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<sst xmlns="http://schemas.openxmlformats.org/spreadsheetml/2006/main" count="120" uniqueCount="72">
  <si>
    <t>Organizácia</t>
  </si>
  <si>
    <t>Fakturovaný odber * v Sk</t>
  </si>
  <si>
    <t xml:space="preserve">Cena za </t>
  </si>
  <si>
    <t>kWh v Sk</t>
  </si>
  <si>
    <t xml:space="preserve">Index </t>
  </si>
  <si>
    <t>Dopad</t>
  </si>
  <si>
    <t>Poznámka</t>
  </si>
  <si>
    <t>odberu</t>
  </si>
  <si>
    <t>ceny</t>
  </si>
  <si>
    <t>v Sk **</t>
  </si>
  <si>
    <t>a</t>
  </si>
  <si>
    <t>3/1</t>
  </si>
  <si>
    <t>4/2</t>
  </si>
  <si>
    <t>2/1</t>
  </si>
  <si>
    <t>4/3</t>
  </si>
  <si>
    <t>5</t>
  </si>
  <si>
    <t>6</t>
  </si>
  <si>
    <t>RO - spolu</t>
  </si>
  <si>
    <t>Univer.knižnica</t>
  </si>
  <si>
    <t>MS - SNK, Martin</t>
  </si>
  <si>
    <t>Bibiana</t>
  </si>
  <si>
    <t>Aparát MK SR</t>
  </si>
  <si>
    <t>PO - spolu</t>
  </si>
  <si>
    <t>ÚVŠC</t>
  </si>
  <si>
    <t>SND</t>
  </si>
  <si>
    <t>LÚČNICA</t>
  </si>
  <si>
    <t>SF</t>
  </si>
  <si>
    <t>SĽUK</t>
  </si>
  <si>
    <t>MUS MS</t>
  </si>
  <si>
    <t>SÚH, Hurbanovo</t>
  </si>
  <si>
    <t>HC</t>
  </si>
  <si>
    <t>SCD</t>
  </si>
  <si>
    <t>SFÚ</t>
  </si>
  <si>
    <t>DÚ</t>
  </si>
  <si>
    <t>NOC</t>
  </si>
  <si>
    <t>LIC</t>
  </si>
  <si>
    <t>SKN</t>
  </si>
  <si>
    <t>SNM</t>
  </si>
  <si>
    <t>STM, Košice</t>
  </si>
  <si>
    <t>M SNP</t>
  </si>
  <si>
    <t>SNG</t>
  </si>
  <si>
    <t>PÚ</t>
  </si>
  <si>
    <t>ÚĽUV</t>
  </si>
  <si>
    <t>DZS</t>
  </si>
  <si>
    <t>SKZ</t>
  </si>
  <si>
    <t>* fakturovaný odber - obdobie od januára do mája príslušného roka</t>
  </si>
  <si>
    <t>** dopad v Sk - vyčíslenie dopadu rozdielu cien za porovnávané obdobia pri nezmenenej hodnote fakturovaného odberu nižšej hodnoty</t>
  </si>
  <si>
    <t xml:space="preserve">                       t. z. (4/2 - 3/1) X suma fakturovaného odberu nižšej hodnoty </t>
  </si>
  <si>
    <t>Dopad zvyšovanie cien v roku 2001 - cena tepla</t>
  </si>
  <si>
    <t>Kúrenie plynom</t>
  </si>
  <si>
    <t>Záloha 360.000,- Sk/rok</t>
  </si>
  <si>
    <t>Fakturovaný odber * v GJ</t>
  </si>
  <si>
    <t>Organizácia zriadená k 1.7.2000</t>
  </si>
  <si>
    <t>Kombinované kúrenie el.en.a ply.</t>
  </si>
  <si>
    <t>Fond sídli v budove MK SR</t>
  </si>
  <si>
    <t>GJ v Sk</t>
  </si>
  <si>
    <t>Organ. je v podnámke SKZ</t>
  </si>
  <si>
    <t>Údaj zatiaľ nie je k dispozícii</t>
  </si>
  <si>
    <t>Organ. je v podnájme SKZ</t>
  </si>
  <si>
    <t>Organ. je v podnájme NOC</t>
  </si>
  <si>
    <t>Nenakupujú teplo</t>
  </si>
  <si>
    <t>Uviedli údaje len odber v Sk</t>
  </si>
  <si>
    <t>Údaje v MWh</t>
  </si>
  <si>
    <t>Organizácie, ktoré nedodali úplné údaje, resp. sú v podnájme a údaje za nich dodal ich nájomca a tým by skreslili výsledky analýzy sú vyňaté v nasledujúcej tabuľke:</t>
  </si>
  <si>
    <t>SPOLU RO a PO</t>
  </si>
  <si>
    <t>Údaje dodané v MWh</t>
  </si>
  <si>
    <r>
      <t xml:space="preserve">Dopad zvyšovanie cien v roku 2001 - cena tepla </t>
    </r>
    <r>
      <rPr>
        <sz val="10"/>
        <rFont val="Arial CE"/>
        <family val="2"/>
      </rPr>
      <t>(2. strana)</t>
    </r>
  </si>
  <si>
    <t>Pozn.: Údaje za organizácie, ktoré sú v podnájme sú údaje zahrnuté v uvedených údajoch ich prenajímateľov (NOC, SKZ).</t>
  </si>
  <si>
    <t xml:space="preserve">          Organizácie, ktoré z dôvodov uvedených v tabuľke (viď poznámka) nedodali niektoré z údajov boli vyňaté z analýzy nakoľko neúplné údaje by skresľovali skutočnosť. </t>
  </si>
  <si>
    <t>ŠFK -Pro Slovakia</t>
  </si>
  <si>
    <t>Nová scéna</t>
  </si>
  <si>
    <t>ŠO, B.Bystrica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</si>
</sst>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2">
    <font>
      <sz val="10"/>
      <name val="Arial CE"/>
      <family val="0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" fontId="0" fillId="0" borderId="12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15" xfId="0" applyBorder="1" applyAlignment="1">
      <alignment/>
    </xf>
    <xf numFmtId="2" fontId="0" fillId="0" borderId="12" xfId="0" applyNumberFormat="1" applyFill="1" applyBorder="1" applyAlignment="1">
      <alignment/>
    </xf>
    <xf numFmtId="2" fontId="0" fillId="0" borderId="9" xfId="0" applyNumberFormat="1" applyBorder="1" applyAlignment="1">
      <alignment/>
    </xf>
    <xf numFmtId="2" fontId="0" fillId="0" borderId="9" xfId="0" applyNumberFormat="1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5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1" fillId="2" borderId="18" xfId="0" applyFont="1" applyFill="1" applyBorder="1" applyAlignment="1">
      <alignment/>
    </xf>
    <xf numFmtId="0" fontId="0" fillId="2" borderId="19" xfId="0" applyFill="1" applyBorder="1" applyAlignment="1">
      <alignment/>
    </xf>
    <xf numFmtId="2" fontId="0" fillId="2" borderId="20" xfId="0" applyNumberFormat="1" applyFill="1" applyBorder="1" applyAlignment="1">
      <alignment/>
    </xf>
    <xf numFmtId="0" fontId="0" fillId="0" borderId="21" xfId="0" applyFont="1" applyBorder="1" applyAlignment="1">
      <alignment horizontal="left"/>
    </xf>
    <xf numFmtId="0" fontId="1" fillId="2" borderId="22" xfId="0" applyFont="1" applyFill="1" applyBorder="1" applyAlignment="1">
      <alignment/>
    </xf>
    <xf numFmtId="2" fontId="0" fillId="2" borderId="23" xfId="0" applyNumberFormat="1" applyFont="1" applyFill="1" applyBorder="1" applyAlignment="1">
      <alignment/>
    </xf>
    <xf numFmtId="0" fontId="0" fillId="2" borderId="24" xfId="0" applyFont="1" applyFill="1" applyBorder="1" applyAlignment="1">
      <alignment/>
    </xf>
    <xf numFmtId="0" fontId="0" fillId="0" borderId="22" xfId="0" applyBorder="1" applyAlignment="1">
      <alignment/>
    </xf>
    <xf numFmtId="2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workbookViewId="0" topLeftCell="A51">
      <selection activeCell="A56" sqref="A56"/>
    </sheetView>
  </sheetViews>
  <sheetFormatPr defaultColWidth="9.00390625" defaultRowHeight="12.75"/>
  <cols>
    <col min="1" max="1" width="15.875" style="0" bestFit="1" customWidth="1"/>
    <col min="2" max="2" width="13.375" style="0" customWidth="1"/>
    <col min="3" max="3" width="11.75390625" style="0" customWidth="1"/>
    <col min="4" max="4" width="12.125" style="0" customWidth="1"/>
    <col min="5" max="5" width="11.75390625" style="0" customWidth="1"/>
    <col min="6" max="6" width="9.875" style="0" customWidth="1"/>
    <col min="10" max="10" width="9.625" style="0" bestFit="1" customWidth="1"/>
    <col min="11" max="11" width="28.25390625" style="0" bestFit="1" customWidth="1"/>
  </cols>
  <sheetData>
    <row r="1" ht="12.75">
      <c r="A1" s="1" t="s">
        <v>48</v>
      </c>
    </row>
    <row r="2" ht="13.5" thickBot="1"/>
    <row r="3" spans="1:11" ht="12.75">
      <c r="A3" s="2" t="s">
        <v>0</v>
      </c>
      <c r="B3" s="41" t="s">
        <v>51</v>
      </c>
      <c r="C3" s="42"/>
      <c r="D3" s="41" t="s">
        <v>1</v>
      </c>
      <c r="E3" s="42"/>
      <c r="F3" s="3" t="s">
        <v>2</v>
      </c>
      <c r="G3" s="4" t="s">
        <v>3</v>
      </c>
      <c r="H3" s="5" t="s">
        <v>4</v>
      </c>
      <c r="I3" s="5" t="s">
        <v>4</v>
      </c>
      <c r="J3" s="5" t="s">
        <v>5</v>
      </c>
      <c r="K3" s="5" t="s">
        <v>6</v>
      </c>
    </row>
    <row r="4" spans="1:11" ht="12.75">
      <c r="A4" s="6"/>
      <c r="B4" s="7">
        <v>2000</v>
      </c>
      <c r="C4" s="8">
        <v>2001</v>
      </c>
      <c r="D4" s="7">
        <v>2000</v>
      </c>
      <c r="E4" s="8">
        <v>2001</v>
      </c>
      <c r="F4" s="7">
        <v>2000</v>
      </c>
      <c r="G4" s="8">
        <v>2001</v>
      </c>
      <c r="H4" s="9" t="s">
        <v>7</v>
      </c>
      <c r="I4" s="9" t="s">
        <v>8</v>
      </c>
      <c r="J4" s="9" t="s">
        <v>9</v>
      </c>
      <c r="K4" s="9"/>
    </row>
    <row r="5" spans="1:11" ht="13.5" thickBot="1">
      <c r="A5" s="10" t="s">
        <v>10</v>
      </c>
      <c r="B5" s="11">
        <v>1</v>
      </c>
      <c r="C5" s="11">
        <v>2</v>
      </c>
      <c r="D5" s="11">
        <v>3</v>
      </c>
      <c r="E5" s="11">
        <v>4</v>
      </c>
      <c r="F5" s="12" t="s">
        <v>11</v>
      </c>
      <c r="G5" s="12" t="s">
        <v>12</v>
      </c>
      <c r="H5" s="12" t="s">
        <v>13</v>
      </c>
      <c r="I5" s="12" t="s">
        <v>14</v>
      </c>
      <c r="J5" s="12" t="s">
        <v>15</v>
      </c>
      <c r="K5" s="13" t="s">
        <v>16</v>
      </c>
    </row>
    <row r="6" spans="1:11" ht="13.5" thickBot="1">
      <c r="A6" s="30" t="s">
        <v>17</v>
      </c>
      <c r="B6" s="32"/>
      <c r="C6" s="32"/>
      <c r="D6" s="32"/>
      <c r="E6" s="32"/>
      <c r="F6" s="32"/>
      <c r="G6" s="32"/>
      <c r="H6" s="32"/>
      <c r="I6" s="32"/>
      <c r="J6" s="32"/>
      <c r="K6" s="31"/>
    </row>
    <row r="7" spans="1:11" ht="12.75">
      <c r="A7" s="20" t="s">
        <v>18</v>
      </c>
      <c r="B7" s="28"/>
      <c r="C7" s="28"/>
      <c r="D7" s="28"/>
      <c r="E7" s="28"/>
      <c r="F7" s="28"/>
      <c r="G7" s="28"/>
      <c r="H7" s="28"/>
      <c r="I7" s="28"/>
      <c r="J7" s="28"/>
      <c r="K7" s="29" t="s">
        <v>49</v>
      </c>
    </row>
    <row r="8" spans="1:11" ht="12.75">
      <c r="A8" s="17" t="s">
        <v>19</v>
      </c>
      <c r="B8" s="18"/>
      <c r="C8" s="18"/>
      <c r="D8" s="18"/>
      <c r="E8" s="18"/>
      <c r="F8" s="18"/>
      <c r="G8" s="18"/>
      <c r="H8" s="18"/>
      <c r="I8" s="18"/>
      <c r="J8" s="18"/>
      <c r="K8" s="16" t="s">
        <v>52</v>
      </c>
    </row>
    <row r="9" spans="1:11" ht="12.75">
      <c r="A9" s="17" t="s">
        <v>20</v>
      </c>
      <c r="B9" s="15"/>
      <c r="C9" s="15"/>
      <c r="D9" s="15"/>
      <c r="E9" s="15"/>
      <c r="F9" s="15"/>
      <c r="G9" s="15"/>
      <c r="H9" s="15"/>
      <c r="I9" s="15"/>
      <c r="J9" s="15"/>
      <c r="K9" s="16" t="s">
        <v>49</v>
      </c>
    </row>
    <row r="10" spans="1:11" ht="12.75">
      <c r="A10" s="27" t="s">
        <v>21</v>
      </c>
      <c r="B10" s="15"/>
      <c r="C10" s="15"/>
      <c r="D10" s="15"/>
      <c r="E10" s="15"/>
      <c r="F10" s="15"/>
      <c r="G10" s="15"/>
      <c r="H10" s="15"/>
      <c r="I10" s="15"/>
      <c r="J10" s="15"/>
      <c r="K10" s="16" t="s">
        <v>53</v>
      </c>
    </row>
    <row r="11" spans="1:11" ht="12.75">
      <c r="A11" s="17" t="s">
        <v>69</v>
      </c>
      <c r="B11" s="15"/>
      <c r="C11" s="15"/>
      <c r="D11" s="15"/>
      <c r="E11" s="15"/>
      <c r="F11" s="15"/>
      <c r="G11" s="15"/>
      <c r="H11" s="15"/>
      <c r="I11" s="15"/>
      <c r="J11" s="15"/>
      <c r="K11" s="16" t="s">
        <v>54</v>
      </c>
    </row>
    <row r="12" spans="1:11" ht="13.5" thickBot="1">
      <c r="A12" s="20"/>
      <c r="B12" s="18"/>
      <c r="C12" s="18"/>
      <c r="D12" s="18"/>
      <c r="E12" s="18"/>
      <c r="F12" s="18"/>
      <c r="G12" s="18"/>
      <c r="H12" s="18"/>
      <c r="I12" s="18"/>
      <c r="J12" s="18"/>
      <c r="K12" s="16"/>
    </row>
    <row r="13" spans="1:11" ht="13.5" thickBot="1">
      <c r="A13" s="30" t="s">
        <v>22</v>
      </c>
      <c r="B13" s="32">
        <f>SUM(B14:B37)</f>
        <v>13637.869999999999</v>
      </c>
      <c r="C13" s="32">
        <f>SUM(C14:C37)</f>
        <v>11634.51</v>
      </c>
      <c r="D13" s="32">
        <f>SUM(D14:D37)</f>
        <v>3232507.9</v>
      </c>
      <c r="E13" s="32">
        <f>SUM(E14:E37)</f>
        <v>3314083.7</v>
      </c>
      <c r="F13" s="32">
        <f>AVERAGE(F14:F37)</f>
        <v>235.33096627566138</v>
      </c>
      <c r="G13" s="32">
        <f>AVERAGE(G14:G37)</f>
        <v>280.7745630614675</v>
      </c>
      <c r="H13" s="32">
        <f>AVERAGE(H14:H37)</f>
        <v>0.867192542511128</v>
      </c>
      <c r="I13" s="32">
        <f>AVERAGE(I14:I37)</f>
        <v>1.1882552412061684</v>
      </c>
      <c r="J13" s="32">
        <f>SUM(J14:J37)</f>
        <v>583616.743703703</v>
      </c>
      <c r="K13" s="31"/>
    </row>
    <row r="14" spans="1:11" ht="12.75">
      <c r="A14" s="17" t="s">
        <v>23</v>
      </c>
      <c r="B14" s="18"/>
      <c r="C14" s="18"/>
      <c r="D14" s="18"/>
      <c r="E14" s="18"/>
      <c r="F14" s="18"/>
      <c r="G14" s="18"/>
      <c r="H14" s="18"/>
      <c r="I14" s="18"/>
      <c r="J14" s="18"/>
      <c r="K14" s="33" t="s">
        <v>58</v>
      </c>
    </row>
    <row r="15" spans="1:11" ht="12.75">
      <c r="A15" s="17" t="s">
        <v>24</v>
      </c>
      <c r="B15" s="18">
        <v>6128</v>
      </c>
      <c r="C15" s="18">
        <v>4961.4</v>
      </c>
      <c r="D15" s="18">
        <v>1501194</v>
      </c>
      <c r="E15" s="18">
        <v>1582686.6</v>
      </c>
      <c r="F15" s="18">
        <f>SUM(D15/B15)</f>
        <v>244.97291122715404</v>
      </c>
      <c r="G15" s="18">
        <f>SUM(E15/C15)</f>
        <v>319.00000000000006</v>
      </c>
      <c r="H15" s="18">
        <f>SUM(C15/B15)</f>
        <v>0.8096279373368146</v>
      </c>
      <c r="I15" s="18">
        <f>SUM(G15/F15)</f>
        <v>1.3021847942371207</v>
      </c>
      <c r="J15" s="18">
        <f>SUM(G15-F15)*C15</f>
        <v>367277.99823759816</v>
      </c>
      <c r="K15" s="14"/>
    </row>
    <row r="16" spans="1:11" ht="12.75">
      <c r="A16" s="17" t="s">
        <v>70</v>
      </c>
      <c r="B16" s="18"/>
      <c r="C16" s="18"/>
      <c r="D16" s="18"/>
      <c r="E16" s="15"/>
      <c r="F16" s="18"/>
      <c r="G16" s="18"/>
      <c r="H16" s="18"/>
      <c r="I16" s="18"/>
      <c r="J16" s="18"/>
      <c r="K16" s="16" t="s">
        <v>57</v>
      </c>
    </row>
    <row r="17" spans="1:11" ht="12.75">
      <c r="A17" s="17" t="s">
        <v>71</v>
      </c>
      <c r="B17" s="18"/>
      <c r="C17" s="18"/>
      <c r="D17" s="18"/>
      <c r="E17" s="18"/>
      <c r="F17" s="18"/>
      <c r="G17" s="18"/>
      <c r="H17" s="18"/>
      <c r="I17" s="18"/>
      <c r="J17" s="18"/>
      <c r="K17" s="16" t="s">
        <v>49</v>
      </c>
    </row>
    <row r="18" spans="1:11" ht="12.75">
      <c r="A18" s="17" t="s">
        <v>25</v>
      </c>
      <c r="B18" s="18"/>
      <c r="C18" s="18"/>
      <c r="D18" s="18"/>
      <c r="E18" s="18"/>
      <c r="F18" s="18"/>
      <c r="G18" s="18"/>
      <c r="H18" s="18"/>
      <c r="I18" s="18"/>
      <c r="J18" s="18"/>
      <c r="K18" s="16" t="s">
        <v>49</v>
      </c>
    </row>
    <row r="19" spans="1:11" ht="12.75">
      <c r="A19" s="17" t="s">
        <v>26</v>
      </c>
      <c r="B19" s="18"/>
      <c r="C19" s="18"/>
      <c r="D19" s="18"/>
      <c r="E19" s="18"/>
      <c r="F19" s="18"/>
      <c r="G19" s="18"/>
      <c r="H19" s="18"/>
      <c r="I19" s="18"/>
      <c r="J19" s="18"/>
      <c r="K19" s="16" t="s">
        <v>49</v>
      </c>
    </row>
    <row r="20" spans="1:11" ht="12.75">
      <c r="A20" s="17" t="s">
        <v>27</v>
      </c>
      <c r="B20" s="18"/>
      <c r="C20" s="18"/>
      <c r="D20" s="18"/>
      <c r="E20" s="18"/>
      <c r="F20" s="18"/>
      <c r="G20" s="18"/>
      <c r="H20" s="18"/>
      <c r="I20" s="18"/>
      <c r="J20" s="18"/>
      <c r="K20" s="16" t="s">
        <v>49</v>
      </c>
    </row>
    <row r="21" spans="1:11" ht="12.75">
      <c r="A21" s="17" t="s">
        <v>28</v>
      </c>
      <c r="B21" s="18"/>
      <c r="C21" s="18"/>
      <c r="D21" s="18"/>
      <c r="E21" s="18"/>
      <c r="F21" s="18"/>
      <c r="G21" s="18"/>
      <c r="H21" s="18"/>
      <c r="I21" s="18"/>
      <c r="J21" s="18"/>
      <c r="K21" s="16" t="s">
        <v>49</v>
      </c>
    </row>
    <row r="22" spans="1:11" ht="12.75">
      <c r="A22" s="17" t="s">
        <v>29</v>
      </c>
      <c r="B22" s="18"/>
      <c r="C22" s="18"/>
      <c r="D22" s="18"/>
      <c r="E22" s="18"/>
      <c r="F22" s="18"/>
      <c r="G22" s="18"/>
      <c r="H22" s="18"/>
      <c r="I22" s="18"/>
      <c r="J22" s="18"/>
      <c r="K22" s="16" t="s">
        <v>49</v>
      </c>
    </row>
    <row r="23" spans="1:11" ht="12.75">
      <c r="A23" s="17" t="s">
        <v>30</v>
      </c>
      <c r="B23" s="18"/>
      <c r="C23" s="18"/>
      <c r="D23" s="18"/>
      <c r="E23" s="18"/>
      <c r="F23" s="18"/>
      <c r="G23" s="18"/>
      <c r="H23" s="18"/>
      <c r="I23" s="18"/>
      <c r="J23" s="18"/>
      <c r="K23" s="16" t="s">
        <v>49</v>
      </c>
    </row>
    <row r="24" spans="1:11" ht="12.75">
      <c r="A24" s="17" t="s">
        <v>31</v>
      </c>
      <c r="B24" s="18"/>
      <c r="C24" s="18"/>
      <c r="D24" s="18"/>
      <c r="E24" s="18"/>
      <c r="F24" s="18"/>
      <c r="G24" s="18"/>
      <c r="H24" s="18"/>
      <c r="I24" s="18"/>
      <c r="J24" s="18"/>
      <c r="K24" s="16" t="s">
        <v>58</v>
      </c>
    </row>
    <row r="25" spans="1:11" ht="12.75">
      <c r="A25" s="17" t="s">
        <v>32</v>
      </c>
      <c r="B25" s="18"/>
      <c r="C25" s="18"/>
      <c r="D25" s="18"/>
      <c r="E25" s="15"/>
      <c r="F25" s="18"/>
      <c r="G25" s="18"/>
      <c r="H25" s="18"/>
      <c r="I25" s="18"/>
      <c r="J25" s="18"/>
      <c r="K25" s="16" t="s">
        <v>49</v>
      </c>
    </row>
    <row r="26" spans="1:11" ht="12.75">
      <c r="A26" s="17" t="s">
        <v>33</v>
      </c>
      <c r="B26" s="18"/>
      <c r="C26" s="18"/>
      <c r="D26" s="18"/>
      <c r="E26" s="15"/>
      <c r="F26" s="18"/>
      <c r="G26" s="18"/>
      <c r="H26" s="18"/>
      <c r="I26" s="18"/>
      <c r="J26" s="18"/>
      <c r="K26" s="16" t="s">
        <v>58</v>
      </c>
    </row>
    <row r="27" spans="1:11" ht="12.75">
      <c r="A27" s="17" t="s">
        <v>34</v>
      </c>
      <c r="B27" s="18"/>
      <c r="C27" s="18"/>
      <c r="D27" s="18"/>
      <c r="E27" s="18"/>
      <c r="F27" s="18"/>
      <c r="G27" s="18"/>
      <c r="H27" s="18"/>
      <c r="I27" s="18"/>
      <c r="J27" s="18"/>
      <c r="K27" s="16" t="s">
        <v>49</v>
      </c>
    </row>
    <row r="28" spans="1:11" ht="12.75">
      <c r="A28" s="17" t="s">
        <v>35</v>
      </c>
      <c r="B28" s="18"/>
      <c r="C28" s="18"/>
      <c r="D28" s="18"/>
      <c r="E28" s="15"/>
      <c r="F28" s="18"/>
      <c r="G28" s="18"/>
      <c r="H28" s="18"/>
      <c r="I28" s="18"/>
      <c r="J28" s="18"/>
      <c r="K28" s="16" t="s">
        <v>59</v>
      </c>
    </row>
    <row r="29" spans="1:11" ht="12.75">
      <c r="A29" s="17" t="s">
        <v>36</v>
      </c>
      <c r="B29" s="18"/>
      <c r="C29" s="18"/>
      <c r="D29" s="18"/>
      <c r="E29" s="18"/>
      <c r="F29" s="18"/>
      <c r="G29" s="18"/>
      <c r="H29" s="18"/>
      <c r="I29" s="18"/>
      <c r="J29" s="18"/>
      <c r="K29" s="16" t="s">
        <v>49</v>
      </c>
    </row>
    <row r="30" spans="1:11" ht="12.75">
      <c r="A30" s="17" t="s">
        <v>37</v>
      </c>
      <c r="B30" s="18">
        <v>2365.87</v>
      </c>
      <c r="C30" s="18">
        <v>2249.11</v>
      </c>
      <c r="D30" s="18">
        <v>590755.9</v>
      </c>
      <c r="E30" s="21">
        <v>586378.1</v>
      </c>
      <c r="F30" s="18">
        <f>SUM(D30/B30)</f>
        <v>249.6992226960907</v>
      </c>
      <c r="G30" s="18">
        <f>SUM(E30/C30)</f>
        <v>260.71561639937573</v>
      </c>
      <c r="H30" s="18">
        <f>SUM(C30/B30)</f>
        <v>0.9506481759352797</v>
      </c>
      <c r="I30" s="18">
        <f>SUM(G30/F30)</f>
        <v>1.0441186543727976</v>
      </c>
      <c r="J30" s="18">
        <f>SUM(G30-F30)*C30</f>
        <v>24777.081241995435</v>
      </c>
      <c r="K30" s="16"/>
    </row>
    <row r="31" spans="1:11" ht="12.75">
      <c r="A31" s="17" t="s">
        <v>38</v>
      </c>
      <c r="B31" s="18">
        <v>2679</v>
      </c>
      <c r="C31" s="18">
        <v>2661</v>
      </c>
      <c r="D31" s="18">
        <v>495258</v>
      </c>
      <c r="E31" s="21">
        <v>554233</v>
      </c>
      <c r="F31" s="18">
        <f>SUM(D31/B31)</f>
        <v>184.8667413213886</v>
      </c>
      <c r="G31" s="18">
        <f>SUM(E31/C31)</f>
        <v>208.27996993611424</v>
      </c>
      <c r="H31" s="18">
        <f>SUM(C31/B31)</f>
        <v>0.9932810750279956</v>
      </c>
      <c r="I31" s="18">
        <f>SUM(G31/F31)</f>
        <v>1.1266492201213307</v>
      </c>
      <c r="J31" s="18">
        <f>SUM(G31-F31)*C31</f>
        <v>62302.60134378496</v>
      </c>
      <c r="K31" s="16"/>
    </row>
    <row r="32" spans="1:11" ht="12.75">
      <c r="A32" s="17" t="s">
        <v>39</v>
      </c>
      <c r="B32" s="18"/>
      <c r="C32" s="18"/>
      <c r="D32" s="18"/>
      <c r="E32" s="21"/>
      <c r="F32" s="18"/>
      <c r="G32" s="18"/>
      <c r="H32" s="18"/>
      <c r="I32" s="18"/>
      <c r="J32" s="18"/>
      <c r="K32" s="16" t="s">
        <v>60</v>
      </c>
    </row>
    <row r="33" spans="1:11" ht="12.75">
      <c r="A33" s="17" t="s">
        <v>40</v>
      </c>
      <c r="B33" s="18"/>
      <c r="C33" s="18"/>
      <c r="D33" s="18"/>
      <c r="E33" s="21"/>
      <c r="F33" s="18"/>
      <c r="G33" s="18"/>
      <c r="H33" s="18"/>
      <c r="I33" s="18"/>
      <c r="J33" s="18"/>
      <c r="K33" s="16" t="s">
        <v>65</v>
      </c>
    </row>
    <row r="34" spans="1:11" ht="12.75">
      <c r="A34" s="17" t="s">
        <v>41</v>
      </c>
      <c r="B34" s="18"/>
      <c r="C34" s="18"/>
      <c r="D34" s="18"/>
      <c r="E34" s="21"/>
      <c r="F34" s="18"/>
      <c r="G34" s="18"/>
      <c r="H34" s="18"/>
      <c r="I34" s="18"/>
      <c r="J34" s="18"/>
      <c r="K34" s="16" t="s">
        <v>61</v>
      </c>
    </row>
    <row r="35" spans="1:11" ht="12.75">
      <c r="A35" s="17" t="s">
        <v>42</v>
      </c>
      <c r="B35" s="18"/>
      <c r="C35" s="18"/>
      <c r="D35" s="18"/>
      <c r="E35" s="15"/>
      <c r="F35" s="18"/>
      <c r="G35" s="18"/>
      <c r="H35" s="18"/>
      <c r="I35" s="18"/>
      <c r="J35" s="18"/>
      <c r="K35" s="16" t="s">
        <v>49</v>
      </c>
    </row>
    <row r="36" spans="1:11" ht="12.75">
      <c r="A36" s="17" t="s">
        <v>43</v>
      </c>
      <c r="B36" s="18"/>
      <c r="C36" s="18"/>
      <c r="D36" s="18"/>
      <c r="E36" s="15"/>
      <c r="F36" s="18"/>
      <c r="G36" s="18"/>
      <c r="H36" s="18"/>
      <c r="I36" s="18"/>
      <c r="J36" s="18"/>
      <c r="K36" s="16" t="s">
        <v>50</v>
      </c>
    </row>
    <row r="37" spans="1:11" ht="13.5" thickBot="1">
      <c r="A37" s="19" t="s">
        <v>44</v>
      </c>
      <c r="B37" s="22">
        <v>2465</v>
      </c>
      <c r="C37" s="22">
        <v>1763</v>
      </c>
      <c r="D37" s="22">
        <v>645300</v>
      </c>
      <c r="E37" s="23">
        <v>590786</v>
      </c>
      <c r="F37" s="22">
        <f>SUM(D37/B37)</f>
        <v>261.7849898580122</v>
      </c>
      <c r="G37" s="22">
        <f>SUM(E37/C37)</f>
        <v>335.10266591038004</v>
      </c>
      <c r="H37" s="22">
        <f>SUM(C37/B37)</f>
        <v>0.7152129817444219</v>
      </c>
      <c r="I37" s="22">
        <f>SUM(G37/F37)</f>
        <v>1.2800682960934244</v>
      </c>
      <c r="J37" s="22">
        <f>SUM(G37-F37)*C37</f>
        <v>129259.06288032453</v>
      </c>
      <c r="K37" s="24"/>
    </row>
    <row r="38" spans="1:11" ht="13.5" thickBot="1">
      <c r="A38" s="34" t="s">
        <v>64</v>
      </c>
      <c r="B38" s="35">
        <f>SUM(B6:B13)</f>
        <v>13637.869999999999</v>
      </c>
      <c r="C38" s="35">
        <f>SUM(C6:C13)</f>
        <v>11634.51</v>
      </c>
      <c r="D38" s="35">
        <f>SUM(D6:D13)</f>
        <v>3232507.9</v>
      </c>
      <c r="E38" s="35">
        <f>SUM(E6:E13)</f>
        <v>3314083.7</v>
      </c>
      <c r="F38" s="35">
        <f>AVERAGE(F6:F13)</f>
        <v>235.33096627566138</v>
      </c>
      <c r="G38" s="35">
        <f>AVERAGE(G6:G13)</f>
        <v>280.7745630614675</v>
      </c>
      <c r="H38" s="35">
        <f>AVERAGE(H6:H13)</f>
        <v>0.867192542511128</v>
      </c>
      <c r="I38" s="35">
        <f>AVERAGE(I6:I13)</f>
        <v>1.1882552412061684</v>
      </c>
      <c r="J38" s="35">
        <f>AVERAGE(J6:J13)</f>
        <v>583616.743703703</v>
      </c>
      <c r="K38" s="36"/>
    </row>
    <row r="39" ht="12.75">
      <c r="A39" s="25" t="s">
        <v>45</v>
      </c>
    </row>
    <row r="40" ht="12.75">
      <c r="A40" s="25" t="s">
        <v>46</v>
      </c>
    </row>
    <row r="41" ht="12.75">
      <c r="A41" s="25" t="s">
        <v>47</v>
      </c>
    </row>
    <row r="42" ht="12.75">
      <c r="A42" s="25" t="s">
        <v>67</v>
      </c>
    </row>
    <row r="43" ht="12.75">
      <c r="A43" t="s">
        <v>68</v>
      </c>
    </row>
    <row r="46" ht="12.75">
      <c r="A46" s="1" t="s">
        <v>66</v>
      </c>
    </row>
    <row r="48" ht="12.75">
      <c r="A48" t="s">
        <v>63</v>
      </c>
    </row>
    <row r="49" ht="13.5" thickBot="1"/>
    <row r="50" spans="1:11" ht="12.75">
      <c r="A50" s="2" t="s">
        <v>0</v>
      </c>
      <c r="B50" s="41" t="s">
        <v>51</v>
      </c>
      <c r="C50" s="42"/>
      <c r="D50" s="41" t="s">
        <v>1</v>
      </c>
      <c r="E50" s="42"/>
      <c r="F50" s="3" t="s">
        <v>2</v>
      </c>
      <c r="G50" s="4" t="s">
        <v>55</v>
      </c>
      <c r="H50" s="5" t="s">
        <v>4</v>
      </c>
      <c r="I50" s="5" t="s">
        <v>4</v>
      </c>
      <c r="J50" s="5" t="s">
        <v>5</v>
      </c>
      <c r="K50" s="5" t="s">
        <v>6</v>
      </c>
    </row>
    <row r="51" spans="1:11" ht="12.75">
      <c r="A51" s="6"/>
      <c r="B51" s="7">
        <v>2000</v>
      </c>
      <c r="C51" s="8">
        <v>2001</v>
      </c>
      <c r="D51" s="7">
        <v>2000</v>
      </c>
      <c r="E51" s="8">
        <v>2001</v>
      </c>
      <c r="F51" s="7">
        <v>2000</v>
      </c>
      <c r="G51" s="8">
        <v>2001</v>
      </c>
      <c r="H51" s="9" t="s">
        <v>7</v>
      </c>
      <c r="I51" s="9" t="s">
        <v>8</v>
      </c>
      <c r="J51" s="9" t="s">
        <v>9</v>
      </c>
      <c r="K51" s="9"/>
    </row>
    <row r="52" spans="1:11" ht="13.5" thickBot="1">
      <c r="A52" s="10" t="s">
        <v>10</v>
      </c>
      <c r="B52" s="11">
        <v>1</v>
      </c>
      <c r="C52" s="11">
        <v>2</v>
      </c>
      <c r="D52" s="11">
        <v>3</v>
      </c>
      <c r="E52" s="11">
        <v>4</v>
      </c>
      <c r="F52" s="12" t="s">
        <v>11</v>
      </c>
      <c r="G52" s="12" t="s">
        <v>12</v>
      </c>
      <c r="H52" s="12" t="s">
        <v>13</v>
      </c>
      <c r="I52" s="12" t="s">
        <v>14</v>
      </c>
      <c r="J52" s="12" t="s">
        <v>15</v>
      </c>
      <c r="K52" s="13" t="s">
        <v>16</v>
      </c>
    </row>
    <row r="53" spans="1:11" ht="12.75">
      <c r="A53" s="17" t="s">
        <v>19</v>
      </c>
      <c r="B53" s="18"/>
      <c r="C53" s="18">
        <v>4824</v>
      </c>
      <c r="D53" s="18"/>
      <c r="E53" s="18">
        <v>1257616.8</v>
      </c>
      <c r="F53" s="18"/>
      <c r="G53" s="18">
        <f>SUM(E53/C53)</f>
        <v>260.7</v>
      </c>
      <c r="H53" s="18"/>
      <c r="I53" s="18"/>
      <c r="J53" s="18"/>
      <c r="K53" s="16" t="s">
        <v>52</v>
      </c>
    </row>
    <row r="54" spans="1:11" ht="12.75">
      <c r="A54" s="17" t="s">
        <v>23</v>
      </c>
      <c r="B54" s="18"/>
      <c r="C54" s="18"/>
      <c r="D54" s="18">
        <v>11520.5</v>
      </c>
      <c r="E54" s="18">
        <v>11520.5</v>
      </c>
      <c r="F54" s="18"/>
      <c r="G54" s="18"/>
      <c r="H54" s="18"/>
      <c r="I54" s="18"/>
      <c r="J54" s="18"/>
      <c r="K54" s="26" t="s">
        <v>56</v>
      </c>
    </row>
    <row r="55" spans="1:11" ht="12.75">
      <c r="A55" s="17" t="s">
        <v>70</v>
      </c>
      <c r="B55" s="18"/>
      <c r="C55" s="18"/>
      <c r="D55" s="18"/>
      <c r="E55" s="15"/>
      <c r="F55" s="18"/>
      <c r="G55" s="18"/>
      <c r="H55" s="18"/>
      <c r="I55" s="18"/>
      <c r="J55" s="18"/>
      <c r="K55" s="16" t="s">
        <v>57</v>
      </c>
    </row>
    <row r="56" spans="1:11" ht="12.75">
      <c r="A56" s="17" t="s">
        <v>31</v>
      </c>
      <c r="B56" s="18">
        <v>191</v>
      </c>
      <c r="C56" s="18">
        <v>191</v>
      </c>
      <c r="D56" s="18">
        <v>31434</v>
      </c>
      <c r="E56" s="18">
        <v>31435</v>
      </c>
      <c r="F56" s="18">
        <f>SUM(D56/B56)</f>
        <v>164.5759162303665</v>
      </c>
      <c r="G56" s="18">
        <f>SUM(E56/C56)</f>
        <v>164.58115183246073</v>
      </c>
      <c r="H56" s="18">
        <f>SUM(C56/B56)</f>
        <v>1</v>
      </c>
      <c r="I56" s="18">
        <f>SUM(G56/F56)</f>
        <v>1.0000318126868997</v>
      </c>
      <c r="J56" s="18">
        <f>SUM(G56-F56)*C56</f>
        <v>1.000000000000881</v>
      </c>
      <c r="K56" s="16"/>
    </row>
    <row r="57" spans="1:11" ht="12.75">
      <c r="A57" s="17" t="s">
        <v>33</v>
      </c>
      <c r="B57" s="18"/>
      <c r="C57" s="18"/>
      <c r="D57" s="18"/>
      <c r="E57" s="15"/>
      <c r="F57" s="18"/>
      <c r="G57" s="18"/>
      <c r="H57" s="18"/>
      <c r="I57" s="18"/>
      <c r="J57" s="18"/>
      <c r="K57" s="16" t="s">
        <v>58</v>
      </c>
    </row>
    <row r="58" spans="1:11" ht="12.75">
      <c r="A58" s="17" t="s">
        <v>40</v>
      </c>
      <c r="B58" s="18">
        <v>111.5</v>
      </c>
      <c r="C58" s="18">
        <v>125</v>
      </c>
      <c r="D58" s="18">
        <v>128850</v>
      </c>
      <c r="E58" s="21">
        <v>148049</v>
      </c>
      <c r="F58" s="18">
        <f>SUM(D58/B58)</f>
        <v>1155.6053811659192</v>
      </c>
      <c r="G58" s="18">
        <f>SUM(E58/C58)</f>
        <v>1184.392</v>
      </c>
      <c r="H58" s="18">
        <f>SUM(C58/B58)</f>
        <v>1.1210762331838564</v>
      </c>
      <c r="I58" s="18">
        <f>SUM(G58/F58)</f>
        <v>1.0249104229724486</v>
      </c>
      <c r="J58" s="18">
        <f>SUM(G58-F58)*B58</f>
        <v>3209.708000000015</v>
      </c>
      <c r="K58" s="16" t="s">
        <v>62</v>
      </c>
    </row>
    <row r="59" spans="1:11" ht="12.75">
      <c r="A59" s="17" t="s">
        <v>41</v>
      </c>
      <c r="B59" s="18"/>
      <c r="C59" s="18"/>
      <c r="D59" s="18">
        <v>62093</v>
      </c>
      <c r="E59" s="21">
        <v>239644</v>
      </c>
      <c r="F59" s="18"/>
      <c r="G59" s="18"/>
      <c r="H59" s="18"/>
      <c r="I59" s="18"/>
      <c r="J59" s="18"/>
      <c r="K59" s="16"/>
    </row>
    <row r="60" spans="1:11" ht="13.5" thickBot="1">
      <c r="A60" s="37" t="s">
        <v>43</v>
      </c>
      <c r="B60" s="38"/>
      <c r="C60" s="38"/>
      <c r="D60" s="38"/>
      <c r="E60" s="39"/>
      <c r="F60" s="38"/>
      <c r="G60" s="38"/>
      <c r="H60" s="38"/>
      <c r="I60" s="38"/>
      <c r="J60" s="38"/>
      <c r="K60" s="40" t="s">
        <v>50</v>
      </c>
    </row>
    <row r="61" ht="12.75">
      <c r="A61" s="25" t="s">
        <v>45</v>
      </c>
    </row>
    <row r="62" ht="12.75">
      <c r="A62" s="25" t="s">
        <v>46</v>
      </c>
    </row>
    <row r="63" ht="12.75">
      <c r="A63" s="25" t="s">
        <v>47</v>
      </c>
    </row>
  </sheetData>
  <mergeCells count="4">
    <mergeCell ref="B3:C3"/>
    <mergeCell ref="D3:E3"/>
    <mergeCell ref="B50:C50"/>
    <mergeCell ref="D50:E50"/>
  </mergeCells>
  <printOptions/>
  <pageMargins left="0" right="0" top="0.3937007874015748" bottom="0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993436</dc:creator>
  <cp:keywords/>
  <dc:description/>
  <cp:lastModifiedBy>MKSR</cp:lastModifiedBy>
  <cp:lastPrinted>2001-09-15T11:32:39Z</cp:lastPrinted>
  <dcterms:created xsi:type="dcterms:W3CDTF">2001-06-27T09:42:23Z</dcterms:created>
  <dcterms:modified xsi:type="dcterms:W3CDTF">2001-09-15T11:34:21Z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