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košieľka" sheetId="1" r:id="rId1"/>
    <sheet name="Tabuľka1" sheetId="2" r:id="rId2"/>
    <sheet name="Tabuľka2" sheetId="3" r:id="rId3"/>
    <sheet name="Tabuľka3" sheetId="4" r:id="rId4"/>
    <sheet name="Tabuľka4" sheetId="5" r:id="rId5"/>
    <sheet name="Tabuľka4a" sheetId="6" r:id="rId6"/>
    <sheet name="Tabuľka5" sheetId="7" r:id="rId7"/>
    <sheet name="Tabuľka6" sheetId="8" r:id="rId8"/>
    <sheet name="Tabuľka7-a" sheetId="9" r:id="rId9"/>
    <sheet name="Tabuľka7-b" sheetId="10" r:id="rId10"/>
    <sheet name="Tabuľka8" sheetId="11" r:id="rId11"/>
  </sheets>
  <definedNames>
    <definedName name="_xlnm.Print_Area" localSheetId="0">'košieľka'!$A$1:$E$20</definedName>
    <definedName name="_xlnm.Print_Area" localSheetId="2">'Tabuľka2'!$A$1:$F$16</definedName>
    <definedName name="_xlnm.Print_Area" localSheetId="4">'Tabuľka4'!$A$1:$G$29</definedName>
    <definedName name="_xlnm.Print_Area" localSheetId="5">'Tabuľka4a'!$A$1:$I$40</definedName>
    <definedName name="_xlnm.Print_Area" localSheetId="7">'Tabuľka6'!$A$1:$F$33</definedName>
  </definedNames>
  <calcPr fullCalcOnLoad="1"/>
</workbook>
</file>

<file path=xl/sharedStrings.xml><?xml version="1.0" encoding="utf-8"?>
<sst xmlns="http://schemas.openxmlformats.org/spreadsheetml/2006/main" count="325" uniqueCount="250">
  <si>
    <t>B1g</t>
  </si>
  <si>
    <t>P3</t>
  </si>
  <si>
    <t>P51</t>
  </si>
  <si>
    <t>P6</t>
  </si>
  <si>
    <t>P7</t>
  </si>
  <si>
    <t>B11</t>
  </si>
  <si>
    <t>P52+     P53</t>
  </si>
  <si>
    <t>S13</t>
  </si>
  <si>
    <t>S1311</t>
  </si>
  <si>
    <t>S1312</t>
  </si>
  <si>
    <t>S1313</t>
  </si>
  <si>
    <t>S1314</t>
  </si>
  <si>
    <t>ESA</t>
  </si>
  <si>
    <t>B9</t>
  </si>
  <si>
    <t>D41</t>
  </si>
  <si>
    <t>D2+D5</t>
  </si>
  <si>
    <t>D61</t>
  </si>
  <si>
    <t>P32</t>
  </si>
  <si>
    <t>P31</t>
  </si>
  <si>
    <t>D62</t>
  </si>
  <si>
    <t>D3</t>
  </si>
  <si>
    <t>Rozdiel</t>
  </si>
  <si>
    <t>2. Saldo bežného účtu (v mil. EUR)</t>
  </si>
  <si>
    <t>Predchádzajúca aktualizácia</t>
  </si>
  <si>
    <t>Najnovšia aktualizácia</t>
  </si>
  <si>
    <t>5. Úroveň hrubého dlhu verejnej správy (% z HDP)</t>
  </si>
  <si>
    <r>
      <t xml:space="preserve"> - USA: dlhodobé </t>
    </r>
    <r>
      <rPr>
        <sz val="10"/>
        <rFont val="Times New Roman CE"/>
        <family val="1"/>
      </rPr>
      <t>(10-ročné vládne dlhopisy)</t>
    </r>
  </si>
  <si>
    <r>
      <t xml:space="preserve"> - USA: krátkodobý </t>
    </r>
    <r>
      <rPr>
        <sz val="10"/>
        <rFont val="Times New Roman CE"/>
        <family val="1"/>
      </rPr>
      <t>(3-mesačné peňažné trhy)</t>
    </r>
  </si>
  <si>
    <r>
      <t xml:space="preserve"> - Euro oblasť: krátkodobé </t>
    </r>
    <r>
      <rPr>
        <sz val="10"/>
        <rFont val="Times New Roman CE"/>
        <family val="1"/>
      </rPr>
      <t>(3-mesačné peňažné trhy)</t>
    </r>
  </si>
  <si>
    <t>POZNÁMKY</t>
  </si>
  <si>
    <t>ESA          kód</t>
  </si>
  <si>
    <t>1. Rast HDP v stálych cenách</t>
  </si>
  <si>
    <t>3. Čisté úrokové platby</t>
  </si>
  <si>
    <t xml:space="preserve">ESA kód </t>
  </si>
  <si>
    <t>percento z HDP</t>
  </si>
  <si>
    <t>Tabuľka 6. Rozdielnosť od predchádzajúcej aktualizácie</t>
  </si>
  <si>
    <t>3. Úroveň hrubého zahraničného dlhu (v mil. EUR)</t>
  </si>
  <si>
    <t xml:space="preserve"> - Svet, okrem EÚ</t>
  </si>
  <si>
    <t xml:space="preserve"> - USA</t>
  </si>
  <si>
    <t xml:space="preserve"> - Japonsko</t>
  </si>
  <si>
    <t xml:space="preserve"> - EÚ - 15 </t>
  </si>
  <si>
    <t xml:space="preserve"> Medzinárodné ceny</t>
  </si>
  <si>
    <t>PREDPOKLADY NA ROKY</t>
  </si>
  <si>
    <r>
      <t xml:space="preserve"> P</t>
    </r>
    <r>
      <rPr>
        <b/>
        <sz val="10"/>
        <rFont val="Times New Roman CE"/>
        <family val="1"/>
      </rPr>
      <t>REMENNÁ</t>
    </r>
    <r>
      <rPr>
        <b/>
        <sz val="9"/>
        <rFont val="Times New Roman CE"/>
        <family val="1"/>
      </rPr>
      <t xml:space="preserve">                       </t>
    </r>
    <r>
      <rPr>
        <sz val="9"/>
        <rFont val="Times New Roman CE"/>
        <family val="1"/>
      </rPr>
      <t xml:space="preserve"> (ročná miera rastu v %, ak nie je uvedené inak)</t>
    </r>
  </si>
  <si>
    <r>
      <t xml:space="preserve"> Úrokové miery       </t>
    </r>
    <r>
      <rPr>
        <sz val="12"/>
        <rFont val="Times New Roman CE"/>
        <family val="1"/>
      </rPr>
      <t>(v % p.a., ročný priemer)</t>
    </r>
  </si>
  <si>
    <t xml:space="preserve"> reálny HDP</t>
  </si>
  <si>
    <t>Ceny ropy             (Brent-USD za barrel)</t>
  </si>
  <si>
    <t>Ceny neropných komodít (v USD)</t>
  </si>
  <si>
    <r>
      <t xml:space="preserve">1. Rast </t>
    </r>
    <r>
      <rPr>
        <i/>
        <sz val="10"/>
        <rFont val="Times New Roman CE"/>
        <family val="1"/>
      </rPr>
      <t>HDP</t>
    </r>
    <r>
      <rPr>
        <sz val="10"/>
        <rFont val="Times New Roman CE"/>
        <family val="1"/>
      </rPr>
      <t xml:space="preserve"> v </t>
    </r>
    <r>
      <rPr>
        <i/>
        <sz val="10"/>
        <rFont val="Times New Roman CE"/>
        <family val="1"/>
      </rPr>
      <t>stálych</t>
    </r>
    <r>
      <rPr>
        <sz val="10"/>
        <rFont val="Times New Roman CE"/>
        <family val="1"/>
      </rPr>
      <t xml:space="preserve"> trhových cenách (14+15+16)</t>
    </r>
  </si>
  <si>
    <r>
      <t xml:space="preserve">2. </t>
    </r>
    <r>
      <rPr>
        <i/>
        <sz val="10"/>
        <rFont val="Times New Roman CE"/>
        <family val="1"/>
      </rPr>
      <t xml:space="preserve">Úroveň </t>
    </r>
    <r>
      <rPr>
        <sz val="10"/>
        <rFont val="Times New Roman CE"/>
        <family val="1"/>
      </rPr>
      <t xml:space="preserve">HDP v </t>
    </r>
    <r>
      <rPr>
        <i/>
        <sz val="10"/>
        <rFont val="Times New Roman CE"/>
        <family val="1"/>
      </rPr>
      <t>bežných</t>
    </r>
    <r>
      <rPr>
        <sz val="10"/>
        <rFont val="Times New Roman CE"/>
        <family val="1"/>
      </rPr>
      <t xml:space="preserve"> trhových cenách</t>
    </r>
  </si>
  <si>
    <t>3. Deflátor HDP</t>
  </si>
  <si>
    <t>4. Zmena CPI (ročný priemer)</t>
  </si>
  <si>
    <r>
      <t>5. Rast zamestnanosti</t>
    </r>
    <r>
      <rPr>
        <vertAlign val="superscript"/>
        <sz val="10"/>
        <rFont val="Times New Roman CE"/>
        <family val="1"/>
      </rPr>
      <t>*</t>
    </r>
  </si>
  <si>
    <r>
      <t>6. Rast produktivity práce</t>
    </r>
    <r>
      <rPr>
        <vertAlign val="superscript"/>
        <sz val="10"/>
        <rFont val="Times New Roman CE"/>
        <family val="1"/>
      </rPr>
      <t>**</t>
    </r>
  </si>
  <si>
    <t>8. Výdavky na súkromnú spotrebu</t>
  </si>
  <si>
    <t>9. Výdavky na spotrebu verejnej správy</t>
  </si>
  <si>
    <t>12. Vývoz výrobkov a služieb</t>
  </si>
  <si>
    <t>13. Dovoz výrobkov a služieb</t>
  </si>
  <si>
    <t>Príspevky k rastu HDP</t>
  </si>
  <si>
    <t>Rast hrubej pridanej hodnoty</t>
  </si>
  <si>
    <t>18. Priemysel (bez stavebníctva)</t>
  </si>
  <si>
    <t>19. Stavebníctvo</t>
  </si>
  <si>
    <t>20. Služby</t>
  </si>
  <si>
    <t>Tabuľka 2. Vývoj na trhu práce</t>
  </si>
  <si>
    <t>1. Počet obyvateľov (v tisícoch)</t>
  </si>
  <si>
    <t>2. Počet obyvateľov (miera rastu)</t>
  </si>
  <si>
    <r>
      <t>5. Úroveň zamestnanosti (v tis.)</t>
    </r>
    <r>
      <rPr>
        <vertAlign val="superscript"/>
        <sz val="10"/>
        <rFont val="Times New Roman CE"/>
        <family val="1"/>
      </rPr>
      <t>*</t>
    </r>
  </si>
  <si>
    <t>6. Zamestnanosť (miera rastu)</t>
  </si>
  <si>
    <t>9. Miera nezamestnanosti (definícia ILO)</t>
  </si>
  <si>
    <t>10. Priemerná reálna mzda (miera rastu)</t>
  </si>
  <si>
    <t>Tabuľka 3. Vývoj vonkajšieho sektora</t>
  </si>
  <si>
    <t>1. Saldo bežného účtu (v % z HDP)</t>
  </si>
  <si>
    <t>2. Vývoz tovarov</t>
  </si>
  <si>
    <t>3. Dovoz tovarov</t>
  </si>
  <si>
    <t>4. Obchodná bilancia</t>
  </si>
  <si>
    <t>5. Vývoz služieb</t>
  </si>
  <si>
    <t>6. Dovoz služieb</t>
  </si>
  <si>
    <t>7. Bilancia služieb</t>
  </si>
  <si>
    <t>8. Čisté úrokové platby zo zahraničia</t>
  </si>
  <si>
    <t>10. Bežné transfery</t>
  </si>
  <si>
    <r>
      <t>11. Z čoho:</t>
    </r>
    <r>
      <rPr>
        <sz val="10"/>
        <rFont val="Times New Roman CE"/>
        <family val="1"/>
      </rPr>
      <t xml:space="preserve"> z EÚ</t>
    </r>
  </si>
  <si>
    <t>12. Saldo bežného účtu</t>
  </si>
  <si>
    <t>13. Priame zahraničné investície</t>
  </si>
  <si>
    <t>15. Zahraničný dlh</t>
  </si>
  <si>
    <r>
      <t>16.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Z čoho:</t>
    </r>
    <r>
      <rPr>
        <sz val="10"/>
        <rFont val="Times New Roman CE"/>
        <family val="1"/>
      </rPr>
      <t xml:space="preserve"> verejný</t>
    </r>
  </si>
  <si>
    <r>
      <t xml:space="preserve">17. Z čoho: </t>
    </r>
    <r>
      <rPr>
        <sz val="10"/>
        <rFont val="Times New Roman CE"/>
        <family val="1"/>
      </rPr>
      <t>denominovaný v zahr. mene</t>
    </r>
  </si>
  <si>
    <t>20. Čisté zahraničné úspory                           (riadky 20-24: v % z HDP)</t>
  </si>
  <si>
    <t>21. Domáce súkromné úspory</t>
  </si>
  <si>
    <t>22. Domáce súkromné investície</t>
  </si>
  <si>
    <t>23. Domáce verejné úspory</t>
  </si>
  <si>
    <t>24. Domáce verejné investície</t>
  </si>
  <si>
    <t>ESA kód</t>
  </si>
  <si>
    <t>5. Fondy sociálneho zabezpečenia</t>
  </si>
  <si>
    <t>6. Celkové príjmy</t>
  </si>
  <si>
    <t>7. Celkové výdavky</t>
  </si>
  <si>
    <t>Zložky príjmov</t>
  </si>
  <si>
    <t>11. Dane</t>
  </si>
  <si>
    <t>13. Iné</t>
  </si>
  <si>
    <t>14. Celkové príjmy</t>
  </si>
  <si>
    <t>Zložky výdavkov</t>
  </si>
  <si>
    <t>19. Dotácie</t>
  </si>
  <si>
    <t>21. Iné</t>
  </si>
  <si>
    <t>22. Celkové výdavky</t>
  </si>
  <si>
    <t>v percentách, ak nie je uvedené inak</t>
  </si>
  <si>
    <t>v mil. Euro, ak nie je uvedené inak</t>
  </si>
  <si>
    <r>
      <t>3. Ekonomicky aktívne obyvateľstvo          (v tisícoch)</t>
    </r>
    <r>
      <rPr>
        <vertAlign val="superscript"/>
        <sz val="10"/>
        <rFont val="Times New Roman CE"/>
        <family val="1"/>
      </rPr>
      <t>*</t>
    </r>
  </si>
  <si>
    <t>9. Ostatné čisté príjmy z výrobných faktorov zo zahraničia</t>
  </si>
  <si>
    <t>18. Výmenný kurz voči Euro            (koniec roka)</t>
  </si>
  <si>
    <t>19. Výmenný kurz voči Euro                (ročný priemer)</t>
  </si>
  <si>
    <t>18. Úroky</t>
  </si>
  <si>
    <t>9. Úroky</t>
  </si>
  <si>
    <t>5. Úroky</t>
  </si>
  <si>
    <t>6. Cyklická zložka rozpočtu</t>
  </si>
  <si>
    <t>v percentách, ak nie uvedené inak</t>
  </si>
  <si>
    <t>11. Zmena stavu zásob a nadobudnutie mínus úbytok cenností</t>
  </si>
  <si>
    <t>15. Zmena stavu zásob a nadobudnutie mínus úbytok cenností</t>
  </si>
  <si>
    <t>18. Z čoho: splatný (v danom roku)</t>
  </si>
  <si>
    <r>
      <t>1. Rast HDP (v %</t>
    </r>
    <r>
      <rPr>
        <b/>
        <sz val="10"/>
        <rFont val="Times New Roman CE"/>
        <family val="1"/>
      </rPr>
      <t>)</t>
    </r>
  </si>
  <si>
    <t>5. Medzera výstupu</t>
  </si>
  <si>
    <t>7. Cyklicky upravené saldo (2-6)</t>
  </si>
  <si>
    <t>8. Cyklicky upravené primárne saldo         (7-3)</t>
  </si>
  <si>
    <t xml:space="preserve">Tabuľka 1. Rast a príslušné faktory </t>
  </si>
  <si>
    <t xml:space="preserve">Zdroje rastu: percentuálne zmeny v stálych cenách </t>
  </si>
  <si>
    <t>10. Hrubá tvorba fixného kapitálu</t>
  </si>
  <si>
    <t>16.Saldo vývozu a dovozu výrobkov a služieb</t>
  </si>
  <si>
    <r>
      <t xml:space="preserve">** </t>
    </r>
    <r>
      <rPr>
        <sz val="10"/>
        <rFont val="Times New Roman CE"/>
        <family val="0"/>
      </rPr>
      <t>Rast HDP na zamestnanú osobu v stálych cenách</t>
    </r>
    <r>
      <rPr>
        <vertAlign val="superscript"/>
        <sz val="10"/>
        <rFont val="Times New Roman CE"/>
        <family val="0"/>
      </rPr>
      <t xml:space="preserve"> </t>
    </r>
  </si>
  <si>
    <r>
      <t>*</t>
    </r>
    <r>
      <rPr>
        <sz val="10"/>
        <rFont val="Times New Roman CE"/>
        <family val="0"/>
      </rPr>
      <t xml:space="preserve"> od 15 do 64 rokov</t>
    </r>
  </si>
  <si>
    <r>
      <t xml:space="preserve"> - Euro oblasť: dlhodobé </t>
    </r>
    <r>
      <rPr>
        <sz val="10"/>
        <rFont val="Times New Roman CE"/>
        <family val="0"/>
      </rPr>
      <t>(10-ročné vládne dlhopisy, najnižšie prevládajúce v Euro oblasti)</t>
    </r>
  </si>
  <si>
    <t>Nominálny efektívny výmenný kurz</t>
  </si>
  <si>
    <t>Reálny efektívny výmenný kurz</t>
  </si>
  <si>
    <t>Tabuľka 4. Vývoj rozpočtov verejnej správy</t>
  </si>
  <si>
    <t>Čisté pôžičky podsektorov verejnej správy</t>
  </si>
  <si>
    <t>l. Verejná správa</t>
  </si>
  <si>
    <t>2. Ústredná správa</t>
  </si>
  <si>
    <t>4. Miestna správa</t>
  </si>
  <si>
    <t>Verejné správa (S13)</t>
  </si>
  <si>
    <t>8. Čisté výpožičky(-)/ čisté pôžičky (+)</t>
  </si>
  <si>
    <t>10. Primárne saldo</t>
  </si>
  <si>
    <t>12. Príspevky na sociálne zabezpečenie</t>
  </si>
  <si>
    <t>15. Výdavky na kolektívnu spotrebu</t>
  </si>
  <si>
    <t>16. Výdavky na individuálnu spotrebu</t>
  </si>
  <si>
    <t>17. Sociálne dávky okrem naturálnych sociálnych transferov</t>
  </si>
  <si>
    <t>20. Hrubá tvorba fixného kapitálu</t>
  </si>
  <si>
    <t>Tabuľka 5. Vývoj dlhu verejnej správy</t>
  </si>
  <si>
    <t>1. Hrubý dlh</t>
  </si>
  <si>
    <t>3. Zmena hrubého dlhu</t>
  </si>
  <si>
    <t>Položky ovplyvňujúce zmenu hrubého dlhu</t>
  </si>
  <si>
    <t>4. Primárne saldo</t>
  </si>
  <si>
    <t>6. Rast nominálneho HDP</t>
  </si>
  <si>
    <r>
      <t>7</t>
    </r>
    <r>
      <rPr>
        <sz val="9"/>
        <rFont val="Times New Roman CE"/>
        <family val="1"/>
      </rPr>
      <t>. Iné faktory ovplyvňujúce pomer dlhu na HDP</t>
    </r>
  </si>
  <si>
    <r>
      <t>8. z toho</t>
    </r>
    <r>
      <rPr>
        <i/>
        <sz val="10"/>
        <rFont val="Times New Roman CE"/>
        <family val="1"/>
      </rPr>
      <t>:</t>
    </r>
    <r>
      <rPr>
        <sz val="10"/>
        <rFont val="Times New Roman CE"/>
        <family val="1"/>
      </rPr>
      <t xml:space="preserve"> zmena kurzu</t>
    </r>
  </si>
  <si>
    <t>10. Implicitná úroková miera na dlh (v %)</t>
  </si>
  <si>
    <r>
      <t>2. z</t>
    </r>
    <r>
      <rPr>
        <i/>
        <sz val="10"/>
        <rFont val="Times New Roman CE"/>
        <family val="0"/>
      </rPr>
      <t xml:space="preserve"> toho: splatný dlh</t>
    </r>
  </si>
  <si>
    <t>3. Regionálna správa</t>
  </si>
  <si>
    <r>
      <t>Tabuľka 7. P</t>
    </r>
    <r>
      <rPr>
        <b/>
        <sz val="10"/>
        <rFont val="Times New Roman CE"/>
        <family val="0"/>
      </rPr>
      <t xml:space="preserve">REDPOKLADY VÝVOJA VONKAJŠIEHO EKONOMICKÉHO PROSTREDIA, Z KTORÝCH VYCHÁDZA RÁMEC </t>
    </r>
    <r>
      <rPr>
        <b/>
        <sz val="11"/>
        <rFont val="Times New Roman CE"/>
        <family val="0"/>
      </rPr>
      <t>PEP</t>
    </r>
    <r>
      <rPr>
        <b/>
        <sz val="10"/>
        <rFont val="Times New Roman CE"/>
        <family val="0"/>
      </rPr>
      <t xml:space="preserve"> NA ROK </t>
    </r>
    <r>
      <rPr>
        <b/>
        <sz val="11"/>
        <rFont val="Times New Roman CE"/>
        <family val="0"/>
      </rPr>
      <t>2002</t>
    </r>
  </si>
  <si>
    <t xml:space="preserve"> - Krajina: krátkodobá</t>
  </si>
  <si>
    <t xml:space="preserve"> - Krajina: dlhodobá</t>
  </si>
  <si>
    <r>
      <t>zmena</t>
    </r>
    <r>
      <rPr>
        <i/>
        <vertAlign val="superscript"/>
        <sz val="7"/>
        <rFont val="Times New Roman CE"/>
        <family val="1"/>
      </rPr>
      <t>*</t>
    </r>
  </si>
  <si>
    <r>
      <t xml:space="preserve">Výmenné kurzy </t>
    </r>
    <r>
      <rPr>
        <sz val="12"/>
        <rFont val="Times New Roman CE"/>
        <family val="1"/>
      </rPr>
      <t>(ročný priemer "-": znehodnotenie)</t>
    </r>
  </si>
  <si>
    <t xml:space="preserve">Výmenný kurz voči Euro </t>
  </si>
  <si>
    <t xml:space="preserve">USD/EUR         </t>
  </si>
  <si>
    <r>
      <t xml:space="preserve"> Svetový obchod </t>
    </r>
    <r>
      <rPr>
        <sz val="12"/>
        <rFont val="Times New Roman CE"/>
        <family val="1"/>
      </rPr>
      <t>(v reálnych hodnotách)</t>
    </r>
  </si>
  <si>
    <t>Exportné trhy krajiny</t>
  </si>
  <si>
    <t>Svetový dovoz</t>
  </si>
  <si>
    <t>Svetové dovozné ceny (tovar, v USD)</t>
  </si>
  <si>
    <r>
      <t>*</t>
    </r>
    <r>
      <rPr>
        <sz val="10"/>
        <rFont val="Times New Roman CE"/>
        <family val="1"/>
      </rPr>
      <t>zmena voči predpokladom z posledného PEP-u</t>
    </r>
  </si>
  <si>
    <t>14. Domáci efektívny dopyt</t>
  </si>
  <si>
    <r>
      <t>*</t>
    </r>
    <r>
      <rPr>
        <sz val="10"/>
        <rFont val="Times New Roman CE"/>
        <family val="0"/>
      </rPr>
      <t xml:space="preserve"> Zamestnané obyvateľstvo, domáca metodika, osoby, podľa štatistického výkazníctva</t>
    </r>
  </si>
  <si>
    <t>14. Zahraničné rezervy 1)</t>
  </si>
  <si>
    <t>1) od 1. januára 2002 zmena metodiky</t>
  </si>
  <si>
    <t>17. Pôdohospodárstvo</t>
  </si>
  <si>
    <t>Rok         2001</t>
  </si>
  <si>
    <t>Rok             2002</t>
  </si>
  <si>
    <t>Rok           2003</t>
  </si>
  <si>
    <t>Rok            2004</t>
  </si>
  <si>
    <t>Rok           2005</t>
  </si>
  <si>
    <t>7. Podiel tvorby hrubého fixného kapitálu v stálych cenách na HDP v %</t>
  </si>
  <si>
    <t>Rok      2001 predbež.</t>
  </si>
  <si>
    <t>Rok     2002 odhad</t>
  </si>
  <si>
    <t>GFS 86</t>
  </si>
  <si>
    <t>2. Prebytok / schodok VS s nákl. na reštr. (konsolid.)</t>
  </si>
  <si>
    <t>4. Potenciálny rast HDP  *</t>
  </si>
  <si>
    <t>* Potenciálny produkt je vypočítaný ako aritmetický priemer výsledkov týchto metód:</t>
  </si>
  <si>
    <t xml:space="preserve">   Hodrick-Prescott filter, časový trend, beta-konvergencia, produkčná funkcia.</t>
  </si>
  <si>
    <t xml:space="preserve">   bez nákladov na reštrukturalizáciu bánk</t>
  </si>
  <si>
    <t xml:space="preserve">   vrátane nákladov na reštrukturalizáciu bánk</t>
  </si>
  <si>
    <t>Súhrnné údaje</t>
  </si>
  <si>
    <t xml:space="preserve">Tabuľka 8. Cyklický vývoj      </t>
  </si>
  <si>
    <t>Rok     2003 odhad</t>
  </si>
  <si>
    <t>Rok     2004 odhad</t>
  </si>
  <si>
    <t>Rok     2005 odhad</t>
  </si>
  <si>
    <t>9. príjmy z privatizácie použité na úhradu dlhu</t>
  </si>
  <si>
    <r>
      <t>8. Zamestnanosť verejného sektora (miera rastu)</t>
    </r>
    <r>
      <rPr>
        <vertAlign val="superscript"/>
        <sz val="10"/>
        <rFont val="Times New Roman CE"/>
        <family val="1"/>
      </rPr>
      <t>***</t>
    </r>
  </si>
  <si>
    <r>
      <t>***</t>
    </r>
    <r>
      <rPr>
        <sz val="10"/>
        <rFont val="Times New Roman CE"/>
        <family val="1"/>
      </rPr>
      <t xml:space="preserve"> podľa štatistického výkazníctva, priemerný evidenčný počet prepočítaný vo fyzických osobách, prognóza extrapoláciou doterajšieho vývoja</t>
    </r>
  </si>
  <si>
    <r>
      <t>4. Miera participácie</t>
    </r>
    <r>
      <rPr>
        <vertAlign val="superscript"/>
        <sz val="10"/>
        <rFont val="Times New Roman CE"/>
        <family val="0"/>
      </rPr>
      <t>**</t>
    </r>
  </si>
  <si>
    <r>
      <t>**</t>
    </r>
    <r>
      <rPr>
        <sz val="10"/>
        <rFont val="Times New Roman CE"/>
        <family val="1"/>
      </rPr>
      <t xml:space="preserve"> miera ekonomickej aktivity obyvateľov 15 až 64 ročných, podiel ekonomicky aktívneho obyvateľstva od 15 do 64 rokov na počte obyvateľstva 15 až 64 ročného k 31.12. predchádzajúceho roku</t>
    </r>
  </si>
  <si>
    <r>
      <t>7. Zamestnanosť verejného sektora          (v tis.)</t>
    </r>
    <r>
      <rPr>
        <vertAlign val="superscript"/>
        <sz val="10"/>
        <rFont val="Times New Roman CE"/>
        <family val="1"/>
      </rPr>
      <t>***</t>
    </r>
  </si>
  <si>
    <t xml:space="preserve">      -</t>
  </si>
  <si>
    <t xml:space="preserve">          Tabuľka 4. a)  Vývoj rozpočtov verejnej správy v metodike MMF GFS 86</t>
  </si>
  <si>
    <t xml:space="preserve">                  percento z HDP </t>
  </si>
  <si>
    <t xml:space="preserve">Rok 1999 </t>
  </si>
  <si>
    <t xml:space="preserve">Rok 2000 </t>
  </si>
  <si>
    <t>Rok 2001</t>
  </si>
  <si>
    <t>Rok 2002</t>
  </si>
  <si>
    <t xml:space="preserve">Rok 2002 </t>
  </si>
  <si>
    <t xml:space="preserve">Rok 2003 </t>
  </si>
  <si>
    <t>Rok 2004</t>
  </si>
  <si>
    <t>Rok 2005</t>
  </si>
  <si>
    <t xml:space="preserve">skutoč. </t>
  </si>
  <si>
    <t>schv.roz.</t>
  </si>
  <si>
    <t>oč.skut.</t>
  </si>
  <si>
    <t xml:space="preserve">odhad </t>
  </si>
  <si>
    <t xml:space="preserve"> Verejná správa - konsolidované údaje</t>
  </si>
  <si>
    <t xml:space="preserve">I. Celkové príjmy a granty   </t>
  </si>
  <si>
    <t xml:space="preserve">II. Celkové príjmy         </t>
  </si>
  <si>
    <t xml:space="preserve">III. Bežné príjmy                         </t>
  </si>
  <si>
    <t xml:space="preserve"> IV.   Daňové príjmy       </t>
  </si>
  <si>
    <t xml:space="preserve">    z toho: 1. dane </t>
  </si>
  <si>
    <t xml:space="preserve">               2. poistné </t>
  </si>
  <si>
    <t xml:space="preserve"> V.   Nedaňové príjmy </t>
  </si>
  <si>
    <t xml:space="preserve"> VI.   Kapitálové príjmy</t>
  </si>
  <si>
    <t xml:space="preserve"> VII.  Granty </t>
  </si>
  <si>
    <t xml:space="preserve">                                     </t>
  </si>
  <si>
    <t xml:space="preserve">I. Celkové výdavky + pôžičky - splátky </t>
  </si>
  <si>
    <t xml:space="preserve">II. Celkové výdavky                         </t>
  </si>
  <si>
    <t xml:space="preserve">III.  Bežné výdavky                         </t>
  </si>
  <si>
    <t xml:space="preserve">  z toho: 1. mzdy </t>
  </si>
  <si>
    <t xml:space="preserve">             2. nákup tovaru a služieb</t>
  </si>
  <si>
    <t xml:space="preserve">             3. dotácie a ost. bežné transfery </t>
  </si>
  <si>
    <t xml:space="preserve">                z toho:nezisk.inštit.a domácn.</t>
  </si>
  <si>
    <t xml:space="preserve">             4. úroky</t>
  </si>
  <si>
    <t xml:space="preserve">IV.Kapitálové výdavky </t>
  </si>
  <si>
    <t>V. Celkové pôžičky mínus splátky</t>
  </si>
  <si>
    <t xml:space="preserve">      z toho: poskytnuté pôžičky, nákup akcií</t>
  </si>
  <si>
    <t xml:space="preserve">                 splátky poskyt. pôž., predaj akcií</t>
  </si>
  <si>
    <t xml:space="preserve">                                    </t>
  </si>
  <si>
    <t xml:space="preserve">VI.  Prebytok/schodok </t>
  </si>
  <si>
    <t xml:space="preserve">                bežný</t>
  </si>
  <si>
    <t xml:space="preserve">                primárny (bez splátok úrokov)</t>
  </si>
  <si>
    <t xml:space="preserve">1/ rozdiely v porovnaní s predchádzajúcim dokumentom sú ovplyvnené revíziou HDP </t>
  </si>
  <si>
    <t xml:space="preserve">2/ bez nákladov na reštrukturalizáciu bánk a realizáciu štátnych záruk </t>
  </si>
  <si>
    <t>3/ údaje za rok 2001 sú vrátane realizácie štátnych záruk a bez umorenia dlhopisov občanov</t>
  </si>
  <si>
    <t xml:space="preserve">4/ odchýlka údajov v rokoch 1999 a 2000 v porovnaní so strednodobým fiškálnym rámcom v predchádzajúcom dokumente </t>
  </si>
  <si>
    <t xml:space="preserve">    vyplýva z revidovanej konsolidácie príspevkov na sociálne zabezpečenie v súlade s metodikou MMF </t>
  </si>
  <si>
    <t xml:space="preserve">5/  V položke "splátky poskytnutých pôžiek, predaj akcií " v rokoch 2002 - 2005 </t>
  </si>
  <si>
    <t xml:space="preserve">     nie sú zahrnuté príjmy z privatizácie určené na splatenie verejného dlhu</t>
  </si>
  <si>
    <t>*/ Údaje o salde rozpočtu  a dlhu verejnej správy sú v metodike MMF GFS 86;</t>
  </si>
  <si>
    <t xml:space="preserve">    Rozdiely oproti predchádzajúcej adktualizácii sú spôsobené aj porovnávaním </t>
  </si>
  <si>
    <t xml:space="preserve">    nominálnych hodnôt deficitu k revidovanému HDP </t>
  </si>
  <si>
    <t>4. Súčasné saldo rozpočtu (% z HDP) */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</si>
</sst>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2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vertAlign val="superscript"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10"/>
      <name val="Arial CE"/>
      <family val="0"/>
    </font>
    <font>
      <b/>
      <sz val="10"/>
      <color indexed="10"/>
      <name val="Times New Roman CE"/>
      <family val="1"/>
    </font>
    <font>
      <sz val="10"/>
      <color indexed="8"/>
      <name val="Times New Roman CE"/>
      <family val="1"/>
    </font>
    <font>
      <i/>
      <sz val="7"/>
      <name val="Times New Roman CE"/>
      <family val="1"/>
    </font>
    <font>
      <i/>
      <vertAlign val="superscript"/>
      <sz val="7"/>
      <name val="Times New Roman CE"/>
      <family val="1"/>
    </font>
    <font>
      <b/>
      <sz val="16"/>
      <name val="Arial CE"/>
      <family val="2"/>
    </font>
    <font>
      <sz val="10"/>
      <color indexed="10"/>
      <name val="Times New Roman CE"/>
      <family val="1"/>
    </font>
    <font>
      <sz val="10"/>
      <name val="Arial"/>
      <family val="0"/>
    </font>
    <font>
      <sz val="11"/>
      <name val="Times New Roman CE"/>
      <family val="1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49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4" fillId="0" borderId="37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44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0" fontId="4" fillId="0" borderId="3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37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12" fillId="0" borderId="51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3" fillId="3" borderId="5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46" xfId="0" applyFont="1" applyFill="1" applyBorder="1" applyAlignment="1">
      <alignment/>
    </xf>
    <xf numFmtId="0" fontId="4" fillId="2" borderId="5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/>
    </xf>
    <xf numFmtId="0" fontId="3" fillId="2" borderId="3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164" fontId="4" fillId="2" borderId="54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4" fillId="2" borderId="53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55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 shrinkToFit="1"/>
    </xf>
    <xf numFmtId="164" fontId="4" fillId="0" borderId="16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/>
    </xf>
    <xf numFmtId="0" fontId="1" fillId="0" borderId="47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2" borderId="36" xfId="0" applyNumberFormat="1" applyFont="1" applyFill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1" fillId="0" borderId="53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1" fillId="2" borderId="4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4" fontId="1" fillId="0" borderId="59" xfId="0" applyNumberFormat="1" applyFont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164" fontId="1" fillId="0" borderId="0" xfId="0" applyNumberFormat="1" applyFont="1" applyAlignment="1">
      <alignment/>
    </xf>
    <xf numFmtId="2" fontId="1" fillId="0" borderId="38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3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Font="1">
      <alignment/>
      <protection/>
    </xf>
    <xf numFmtId="0" fontId="4" fillId="0" borderId="0" xfId="20" applyFont="1">
      <alignment/>
      <protection/>
    </xf>
    <xf numFmtId="0" fontId="18" fillId="0" borderId="62" xfId="20" applyFont="1" applyBorder="1">
      <alignment/>
      <protection/>
    </xf>
    <xf numFmtId="0" fontId="1" fillId="0" borderId="62" xfId="20" applyFont="1" applyBorder="1" applyAlignment="1">
      <alignment horizontal="center"/>
      <protection/>
    </xf>
    <xf numFmtId="0" fontId="4" fillId="0" borderId="63" xfId="20" applyFont="1" applyBorder="1">
      <alignment/>
      <protection/>
    </xf>
    <xf numFmtId="0" fontId="1" fillId="0" borderId="63" xfId="20" applyFont="1" applyBorder="1" applyAlignment="1">
      <alignment horizontal="center"/>
      <protection/>
    </xf>
    <xf numFmtId="0" fontId="3" fillId="0" borderId="64" xfId="20" applyFont="1" applyBorder="1" applyAlignment="1">
      <alignment vertical="center"/>
      <protection/>
    </xf>
    <xf numFmtId="0" fontId="1" fillId="0" borderId="0" xfId="20" applyFont="1" applyBorder="1">
      <alignment/>
      <protection/>
    </xf>
    <xf numFmtId="0" fontId="1" fillId="0" borderId="65" xfId="20" applyFont="1" applyBorder="1">
      <alignment/>
      <protection/>
    </xf>
    <xf numFmtId="0" fontId="1" fillId="0" borderId="66" xfId="19" applyFont="1" applyBorder="1" applyAlignment="1" applyProtection="1">
      <alignment horizontal="left" vertical="center"/>
      <protection/>
    </xf>
    <xf numFmtId="0" fontId="1" fillId="0" borderId="67" xfId="20" applyFont="1" applyBorder="1" applyAlignment="1">
      <alignment horizontal="center" vertical="center"/>
      <protection/>
    </xf>
    <xf numFmtId="0" fontId="1" fillId="0" borderId="68" xfId="20" applyFont="1" applyBorder="1" applyAlignment="1">
      <alignment horizontal="center" vertical="center"/>
      <protection/>
    </xf>
    <xf numFmtId="0" fontId="1" fillId="0" borderId="69" xfId="19" applyFont="1" applyBorder="1" applyAlignment="1" applyProtection="1">
      <alignment vertical="center"/>
      <protection/>
    </xf>
    <xf numFmtId="0" fontId="1" fillId="0" borderId="17" xfId="20" applyFont="1" applyBorder="1" applyAlignment="1">
      <alignment horizontal="center" vertical="center"/>
      <protection/>
    </xf>
    <xf numFmtId="0" fontId="1" fillId="0" borderId="70" xfId="20" applyFont="1" applyBorder="1" applyAlignment="1">
      <alignment horizontal="center" vertical="center"/>
      <protection/>
    </xf>
    <xf numFmtId="0" fontId="1" fillId="0" borderId="71" xfId="19" applyFont="1" applyBorder="1" applyAlignment="1" applyProtection="1">
      <alignment vertical="center"/>
      <protection/>
    </xf>
    <xf numFmtId="0" fontId="1" fillId="0" borderId="72" xfId="20" applyFont="1" applyBorder="1" applyAlignment="1">
      <alignment horizontal="center" vertical="center"/>
      <protection/>
    </xf>
    <xf numFmtId="0" fontId="1" fillId="0" borderId="73" xfId="20" applyFont="1" applyBorder="1" applyAlignment="1">
      <alignment horizontal="center" vertical="center"/>
      <protection/>
    </xf>
    <xf numFmtId="0" fontId="3" fillId="0" borderId="74" xfId="19" applyFont="1" applyFill="1" applyBorder="1" applyAlignment="1" applyProtection="1">
      <alignment vertical="center"/>
      <protection/>
    </xf>
    <xf numFmtId="0" fontId="4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" fillId="0" borderId="65" xfId="20" applyFont="1" applyBorder="1" applyAlignment="1">
      <alignment horizontal="center"/>
      <protection/>
    </xf>
    <xf numFmtId="0" fontId="1" fillId="0" borderId="66" xfId="19" applyFont="1" applyBorder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19" applyFont="1" applyFill="1" applyBorder="1" applyProtection="1">
      <alignment/>
      <protection/>
    </xf>
    <xf numFmtId="0" fontId="3" fillId="0" borderId="0" xfId="0" applyFont="1" applyAlignment="1">
      <alignment horizontal="center"/>
    </xf>
    <xf numFmtId="0" fontId="2" fillId="0" borderId="5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76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2" fillId="3" borderId="7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79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/>
    </xf>
    <xf numFmtId="0" fontId="3" fillId="0" borderId="4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_Tabuľka4a" xfId="19"/>
    <cellStyle name="Normal_Tabuľka4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D10"/>
  <sheetViews>
    <sheetView tabSelected="1" workbookViewId="0" topLeftCell="A1">
      <selection activeCell="A1" sqref="A1"/>
    </sheetView>
  </sheetViews>
  <sheetFormatPr defaultColWidth="9.00390625" defaultRowHeight="12.75"/>
  <sheetData>
    <row r="10" spans="2:4" ht="20.25">
      <c r="B10" s="205" t="s">
        <v>186</v>
      </c>
      <c r="C10" s="206"/>
      <c r="D10" s="20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2.75"/>
  <cols>
    <col min="1" max="1" width="21.125" style="1" customWidth="1"/>
    <col min="2" max="10" width="5.625" style="1" customWidth="1"/>
    <col min="11" max="11" width="20.625" style="1" customWidth="1"/>
    <col min="12" max="16384" width="9.125" style="1" customWidth="1"/>
  </cols>
  <sheetData>
    <row r="1" spans="1:11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ht="13.5" thickBot="1"/>
    <row r="3" spans="1:11" ht="13.5" customHeight="1" thickTop="1">
      <c r="A3" s="283" t="s">
        <v>43</v>
      </c>
      <c r="B3" s="286" t="s">
        <v>42</v>
      </c>
      <c r="C3" s="287"/>
      <c r="D3" s="287"/>
      <c r="E3" s="287"/>
      <c r="F3" s="287"/>
      <c r="G3" s="287"/>
      <c r="H3" s="287"/>
      <c r="I3" s="287"/>
      <c r="J3" s="288"/>
      <c r="K3" s="289" t="s">
        <v>29</v>
      </c>
    </row>
    <row r="4" spans="1:11" ht="15.75">
      <c r="A4" s="284"/>
      <c r="B4" s="291">
        <v>2001</v>
      </c>
      <c r="C4" s="292"/>
      <c r="D4" s="291">
        <v>2002</v>
      </c>
      <c r="E4" s="292"/>
      <c r="F4" s="291">
        <v>2003</v>
      </c>
      <c r="G4" s="292"/>
      <c r="H4" s="291">
        <v>2004</v>
      </c>
      <c r="I4" s="292"/>
      <c r="J4" s="84">
        <v>2005</v>
      </c>
      <c r="K4" s="290"/>
    </row>
    <row r="5" spans="1:11" ht="15" customHeight="1">
      <c r="A5" s="285"/>
      <c r="B5" s="122"/>
      <c r="C5" s="118" t="s">
        <v>157</v>
      </c>
      <c r="D5" s="122"/>
      <c r="E5" s="118" t="s">
        <v>157</v>
      </c>
      <c r="F5" s="122"/>
      <c r="G5" s="118" t="s">
        <v>157</v>
      </c>
      <c r="H5" s="122"/>
      <c r="I5" s="118" t="s">
        <v>157</v>
      </c>
      <c r="J5" s="127"/>
      <c r="K5" s="85"/>
    </row>
    <row r="6" spans="1:11" ht="30" customHeight="1">
      <c r="A6" s="119" t="s">
        <v>45</v>
      </c>
      <c r="B6" s="120"/>
      <c r="C6" s="120"/>
      <c r="D6" s="120"/>
      <c r="E6" s="120"/>
      <c r="F6" s="120"/>
      <c r="G6" s="120"/>
      <c r="H6" s="120"/>
      <c r="I6" s="120"/>
      <c r="J6" s="120"/>
      <c r="K6" s="121"/>
    </row>
    <row r="7" spans="1:11" ht="16.5" customHeight="1">
      <c r="A7" s="74" t="s">
        <v>37</v>
      </c>
      <c r="B7" s="153">
        <v>2.4</v>
      </c>
      <c r="C7" s="159">
        <v>-1</v>
      </c>
      <c r="D7" s="153">
        <v>3.2</v>
      </c>
      <c r="E7" s="159">
        <v>-0.9</v>
      </c>
      <c r="F7" s="153">
        <v>4.1</v>
      </c>
      <c r="G7" s="71"/>
      <c r="H7" s="126"/>
      <c r="I7" s="71"/>
      <c r="J7" s="126"/>
      <c r="K7" s="72"/>
    </row>
    <row r="8" spans="1:11" s="90" customFormat="1" ht="16.5" customHeight="1">
      <c r="A8" s="75" t="s">
        <v>38</v>
      </c>
      <c r="B8" s="160">
        <v>1.2</v>
      </c>
      <c r="C8" s="161">
        <v>-0.4</v>
      </c>
      <c r="D8" s="160">
        <v>2.7</v>
      </c>
      <c r="E8" s="161">
        <v>-0.3</v>
      </c>
      <c r="F8" s="160">
        <v>3.1</v>
      </c>
      <c r="G8" s="88"/>
      <c r="H8" s="129"/>
      <c r="I8" s="88"/>
      <c r="J8" s="129"/>
      <c r="K8" s="89"/>
    </row>
    <row r="9" spans="1:11" ht="16.5" customHeight="1">
      <c r="A9" s="74" t="s">
        <v>39</v>
      </c>
      <c r="B9" s="153">
        <v>-0.5</v>
      </c>
      <c r="C9" s="159">
        <v>-1.5</v>
      </c>
      <c r="D9" s="153">
        <v>-0.8</v>
      </c>
      <c r="E9" s="159">
        <v>-2.1</v>
      </c>
      <c r="F9" s="153">
        <v>0.6</v>
      </c>
      <c r="G9" s="71"/>
      <c r="H9" s="126"/>
      <c r="I9" s="71"/>
      <c r="J9" s="126"/>
      <c r="K9" s="72"/>
    </row>
    <row r="10" spans="1:11" ht="16.5" customHeight="1">
      <c r="A10" s="75" t="s">
        <v>40</v>
      </c>
      <c r="B10" s="153">
        <v>1.7</v>
      </c>
      <c r="C10" s="159">
        <v>-1.1</v>
      </c>
      <c r="D10" s="153">
        <v>1.5</v>
      </c>
      <c r="E10" s="159">
        <v>-1.4</v>
      </c>
      <c r="F10" s="153">
        <v>2.9</v>
      </c>
      <c r="G10" s="71"/>
      <c r="H10" s="126"/>
      <c r="I10" s="71"/>
      <c r="J10" s="126"/>
      <c r="K10" s="72"/>
    </row>
    <row r="11" spans="1:11" ht="30" customHeight="1">
      <c r="A11" s="119" t="s">
        <v>161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1"/>
    </row>
    <row r="12" spans="1:11" ht="15.75">
      <c r="A12" s="76" t="s">
        <v>162</v>
      </c>
      <c r="B12" s="153">
        <v>4.4</v>
      </c>
      <c r="C12" s="132"/>
      <c r="D12" s="133">
        <v>3.3</v>
      </c>
      <c r="E12" s="132"/>
      <c r="F12" s="133">
        <v>7.1</v>
      </c>
      <c r="G12" s="70"/>
      <c r="H12" s="124"/>
      <c r="I12" s="70"/>
      <c r="J12" s="124"/>
      <c r="K12" s="73"/>
    </row>
    <row r="13" spans="1:11" ht="15.75">
      <c r="A13" s="79" t="s">
        <v>163</v>
      </c>
      <c r="B13" s="153">
        <v>0.1</v>
      </c>
      <c r="C13" s="132"/>
      <c r="D13" s="133">
        <v>3.2</v>
      </c>
      <c r="E13" s="132"/>
      <c r="F13" s="133">
        <v>7</v>
      </c>
      <c r="G13" s="70"/>
      <c r="H13" s="124"/>
      <c r="I13" s="70"/>
      <c r="J13" s="124"/>
      <c r="K13" s="73"/>
    </row>
    <row r="14" spans="1:11" ht="30" customHeight="1">
      <c r="A14" s="128" t="s">
        <v>41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1"/>
    </row>
    <row r="15" spans="1:11" ht="31.5">
      <c r="A15" s="79" t="s">
        <v>164</v>
      </c>
      <c r="B15" s="153">
        <v>-1.3</v>
      </c>
      <c r="C15" s="154">
        <v>-2</v>
      </c>
      <c r="D15" s="155">
        <v>-1.2</v>
      </c>
      <c r="E15" s="154">
        <v>-3.4</v>
      </c>
      <c r="F15" s="155">
        <v>1.8</v>
      </c>
      <c r="G15" s="77"/>
      <c r="H15" s="130"/>
      <c r="I15" s="77"/>
      <c r="J15" s="130"/>
      <c r="K15" s="78"/>
    </row>
    <row r="16" spans="1:11" ht="31.5" customHeight="1">
      <c r="A16" s="79" t="s">
        <v>46</v>
      </c>
      <c r="B16" s="131">
        <v>25</v>
      </c>
      <c r="C16" s="132">
        <v>0.6</v>
      </c>
      <c r="D16" s="133">
        <v>23.8</v>
      </c>
      <c r="E16" s="132">
        <v>-2.5</v>
      </c>
      <c r="F16" s="133">
        <v>24.1</v>
      </c>
      <c r="G16" s="70"/>
      <c r="H16" s="124"/>
      <c r="I16" s="70"/>
      <c r="J16" s="124"/>
      <c r="K16" s="73"/>
    </row>
    <row r="17" spans="1:11" ht="32.25" thickBot="1">
      <c r="A17" s="80" t="s">
        <v>47</v>
      </c>
      <c r="B17" s="156">
        <v>-5.6</v>
      </c>
      <c r="C17" s="157">
        <v>-2.9</v>
      </c>
      <c r="D17" s="158">
        <v>0</v>
      </c>
      <c r="E17" s="157">
        <v>-3</v>
      </c>
      <c r="F17" s="158">
        <v>4.8</v>
      </c>
      <c r="G17" s="81"/>
      <c r="H17" s="125"/>
      <c r="I17" s="81"/>
      <c r="J17" s="125"/>
      <c r="K17" s="82"/>
    </row>
    <row r="18" ht="16.5" thickTop="1">
      <c r="A18" s="3" t="s">
        <v>165</v>
      </c>
    </row>
  </sheetData>
  <mergeCells count="7">
    <mergeCell ref="A3:A5"/>
    <mergeCell ref="B3:J3"/>
    <mergeCell ref="K3:K4"/>
    <mergeCell ref="B4:C4"/>
    <mergeCell ref="D4:E4"/>
    <mergeCell ref="F4:G4"/>
    <mergeCell ref="H4:I4"/>
  </mergeCells>
  <printOptions/>
  <pageMargins left="0.51181102362204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G1"/>
    </sheetView>
  </sheetViews>
  <sheetFormatPr defaultColWidth="9.00390625" defaultRowHeight="12.75"/>
  <cols>
    <col min="1" max="1" width="30.625" style="1" customWidth="1"/>
    <col min="2" max="2" width="7.25390625" style="1" customWidth="1"/>
    <col min="3" max="7" width="6.875" style="1" customWidth="1"/>
    <col min="8" max="16384" width="9.125" style="1" customWidth="1"/>
  </cols>
  <sheetData>
    <row r="1" spans="1:8" ht="15.75">
      <c r="A1" s="258" t="s">
        <v>187</v>
      </c>
      <c r="B1" s="258"/>
      <c r="C1" s="258"/>
      <c r="D1" s="258"/>
      <c r="E1" s="258"/>
      <c r="F1" s="258"/>
      <c r="G1" s="258"/>
      <c r="H1" s="213"/>
    </row>
    <row r="2" ht="13.5" thickBot="1"/>
    <row r="3" spans="1:7" ht="38.25" customHeight="1" thickBot="1" thickTop="1">
      <c r="A3" s="94" t="s">
        <v>34</v>
      </c>
      <c r="B3" s="91" t="s">
        <v>30</v>
      </c>
      <c r="C3" s="162" t="s">
        <v>171</v>
      </c>
      <c r="D3" s="37" t="s">
        <v>172</v>
      </c>
      <c r="E3" s="36" t="s">
        <v>173</v>
      </c>
      <c r="F3" s="37" t="s">
        <v>174</v>
      </c>
      <c r="G3" s="38" t="s">
        <v>175</v>
      </c>
    </row>
    <row r="4" spans="1:7" ht="24" customHeight="1" thickTop="1">
      <c r="A4" s="33" t="s">
        <v>31</v>
      </c>
      <c r="B4" s="14" t="s">
        <v>0</v>
      </c>
      <c r="C4" s="141">
        <f>Tabuľka1!C4</f>
        <v>3.3</v>
      </c>
      <c r="D4" s="134">
        <f>Tabuľka1!D4</f>
        <v>3.6</v>
      </c>
      <c r="E4" s="141">
        <f>Tabuľka1!E4</f>
        <v>4.1</v>
      </c>
      <c r="F4" s="134">
        <f>Tabuľka1!F4</f>
        <v>4.6</v>
      </c>
      <c r="G4" s="142">
        <f>Tabuľka1!G4</f>
        <v>5.1</v>
      </c>
    </row>
    <row r="5" spans="1:7" ht="30.75" customHeight="1">
      <c r="A5" s="103" t="s">
        <v>180</v>
      </c>
      <c r="B5" s="19" t="s">
        <v>179</v>
      </c>
      <c r="C5" s="135">
        <v>-4.6</v>
      </c>
      <c r="D5" s="136">
        <v>-5.8</v>
      </c>
      <c r="E5" s="135">
        <v>-4.1</v>
      </c>
      <c r="F5" s="136">
        <v>-3.1</v>
      </c>
      <c r="G5" s="137">
        <v>-2.5</v>
      </c>
    </row>
    <row r="6" spans="1:7" ht="24" customHeight="1" thickBot="1">
      <c r="A6" s="30" t="s">
        <v>32</v>
      </c>
      <c r="B6" s="15" t="s">
        <v>179</v>
      </c>
      <c r="C6" s="138">
        <v>3.1</v>
      </c>
      <c r="D6" s="139">
        <v>2.7</v>
      </c>
      <c r="E6" s="138">
        <v>2.5</v>
      </c>
      <c r="F6" s="139">
        <v>2.5</v>
      </c>
      <c r="G6" s="140">
        <v>2.4</v>
      </c>
    </row>
    <row r="7" spans="1:7" ht="24" customHeight="1" thickTop="1">
      <c r="A7" s="33" t="s">
        <v>181</v>
      </c>
      <c r="B7" s="14"/>
      <c r="C7" s="141">
        <v>4.5</v>
      </c>
      <c r="D7" s="134">
        <v>3.7</v>
      </c>
      <c r="E7" s="141">
        <v>3.4</v>
      </c>
      <c r="F7" s="134">
        <v>3.6</v>
      </c>
      <c r="G7" s="142">
        <v>3.6</v>
      </c>
    </row>
    <row r="8" spans="1:7" ht="24" customHeight="1">
      <c r="A8" s="29" t="s">
        <v>118</v>
      </c>
      <c r="B8" s="19"/>
      <c r="C8" s="135">
        <v>-2.32</v>
      </c>
      <c r="D8" s="136">
        <v>-2.37</v>
      </c>
      <c r="E8" s="135">
        <v>-1.7</v>
      </c>
      <c r="F8" s="136">
        <v>-0.72</v>
      </c>
      <c r="G8" s="137">
        <v>0.8</v>
      </c>
    </row>
    <row r="9" spans="1:7" ht="24" customHeight="1">
      <c r="A9" s="33" t="s">
        <v>112</v>
      </c>
      <c r="B9" s="14"/>
      <c r="C9" s="141">
        <v>-0.71</v>
      </c>
      <c r="D9" s="134">
        <v>-0.76</v>
      </c>
      <c r="E9" s="141">
        <v>-0.53</v>
      </c>
      <c r="F9" s="134">
        <v>-0.22</v>
      </c>
      <c r="G9" s="142">
        <v>0.24</v>
      </c>
    </row>
    <row r="10" spans="1:7" ht="24" customHeight="1">
      <c r="A10" s="100" t="s">
        <v>119</v>
      </c>
      <c r="B10" s="19"/>
      <c r="C10" s="135">
        <f>C5-C9</f>
        <v>-3.8899999999999997</v>
      </c>
      <c r="D10" s="136">
        <f>D5-D9</f>
        <v>-5.04</v>
      </c>
      <c r="E10" s="135">
        <f>E5-E9</f>
        <v>-3.5699999999999994</v>
      </c>
      <c r="F10" s="136">
        <f>F5-F9</f>
        <v>-2.88</v>
      </c>
      <c r="G10" s="137">
        <f>G5-G9</f>
        <v>-2.74</v>
      </c>
    </row>
    <row r="11" spans="1:7" ht="36" customHeight="1" thickBot="1">
      <c r="A11" s="101" t="s">
        <v>120</v>
      </c>
      <c r="B11" s="15"/>
      <c r="C11" s="138">
        <f>C10+C6</f>
        <v>-0.7899999999999996</v>
      </c>
      <c r="D11" s="139">
        <f>D10+D6</f>
        <v>-2.34</v>
      </c>
      <c r="E11" s="138">
        <f>E10+E6</f>
        <v>-1.0699999999999994</v>
      </c>
      <c r="F11" s="139">
        <f>F10+F6</f>
        <v>-0.3799999999999999</v>
      </c>
      <c r="G11" s="140">
        <f>G10+G6</f>
        <v>-0.3400000000000003</v>
      </c>
    </row>
    <row r="12" ht="13.5" customHeight="1" thickTop="1">
      <c r="A12" s="1" t="s">
        <v>182</v>
      </c>
    </row>
    <row r="13" ht="12.75">
      <c r="A13" s="1" t="s">
        <v>183</v>
      </c>
    </row>
  </sheetData>
  <mergeCells count="1">
    <mergeCell ref="A1:G1"/>
  </mergeCells>
  <printOptions/>
  <pageMargins left="1.3385826771653544" right="1.377952755905511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G1"/>
    </sheetView>
  </sheetViews>
  <sheetFormatPr defaultColWidth="9.00390625" defaultRowHeight="12.75"/>
  <cols>
    <col min="1" max="1" width="30.875" style="1" customWidth="1"/>
    <col min="2" max="2" width="7.00390625" style="1" customWidth="1"/>
    <col min="3" max="7" width="6.625" style="1" customWidth="1"/>
    <col min="8" max="16384" width="9.125" style="1" customWidth="1"/>
  </cols>
  <sheetData>
    <row r="1" spans="1:7" s="2" customFormat="1" ht="15.75">
      <c r="A1" s="258" t="s">
        <v>121</v>
      </c>
      <c r="B1" s="258"/>
      <c r="C1" s="258"/>
      <c r="D1" s="258"/>
      <c r="E1" s="258"/>
      <c r="F1" s="258"/>
      <c r="G1" s="258"/>
    </row>
    <row r="2" ht="13.5" thickBot="1"/>
    <row r="3" spans="1:7" ht="33" customHeight="1" thickBot="1" thickTop="1">
      <c r="A3" s="96" t="s">
        <v>103</v>
      </c>
      <c r="B3" s="26" t="s">
        <v>91</v>
      </c>
      <c r="C3" s="4" t="s">
        <v>171</v>
      </c>
      <c r="D3" s="28" t="s">
        <v>172</v>
      </c>
      <c r="E3" s="4" t="s">
        <v>173</v>
      </c>
      <c r="F3" s="28" t="s">
        <v>174</v>
      </c>
      <c r="G3" s="5" t="s">
        <v>175</v>
      </c>
    </row>
    <row r="4" spans="1:7" ht="33" customHeight="1" thickBot="1" thickTop="1">
      <c r="A4" s="25" t="s">
        <v>48</v>
      </c>
      <c r="B4" s="27" t="s">
        <v>0</v>
      </c>
      <c r="C4" s="143">
        <v>3.3</v>
      </c>
      <c r="D4" s="144">
        <v>3.6</v>
      </c>
      <c r="E4" s="143">
        <v>4.1</v>
      </c>
      <c r="F4" s="144">
        <v>4.6</v>
      </c>
      <c r="G4" s="145">
        <v>5.1</v>
      </c>
    </row>
    <row r="5" spans="1:7" ht="24" customHeight="1" thickTop="1">
      <c r="A5" s="6" t="s">
        <v>49</v>
      </c>
      <c r="B5" s="14" t="s">
        <v>0</v>
      </c>
      <c r="C5" s="141">
        <v>989.297</v>
      </c>
      <c r="D5" s="134">
        <v>1061.005</v>
      </c>
      <c r="E5" s="141">
        <v>1155.304</v>
      </c>
      <c r="F5" s="134">
        <v>1260.406</v>
      </c>
      <c r="G5" s="146">
        <v>1377.647</v>
      </c>
    </row>
    <row r="6" spans="1:7" ht="24" customHeight="1">
      <c r="A6" s="29" t="s">
        <v>50</v>
      </c>
      <c r="B6" s="19"/>
      <c r="C6" s="135">
        <v>5.4</v>
      </c>
      <c r="D6" s="136">
        <v>3.5</v>
      </c>
      <c r="E6" s="135">
        <v>4.5</v>
      </c>
      <c r="F6" s="136">
        <v>4.2</v>
      </c>
      <c r="G6" s="137">
        <v>3.9</v>
      </c>
    </row>
    <row r="7" spans="1:7" ht="24" customHeight="1">
      <c r="A7" s="33" t="s">
        <v>51</v>
      </c>
      <c r="B7" s="14"/>
      <c r="C7" s="141">
        <v>7.1</v>
      </c>
      <c r="D7" s="134">
        <v>4</v>
      </c>
      <c r="E7" s="141">
        <v>6.4</v>
      </c>
      <c r="F7" s="134">
        <v>5.5</v>
      </c>
      <c r="G7" s="142">
        <v>4.5</v>
      </c>
    </row>
    <row r="8" spans="1:7" ht="24" customHeight="1">
      <c r="A8" s="29" t="s">
        <v>52</v>
      </c>
      <c r="B8" s="19"/>
      <c r="C8" s="135">
        <v>1.5</v>
      </c>
      <c r="D8" s="136">
        <v>0.9</v>
      </c>
      <c r="E8" s="135">
        <v>0.9</v>
      </c>
      <c r="F8" s="136">
        <v>1.1</v>
      </c>
      <c r="G8" s="137">
        <v>1.1</v>
      </c>
    </row>
    <row r="9" spans="1:7" ht="24" customHeight="1">
      <c r="A9" s="29" t="s">
        <v>53</v>
      </c>
      <c r="B9" s="19"/>
      <c r="C9" s="135">
        <v>1.8</v>
      </c>
      <c r="D9" s="136">
        <v>2.7</v>
      </c>
      <c r="E9" s="135">
        <v>3.2</v>
      </c>
      <c r="F9" s="136">
        <v>3.5</v>
      </c>
      <c r="G9" s="137">
        <v>4</v>
      </c>
    </row>
    <row r="10" spans="1:7" ht="29.25" customHeight="1" thickBot="1">
      <c r="A10" s="164" t="s">
        <v>176</v>
      </c>
      <c r="B10" s="15"/>
      <c r="C10" s="138">
        <v>30.4</v>
      </c>
      <c r="D10" s="139">
        <v>30.5</v>
      </c>
      <c r="E10" s="138">
        <v>30.3</v>
      </c>
      <c r="F10" s="139">
        <v>30.3</v>
      </c>
      <c r="G10" s="140">
        <v>30.3</v>
      </c>
    </row>
    <row r="11" spans="1:7" ht="24" customHeight="1" thickTop="1">
      <c r="A11" s="259" t="s">
        <v>122</v>
      </c>
      <c r="B11" s="260"/>
      <c r="C11" s="260"/>
      <c r="D11" s="260"/>
      <c r="E11" s="260"/>
      <c r="F11" s="260"/>
      <c r="G11" s="261"/>
    </row>
    <row r="12" spans="1:7" ht="24" customHeight="1">
      <c r="A12" s="29" t="s">
        <v>54</v>
      </c>
      <c r="B12" s="19" t="s">
        <v>1</v>
      </c>
      <c r="C12" s="135">
        <v>4</v>
      </c>
      <c r="D12" s="136">
        <v>4.9</v>
      </c>
      <c r="E12" s="135">
        <v>4.5</v>
      </c>
      <c r="F12" s="136">
        <v>4.6</v>
      </c>
      <c r="G12" s="137">
        <v>4.9</v>
      </c>
    </row>
    <row r="13" spans="1:7" ht="27" customHeight="1">
      <c r="A13" s="6" t="s">
        <v>55</v>
      </c>
      <c r="B13" s="14" t="s">
        <v>1</v>
      </c>
      <c r="C13" s="141">
        <v>5.1</v>
      </c>
      <c r="D13" s="134">
        <v>5</v>
      </c>
      <c r="E13" s="141">
        <v>2</v>
      </c>
      <c r="F13" s="134">
        <v>2.3</v>
      </c>
      <c r="G13" s="142">
        <v>2.7</v>
      </c>
    </row>
    <row r="14" spans="1:7" ht="24" customHeight="1">
      <c r="A14" s="100" t="s">
        <v>123</v>
      </c>
      <c r="B14" s="19" t="s">
        <v>2</v>
      </c>
      <c r="C14" s="135">
        <v>9.6</v>
      </c>
      <c r="D14" s="136">
        <v>4</v>
      </c>
      <c r="E14" s="135">
        <v>3.6</v>
      </c>
      <c r="F14" s="136">
        <v>4.8</v>
      </c>
      <c r="G14" s="137">
        <v>5.2</v>
      </c>
    </row>
    <row r="15" spans="1:7" ht="27" customHeight="1">
      <c r="A15" s="102" t="s">
        <v>114</v>
      </c>
      <c r="B15" s="24" t="s">
        <v>6</v>
      </c>
      <c r="C15" s="141"/>
      <c r="D15" s="134"/>
      <c r="E15" s="141"/>
      <c r="F15" s="134"/>
      <c r="G15" s="142"/>
    </row>
    <row r="16" spans="1:7" ht="24" customHeight="1">
      <c r="A16" s="29" t="s">
        <v>56</v>
      </c>
      <c r="B16" s="19" t="s">
        <v>3</v>
      </c>
      <c r="C16" s="135">
        <v>6.5</v>
      </c>
      <c r="D16" s="136">
        <v>2.5</v>
      </c>
      <c r="E16" s="135">
        <v>8.5</v>
      </c>
      <c r="F16" s="136">
        <v>8.4</v>
      </c>
      <c r="G16" s="137">
        <v>8</v>
      </c>
    </row>
    <row r="17" spans="1:7" ht="24" customHeight="1" thickBot="1">
      <c r="A17" s="30" t="s">
        <v>57</v>
      </c>
      <c r="B17" s="15" t="s">
        <v>4</v>
      </c>
      <c r="C17" s="138">
        <v>11.7</v>
      </c>
      <c r="D17" s="139">
        <v>1.7</v>
      </c>
      <c r="E17" s="138">
        <v>7</v>
      </c>
      <c r="F17" s="139">
        <v>8.1</v>
      </c>
      <c r="G17" s="140">
        <v>7.6</v>
      </c>
    </row>
    <row r="18" spans="1:7" ht="24" customHeight="1" thickTop="1">
      <c r="A18" s="259" t="s">
        <v>58</v>
      </c>
      <c r="B18" s="260"/>
      <c r="C18" s="260"/>
      <c r="D18" s="260"/>
      <c r="E18" s="260"/>
      <c r="F18" s="260"/>
      <c r="G18" s="261"/>
    </row>
    <row r="19" spans="1:7" ht="24" customHeight="1">
      <c r="A19" s="29" t="s">
        <v>166</v>
      </c>
      <c r="B19" s="19"/>
      <c r="C19" s="135">
        <v>5.8</v>
      </c>
      <c r="D19" s="136">
        <v>4.8</v>
      </c>
      <c r="E19" s="135">
        <v>3.8</v>
      </c>
      <c r="F19" s="136">
        <v>4.4</v>
      </c>
      <c r="G19" s="137">
        <v>4.7</v>
      </c>
    </row>
    <row r="20" spans="1:7" ht="27" customHeight="1">
      <c r="A20" s="103" t="s">
        <v>115</v>
      </c>
      <c r="B20" s="23" t="s">
        <v>6</v>
      </c>
      <c r="C20" s="135">
        <v>1.4</v>
      </c>
      <c r="D20" s="136">
        <v>-1.7</v>
      </c>
      <c r="E20" s="135">
        <v>-0.6</v>
      </c>
      <c r="F20" s="136">
        <v>0.2</v>
      </c>
      <c r="G20" s="137">
        <v>0.2</v>
      </c>
    </row>
    <row r="21" spans="1:7" ht="27" customHeight="1" thickBot="1">
      <c r="A21" s="101" t="s">
        <v>124</v>
      </c>
      <c r="B21" s="15" t="s">
        <v>5</v>
      </c>
      <c r="C21" s="138">
        <v>-4</v>
      </c>
      <c r="D21" s="139">
        <v>0.6</v>
      </c>
      <c r="E21" s="138">
        <v>0.9</v>
      </c>
      <c r="F21" s="139">
        <v>0.1</v>
      </c>
      <c r="G21" s="140">
        <v>0.2</v>
      </c>
    </row>
    <row r="22" spans="1:7" ht="24" customHeight="1" thickTop="1">
      <c r="A22" s="259" t="s">
        <v>59</v>
      </c>
      <c r="B22" s="260"/>
      <c r="C22" s="260"/>
      <c r="D22" s="260"/>
      <c r="E22" s="260"/>
      <c r="F22" s="260"/>
      <c r="G22" s="261"/>
    </row>
    <row r="23" spans="1:7" ht="24" customHeight="1">
      <c r="A23" s="32" t="s">
        <v>170</v>
      </c>
      <c r="B23" s="13"/>
      <c r="C23" s="147">
        <v>-5</v>
      </c>
      <c r="D23" s="148"/>
      <c r="E23" s="147"/>
      <c r="F23" s="148"/>
      <c r="G23" s="149"/>
    </row>
    <row r="24" spans="1:7" ht="24" customHeight="1">
      <c r="A24" s="29" t="s">
        <v>60</v>
      </c>
      <c r="B24" s="19"/>
      <c r="C24" s="135">
        <v>3.6</v>
      </c>
      <c r="D24" s="136"/>
      <c r="E24" s="135"/>
      <c r="F24" s="136"/>
      <c r="G24" s="137"/>
    </row>
    <row r="25" spans="1:7" ht="24" customHeight="1">
      <c r="A25" s="29" t="s">
        <v>61</v>
      </c>
      <c r="B25" s="19"/>
      <c r="C25" s="135">
        <v>-1.5</v>
      </c>
      <c r="D25" s="136"/>
      <c r="E25" s="135"/>
      <c r="F25" s="136"/>
      <c r="G25" s="137"/>
    </row>
    <row r="26" spans="1:7" ht="24" customHeight="1" thickBot="1">
      <c r="A26" s="30" t="s">
        <v>62</v>
      </c>
      <c r="B26" s="15"/>
      <c r="C26" s="138"/>
      <c r="D26" s="139"/>
      <c r="E26" s="138"/>
      <c r="F26" s="139"/>
      <c r="G26" s="140"/>
    </row>
    <row r="27" ht="16.5" thickTop="1">
      <c r="A27" s="104" t="s">
        <v>167</v>
      </c>
    </row>
    <row r="28" ht="15.75">
      <c r="A28" s="104" t="s">
        <v>125</v>
      </c>
    </row>
  </sheetData>
  <mergeCells count="4">
    <mergeCell ref="A1:G1"/>
    <mergeCell ref="A11:G11"/>
    <mergeCell ref="A18:G18"/>
    <mergeCell ref="A22:G22"/>
  </mergeCells>
  <printOptions/>
  <pageMargins left="1.3779527559055118" right="1.456692913385826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F1"/>
    </sheetView>
  </sheetViews>
  <sheetFormatPr defaultColWidth="9.00390625" defaultRowHeight="12.75"/>
  <cols>
    <col min="1" max="1" width="31.75390625" style="1" customWidth="1"/>
    <col min="2" max="6" width="6.625" style="1" customWidth="1"/>
    <col min="7" max="16384" width="9.125" style="1" customWidth="1"/>
  </cols>
  <sheetData>
    <row r="1" spans="1:6" ht="15.75">
      <c r="A1" s="258" t="s">
        <v>63</v>
      </c>
      <c r="B1" s="258"/>
      <c r="C1" s="258"/>
      <c r="D1" s="258"/>
      <c r="E1" s="258"/>
      <c r="F1" s="258"/>
    </row>
    <row r="2" ht="16.5" thickBot="1">
      <c r="A2" s="34"/>
    </row>
    <row r="3" spans="1:6" ht="36" customHeight="1" thickBot="1" thickTop="1">
      <c r="A3" s="35" t="s">
        <v>113</v>
      </c>
      <c r="B3" s="162" t="s">
        <v>171</v>
      </c>
      <c r="C3" s="37" t="s">
        <v>172</v>
      </c>
      <c r="D3" s="36" t="s">
        <v>173</v>
      </c>
      <c r="E3" s="37" t="s">
        <v>174</v>
      </c>
      <c r="F3" s="38" t="s">
        <v>175</v>
      </c>
    </row>
    <row r="4" spans="1:6" ht="24.75" customHeight="1" thickTop="1">
      <c r="A4" s="39" t="s">
        <v>64</v>
      </c>
      <c r="B4" s="141">
        <v>5379</v>
      </c>
      <c r="C4" s="134">
        <v>5418</v>
      </c>
      <c r="D4" s="141">
        <v>5420.4</v>
      </c>
      <c r="E4" s="134">
        <v>5421.2</v>
      </c>
      <c r="F4" s="142">
        <v>5420.2</v>
      </c>
    </row>
    <row r="5" spans="1:10" ht="24.75" customHeight="1">
      <c r="A5" s="40" t="s">
        <v>65</v>
      </c>
      <c r="B5" s="135">
        <v>-0.4</v>
      </c>
      <c r="C5" s="136">
        <f>C4/B4*100-100</f>
        <v>0.7250418293363055</v>
      </c>
      <c r="D5" s="135">
        <f>D4/C4*100-100</f>
        <v>0.04429678848283913</v>
      </c>
      <c r="E5" s="136">
        <f>E4/D4*100-100</f>
        <v>0.01475905837207847</v>
      </c>
      <c r="F5" s="137">
        <f>F4/E4*100-100</f>
        <v>-0.018446100494344364</v>
      </c>
      <c r="G5" s="225"/>
      <c r="H5" s="225"/>
      <c r="I5" s="225"/>
      <c r="J5" s="225"/>
    </row>
    <row r="6" spans="1:6" ht="28.5" customHeight="1">
      <c r="A6" s="50" t="s">
        <v>105</v>
      </c>
      <c r="B6" s="141">
        <v>2646.2</v>
      </c>
      <c r="C6" s="134">
        <v>2670</v>
      </c>
      <c r="D6" s="141">
        <v>2688.7</v>
      </c>
      <c r="E6" s="134">
        <v>2707.5</v>
      </c>
      <c r="F6" s="142">
        <v>2723.8</v>
      </c>
    </row>
    <row r="7" spans="1:6" ht="24.75" customHeight="1">
      <c r="A7" s="105" t="s">
        <v>194</v>
      </c>
      <c r="B7" s="135">
        <v>70.6</v>
      </c>
      <c r="C7" s="136">
        <f>C6/3778.7*100</f>
        <v>70.65922142535793</v>
      </c>
      <c r="D7" s="135">
        <f>D6/3805.4*100</f>
        <v>70.65485888474274</v>
      </c>
      <c r="E7" s="136">
        <f>E6/3830.5*100</f>
        <v>70.6826785015011</v>
      </c>
      <c r="F7" s="137">
        <f>F6/3850.6*100</f>
        <v>70.73702799563705</v>
      </c>
    </row>
    <row r="8" spans="1:6" ht="24.75" customHeight="1">
      <c r="A8" s="41" t="s">
        <v>66</v>
      </c>
      <c r="B8" s="141">
        <v>2118</v>
      </c>
      <c r="C8" s="134">
        <v>2127.2</v>
      </c>
      <c r="D8" s="141">
        <v>2144.2</v>
      </c>
      <c r="E8" s="134">
        <v>2165.7</v>
      </c>
      <c r="F8" s="142">
        <v>2187.3</v>
      </c>
    </row>
    <row r="9" spans="1:6" ht="24.75" customHeight="1">
      <c r="A9" s="40" t="s">
        <v>67</v>
      </c>
      <c r="B9" s="135">
        <v>1</v>
      </c>
      <c r="C9" s="136">
        <f>C8/B8*100-100</f>
        <v>0.43437204910293303</v>
      </c>
      <c r="D9" s="135">
        <f>D8/C8*100-100</f>
        <v>0.7991726212861892</v>
      </c>
      <c r="E9" s="136">
        <f>E8/D8*100-100</f>
        <v>1.002704971551168</v>
      </c>
      <c r="F9" s="137">
        <f>F8/E8*100-100</f>
        <v>0.99736805651753</v>
      </c>
    </row>
    <row r="10" spans="1:6" ht="29.25" customHeight="1">
      <c r="A10" s="50" t="s">
        <v>196</v>
      </c>
      <c r="B10" s="141">
        <v>631.3</v>
      </c>
      <c r="C10" s="134">
        <v>627.8</v>
      </c>
      <c r="D10" s="141">
        <v>621</v>
      </c>
      <c r="E10" s="134">
        <v>617.9</v>
      </c>
      <c r="F10" s="142">
        <v>612.3</v>
      </c>
    </row>
    <row r="11" spans="1:6" ht="30.75" customHeight="1">
      <c r="A11" s="92" t="s">
        <v>192</v>
      </c>
      <c r="B11" s="135">
        <v>-3.9</v>
      </c>
      <c r="C11" s="136">
        <v>-0.5</v>
      </c>
      <c r="D11" s="135">
        <v>-1.1</v>
      </c>
      <c r="E11" s="136">
        <v>-0.5</v>
      </c>
      <c r="F11" s="137">
        <v>-0.9</v>
      </c>
    </row>
    <row r="12" spans="1:6" ht="24.75" customHeight="1">
      <c r="A12" s="40" t="s">
        <v>68</v>
      </c>
      <c r="B12" s="135">
        <v>19.2</v>
      </c>
      <c r="C12" s="136">
        <v>18.9</v>
      </c>
      <c r="D12" s="135">
        <v>18.7</v>
      </c>
      <c r="E12" s="136">
        <v>18.2</v>
      </c>
      <c r="F12" s="137">
        <v>17.5</v>
      </c>
    </row>
    <row r="13" spans="1:6" ht="24.75" customHeight="1" thickBot="1">
      <c r="A13" s="42" t="s">
        <v>69</v>
      </c>
      <c r="B13" s="138">
        <v>0.8</v>
      </c>
      <c r="C13" s="139">
        <v>5.1</v>
      </c>
      <c r="D13" s="138">
        <v>1.7</v>
      </c>
      <c r="E13" s="139">
        <v>2.4</v>
      </c>
      <c r="F13" s="140">
        <v>3</v>
      </c>
    </row>
    <row r="14" ht="16.5" thickTop="1">
      <c r="A14" s="3" t="s">
        <v>126</v>
      </c>
    </row>
    <row r="15" spans="1:6" ht="41.25" customHeight="1">
      <c r="A15" s="262" t="s">
        <v>195</v>
      </c>
      <c r="B15" s="264"/>
      <c r="C15" s="264"/>
      <c r="D15" s="264"/>
      <c r="E15" s="264"/>
      <c r="F15" s="264"/>
    </row>
    <row r="16" spans="1:6" ht="28.5" customHeight="1">
      <c r="A16" s="262" t="s">
        <v>193</v>
      </c>
      <c r="B16" s="263"/>
      <c r="C16" s="263"/>
      <c r="D16" s="263"/>
      <c r="E16" s="263"/>
      <c r="F16" s="263"/>
    </row>
  </sheetData>
  <mergeCells count="3">
    <mergeCell ref="A1:F1"/>
    <mergeCell ref="A16:F16"/>
    <mergeCell ref="A15:F15"/>
  </mergeCells>
  <printOptions/>
  <pageMargins left="1.6141732283464567" right="1.692913385826771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F1"/>
    </sheetView>
  </sheetViews>
  <sheetFormatPr defaultColWidth="9.00390625" defaultRowHeight="12.75"/>
  <cols>
    <col min="1" max="1" width="30.875" style="1" customWidth="1"/>
    <col min="2" max="6" width="6.25390625" style="1" customWidth="1"/>
    <col min="7" max="16384" width="9.125" style="1" customWidth="1"/>
  </cols>
  <sheetData>
    <row r="1" spans="1:6" ht="15.75">
      <c r="A1" s="258" t="s">
        <v>70</v>
      </c>
      <c r="B1" s="258"/>
      <c r="C1" s="258"/>
      <c r="D1" s="258"/>
      <c r="E1" s="258"/>
      <c r="F1" s="258"/>
    </row>
    <row r="2" ht="13.5" thickBot="1"/>
    <row r="3" spans="1:6" ht="39" customHeight="1" thickBot="1" thickTop="1">
      <c r="A3" s="43" t="s">
        <v>104</v>
      </c>
      <c r="B3" s="4" t="s">
        <v>171</v>
      </c>
      <c r="C3" s="28" t="s">
        <v>172</v>
      </c>
      <c r="D3" s="4" t="s">
        <v>173</v>
      </c>
      <c r="E3" s="28" t="s">
        <v>174</v>
      </c>
      <c r="F3" s="5" t="s">
        <v>175</v>
      </c>
    </row>
    <row r="4" spans="1:6" ht="30" customHeight="1" thickBot="1" thickTop="1">
      <c r="A4" s="44" t="s">
        <v>71</v>
      </c>
      <c r="B4" s="143">
        <f>B15*B23/Tabuľka1!C5*100/1000</f>
        <v>-8.580400021429357</v>
      </c>
      <c r="C4" s="144">
        <f>C15*C23/Tabuľka1!D5*100/1000</f>
        <v>-8.26878289923234</v>
      </c>
      <c r="D4" s="143">
        <f>D15*D23/Tabuľka1!E5*100/1000</f>
        <v>-6.781461849002515</v>
      </c>
      <c r="E4" s="144">
        <f>E15*E23/Tabuľka1!F5*100/1000</f>
        <v>-5.281956766311806</v>
      </c>
      <c r="F4" s="145">
        <f>F15*F23/Tabuľka1!G5*100/1000</f>
        <v>-4.155121014309172</v>
      </c>
    </row>
    <row r="5" spans="1:6" ht="22.5" customHeight="1" thickTop="1">
      <c r="A5" s="41" t="s">
        <v>72</v>
      </c>
      <c r="B5" s="7">
        <v>14103</v>
      </c>
      <c r="C5" s="17">
        <f>645.03/C23*1000</f>
        <v>15248.936170212766</v>
      </c>
      <c r="D5" s="7">
        <f>728.87/D23*1000</f>
        <v>17230.96926713948</v>
      </c>
      <c r="E5" s="17">
        <f>832.3/E23*1000</f>
        <v>19676.12293144208</v>
      </c>
      <c r="F5" s="8">
        <f>944.73/F23*1000</f>
        <v>22334.04255319149</v>
      </c>
    </row>
    <row r="6" spans="1:6" ht="22.5" customHeight="1">
      <c r="A6" s="40" t="s">
        <v>73</v>
      </c>
      <c r="B6" s="20">
        <v>16487</v>
      </c>
      <c r="C6" s="21">
        <f>744.86/C23*1000</f>
        <v>17608.983451536646</v>
      </c>
      <c r="D6" s="20">
        <f>821.81/D23*1000</f>
        <v>19428.132387706857</v>
      </c>
      <c r="E6" s="21">
        <f>912.96/E23*1000</f>
        <v>21582.978723404256</v>
      </c>
      <c r="F6" s="22">
        <f>1017.92/F23*1000</f>
        <v>24064.302600472813</v>
      </c>
    </row>
    <row r="7" spans="1:6" ht="22.5" customHeight="1">
      <c r="A7" s="41" t="s">
        <v>74</v>
      </c>
      <c r="B7" s="7">
        <f>B5-B6</f>
        <v>-2384</v>
      </c>
      <c r="C7" s="17">
        <f>C5-C6</f>
        <v>-2360.0472813238794</v>
      </c>
      <c r="D7" s="7">
        <f>D5-D6</f>
        <v>-2197.1631205673766</v>
      </c>
      <c r="E7" s="17">
        <f>E5-E6</f>
        <v>-1906.8557919621744</v>
      </c>
      <c r="F7" s="8">
        <f>F5-F6</f>
        <v>-1730.260047281321</v>
      </c>
    </row>
    <row r="8" spans="1:6" ht="22.5" customHeight="1">
      <c r="A8" s="40" t="s">
        <v>75</v>
      </c>
      <c r="B8" s="20">
        <v>2777</v>
      </c>
      <c r="C8" s="21">
        <v>3002</v>
      </c>
      <c r="D8" s="20">
        <v>3265</v>
      </c>
      <c r="E8" s="21">
        <v>3532</v>
      </c>
      <c r="F8" s="22">
        <v>3839</v>
      </c>
    </row>
    <row r="9" spans="1:6" ht="22.5" customHeight="1">
      <c r="A9" s="41" t="s">
        <v>76</v>
      </c>
      <c r="B9" s="7">
        <v>2241</v>
      </c>
      <c r="C9" s="17">
        <v>2530</v>
      </c>
      <c r="D9" s="7">
        <v>2757</v>
      </c>
      <c r="E9" s="17">
        <v>3009</v>
      </c>
      <c r="F9" s="8">
        <v>3281</v>
      </c>
    </row>
    <row r="10" spans="1:6" ht="22.5" customHeight="1">
      <c r="A10" s="40" t="s">
        <v>77</v>
      </c>
      <c r="B10" s="20">
        <f>B8-B9</f>
        <v>536</v>
      </c>
      <c r="C10" s="21">
        <f>C8-C9</f>
        <v>472</v>
      </c>
      <c r="D10" s="20">
        <f>D8-D9</f>
        <v>508</v>
      </c>
      <c r="E10" s="21">
        <f>E8-E9</f>
        <v>523</v>
      </c>
      <c r="F10" s="22">
        <f>F8-F9</f>
        <v>558</v>
      </c>
    </row>
    <row r="11" spans="1:6" ht="22.5" customHeight="1">
      <c r="A11" s="41" t="s">
        <v>78</v>
      </c>
      <c r="B11" s="7">
        <v>-285</v>
      </c>
      <c r="C11" s="17">
        <v>-333</v>
      </c>
      <c r="D11" s="7">
        <v>-299</v>
      </c>
      <c r="E11" s="17">
        <v>-325</v>
      </c>
      <c r="F11" s="8">
        <v>-312</v>
      </c>
    </row>
    <row r="12" spans="1:6" ht="25.5">
      <c r="A12" s="106" t="s">
        <v>106</v>
      </c>
      <c r="B12" s="20">
        <v>-64</v>
      </c>
      <c r="C12" s="21">
        <v>-66</v>
      </c>
      <c r="D12" s="20">
        <v>-77</v>
      </c>
      <c r="E12" s="21">
        <v>-78</v>
      </c>
      <c r="F12" s="22">
        <v>-82</v>
      </c>
    </row>
    <row r="13" spans="1:6" ht="22.5" customHeight="1">
      <c r="A13" s="41" t="s">
        <v>79</v>
      </c>
      <c r="B13" s="7">
        <v>237</v>
      </c>
      <c r="C13" s="17">
        <v>213</v>
      </c>
      <c r="D13" s="7">
        <v>213</v>
      </c>
      <c r="E13" s="17">
        <v>213</v>
      </c>
      <c r="F13" s="8">
        <v>213</v>
      </c>
    </row>
    <row r="14" spans="1:6" ht="22.5" customHeight="1">
      <c r="A14" s="45" t="s">
        <v>80</v>
      </c>
      <c r="B14" s="20"/>
      <c r="C14" s="21"/>
      <c r="D14" s="20"/>
      <c r="E14" s="21"/>
      <c r="F14" s="22"/>
    </row>
    <row r="15" spans="1:6" ht="22.5" customHeight="1">
      <c r="A15" s="40" t="s">
        <v>81</v>
      </c>
      <c r="B15" s="20">
        <f>B7+B10+B11+B12+B13</f>
        <v>-1960</v>
      </c>
      <c r="C15" s="21">
        <f>C7+C10+C11+C12+C13</f>
        <v>-2074.0472813238794</v>
      </c>
      <c r="D15" s="20">
        <f>D7+D10+D11+D12+D13</f>
        <v>-1852.1631205673766</v>
      </c>
      <c r="E15" s="21">
        <f>E7+E10+E11+E12+E13</f>
        <v>-1573.8557919621744</v>
      </c>
      <c r="F15" s="22">
        <f>F7+F10+F11+F12+F13</f>
        <v>-1353.260047281321</v>
      </c>
    </row>
    <row r="16" spans="1:6" ht="22.5" customHeight="1" thickBot="1">
      <c r="A16" s="42" t="s">
        <v>82</v>
      </c>
      <c r="B16" s="9">
        <v>1270</v>
      </c>
      <c r="C16" s="18">
        <v>4534</v>
      </c>
      <c r="D16" s="9">
        <v>544</v>
      </c>
      <c r="E16" s="18">
        <v>934</v>
      </c>
      <c r="F16" s="10">
        <v>579</v>
      </c>
    </row>
    <row r="17" spans="1:6" ht="22.5" customHeight="1" thickTop="1">
      <c r="A17" s="41" t="s">
        <v>168</v>
      </c>
      <c r="B17" s="7">
        <v>4748</v>
      </c>
      <c r="C17" s="17">
        <v>9362</v>
      </c>
      <c r="D17" s="7">
        <v>7911</v>
      </c>
      <c r="E17" s="17">
        <v>8059</v>
      </c>
      <c r="F17" s="8">
        <v>7805</v>
      </c>
    </row>
    <row r="18" spans="1:6" ht="22.5" customHeight="1">
      <c r="A18" s="40" t="s">
        <v>83</v>
      </c>
      <c r="B18" s="20">
        <v>12516</v>
      </c>
      <c r="C18" s="21">
        <v>13515</v>
      </c>
      <c r="D18" s="20">
        <v>13033</v>
      </c>
      <c r="E18" s="21">
        <v>13571</v>
      </c>
      <c r="F18" s="22">
        <v>13914</v>
      </c>
    </row>
    <row r="19" spans="1:6" ht="22.5" customHeight="1">
      <c r="A19" s="46" t="s">
        <v>84</v>
      </c>
      <c r="B19" s="7">
        <v>3917</v>
      </c>
      <c r="C19" s="17">
        <v>3795</v>
      </c>
      <c r="D19" s="7">
        <v>2503</v>
      </c>
      <c r="E19" s="17">
        <v>2386</v>
      </c>
      <c r="F19" s="8">
        <v>2192</v>
      </c>
    </row>
    <row r="20" spans="1:6" ht="22.5" customHeight="1">
      <c r="A20" s="95" t="s">
        <v>85</v>
      </c>
      <c r="B20" s="20">
        <v>3469</v>
      </c>
      <c r="C20" s="21">
        <v>3795</v>
      </c>
      <c r="D20" s="20">
        <v>2503</v>
      </c>
      <c r="E20" s="21">
        <v>2386</v>
      </c>
      <c r="F20" s="22">
        <v>2192</v>
      </c>
    </row>
    <row r="21" spans="1:6" ht="22.5" customHeight="1" thickBot="1">
      <c r="A21" s="107" t="s">
        <v>116</v>
      </c>
      <c r="B21" s="9">
        <v>312</v>
      </c>
      <c r="C21" s="18">
        <v>419</v>
      </c>
      <c r="D21" s="9">
        <v>1399</v>
      </c>
      <c r="E21" s="18">
        <v>757</v>
      </c>
      <c r="F21" s="10">
        <v>194</v>
      </c>
    </row>
    <row r="22" spans="1:6" ht="32.25" customHeight="1" thickTop="1">
      <c r="A22" s="97" t="s">
        <v>107</v>
      </c>
      <c r="B22" s="47">
        <v>42.76</v>
      </c>
      <c r="C22" s="48"/>
      <c r="D22" s="47"/>
      <c r="E22" s="48"/>
      <c r="F22" s="49"/>
    </row>
    <row r="23" spans="1:6" ht="32.25" customHeight="1" thickBot="1">
      <c r="A23" s="98" t="s">
        <v>108</v>
      </c>
      <c r="B23" s="9">
        <v>43.309</v>
      </c>
      <c r="C23" s="18">
        <v>42.3</v>
      </c>
      <c r="D23" s="9">
        <v>42.3</v>
      </c>
      <c r="E23" s="18">
        <v>42.3</v>
      </c>
      <c r="F23" s="10">
        <v>42.3</v>
      </c>
    </row>
    <row r="24" spans="1:6" ht="32.25" customHeight="1" thickTop="1">
      <c r="A24" s="50" t="s">
        <v>86</v>
      </c>
      <c r="B24" s="7"/>
      <c r="C24" s="17"/>
      <c r="D24" s="7"/>
      <c r="E24" s="17"/>
      <c r="F24" s="8"/>
    </row>
    <row r="25" spans="1:6" ht="22.5" customHeight="1">
      <c r="A25" s="40" t="s">
        <v>87</v>
      </c>
      <c r="B25" s="20"/>
      <c r="C25" s="21"/>
      <c r="D25" s="20"/>
      <c r="E25" s="21"/>
      <c r="F25" s="22"/>
    </row>
    <row r="26" spans="1:6" ht="22.5" customHeight="1">
      <c r="A26" s="41" t="s">
        <v>88</v>
      </c>
      <c r="B26" s="7"/>
      <c r="C26" s="17"/>
      <c r="D26" s="7"/>
      <c r="E26" s="17"/>
      <c r="F26" s="8"/>
    </row>
    <row r="27" spans="1:6" ht="22.5" customHeight="1">
      <c r="A27" s="40" t="s">
        <v>89</v>
      </c>
      <c r="B27" s="20"/>
      <c r="C27" s="21"/>
      <c r="D27" s="20"/>
      <c r="E27" s="21"/>
      <c r="F27" s="22"/>
    </row>
    <row r="28" spans="1:6" ht="22.5" customHeight="1" thickBot="1">
      <c r="A28" s="42" t="s">
        <v>90</v>
      </c>
      <c r="B28" s="9"/>
      <c r="C28" s="18"/>
      <c r="D28" s="9"/>
      <c r="E28" s="18"/>
      <c r="F28" s="10"/>
    </row>
    <row r="29" ht="13.5" thickTop="1">
      <c r="A29" s="1" t="s">
        <v>169</v>
      </c>
    </row>
  </sheetData>
  <mergeCells count="1">
    <mergeCell ref="A1:F1"/>
  </mergeCells>
  <printOptions/>
  <pageMargins left="1.6141732283464567" right="1.73228346456692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E13" sqref="E13"/>
    </sheetView>
  </sheetViews>
  <sheetFormatPr defaultColWidth="9.00390625" defaultRowHeight="12.75"/>
  <cols>
    <col min="1" max="1" width="31.125" style="1" customWidth="1"/>
    <col min="2" max="2" width="6.625" style="1" customWidth="1"/>
    <col min="3" max="7" width="6.75390625" style="1" customWidth="1"/>
    <col min="8" max="16384" width="9.125" style="1" customWidth="1"/>
  </cols>
  <sheetData>
    <row r="1" spans="1:7" ht="15.75">
      <c r="A1" s="265" t="s">
        <v>130</v>
      </c>
      <c r="B1" s="265"/>
      <c r="C1" s="265"/>
      <c r="D1" s="265"/>
      <c r="E1" s="265"/>
      <c r="F1" s="265"/>
      <c r="G1" s="265"/>
    </row>
    <row r="2" ht="13.5" thickBot="1"/>
    <row r="3" spans="1:7" ht="35.25" customHeight="1" thickBot="1" thickTop="1">
      <c r="A3" s="93" t="s">
        <v>34</v>
      </c>
      <c r="B3" s="38" t="s">
        <v>91</v>
      </c>
      <c r="C3" s="182" t="s">
        <v>177</v>
      </c>
      <c r="D3" s="37" t="s">
        <v>178</v>
      </c>
      <c r="E3" s="36" t="s">
        <v>188</v>
      </c>
      <c r="F3" s="37" t="s">
        <v>189</v>
      </c>
      <c r="G3" s="38" t="s">
        <v>190</v>
      </c>
    </row>
    <row r="4" spans="1:7" ht="23.25" customHeight="1" thickTop="1">
      <c r="A4" s="266" t="s">
        <v>131</v>
      </c>
      <c r="B4" s="267"/>
      <c r="C4" s="267"/>
      <c r="D4" s="267"/>
      <c r="E4" s="267"/>
      <c r="F4" s="267"/>
      <c r="G4" s="268"/>
    </row>
    <row r="5" spans="1:7" ht="23.25" customHeight="1">
      <c r="A5" s="115" t="s">
        <v>132</v>
      </c>
      <c r="B5" s="12" t="s">
        <v>7</v>
      </c>
      <c r="C5" s="175">
        <v>-5.41</v>
      </c>
      <c r="D5" s="171">
        <v>-4.6</v>
      </c>
      <c r="E5" s="172">
        <v>-4.14</v>
      </c>
      <c r="F5" s="172">
        <v>-3.14</v>
      </c>
      <c r="G5" s="216">
        <v>-2.57</v>
      </c>
    </row>
    <row r="6" spans="1:7" ht="23.25" customHeight="1">
      <c r="A6" s="116" t="s">
        <v>133</v>
      </c>
      <c r="B6" s="22" t="s">
        <v>8</v>
      </c>
      <c r="C6" s="176">
        <v>-5.38</v>
      </c>
      <c r="D6" s="165">
        <v>-4.77</v>
      </c>
      <c r="E6" s="166">
        <v>-4.13</v>
      </c>
      <c r="F6" s="166">
        <v>-2.83</v>
      </c>
      <c r="G6" s="217">
        <v>-2.25</v>
      </c>
    </row>
    <row r="7" spans="1:7" ht="23.25" customHeight="1">
      <c r="A7" s="117" t="s">
        <v>153</v>
      </c>
      <c r="B7" s="8" t="s">
        <v>9</v>
      </c>
      <c r="C7" s="226" t="s">
        <v>197</v>
      </c>
      <c r="D7" s="227" t="s">
        <v>197</v>
      </c>
      <c r="E7" s="228" t="s">
        <v>197</v>
      </c>
      <c r="F7" s="228" t="s">
        <v>197</v>
      </c>
      <c r="G7" s="229" t="s">
        <v>197</v>
      </c>
    </row>
    <row r="8" spans="1:7" ht="23.25" customHeight="1">
      <c r="A8" s="116" t="s">
        <v>134</v>
      </c>
      <c r="B8" s="22" t="s">
        <v>10</v>
      </c>
      <c r="C8" s="176">
        <v>0.0012440389798880364</v>
      </c>
      <c r="D8" s="165">
        <v>0.10422802850356294</v>
      </c>
      <c r="E8" s="166">
        <v>0.12</v>
      </c>
      <c r="F8" s="166">
        <v>0.1</v>
      </c>
      <c r="G8" s="217">
        <v>0.08</v>
      </c>
    </row>
    <row r="9" spans="1:7" ht="23.25" customHeight="1" thickBot="1">
      <c r="A9" s="53" t="s">
        <v>92</v>
      </c>
      <c r="B9" s="10" t="s">
        <v>11</v>
      </c>
      <c r="C9" s="178">
        <v>-0.03752850922662243</v>
      </c>
      <c r="D9" s="173">
        <v>0.06441805225653208</v>
      </c>
      <c r="E9" s="174">
        <v>-0.12</v>
      </c>
      <c r="F9" s="174">
        <v>-0.41</v>
      </c>
      <c r="G9" s="219">
        <v>-0.4</v>
      </c>
    </row>
    <row r="10" spans="1:7" ht="23.25" customHeight="1" thickTop="1">
      <c r="A10" s="269" t="s">
        <v>135</v>
      </c>
      <c r="B10" s="270"/>
      <c r="C10" s="270"/>
      <c r="D10" s="270"/>
      <c r="E10" s="270"/>
      <c r="F10" s="270"/>
      <c r="G10" s="271"/>
    </row>
    <row r="11" spans="1:7" ht="23.25" customHeight="1">
      <c r="A11" s="51" t="s">
        <v>93</v>
      </c>
      <c r="B11" s="19" t="s">
        <v>12</v>
      </c>
      <c r="C11" s="179">
        <v>41.22</v>
      </c>
      <c r="D11" s="166">
        <v>42.36</v>
      </c>
      <c r="E11" s="165">
        <v>41.3</v>
      </c>
      <c r="F11" s="166">
        <v>40.67</v>
      </c>
      <c r="G11" s="217">
        <v>39.84</v>
      </c>
    </row>
    <row r="12" spans="1:7" ht="23.25" customHeight="1">
      <c r="A12" s="33" t="s">
        <v>94</v>
      </c>
      <c r="B12" s="14" t="s">
        <v>12</v>
      </c>
      <c r="C12" s="167">
        <v>46.63</v>
      </c>
      <c r="D12" s="168">
        <v>46.97</v>
      </c>
      <c r="E12" s="167">
        <v>44.75</v>
      </c>
      <c r="F12" s="168">
        <v>43.18</v>
      </c>
      <c r="G12" s="218">
        <v>41.82</v>
      </c>
    </row>
    <row r="13" spans="1:7" ht="23.25" customHeight="1">
      <c r="A13" s="29" t="s">
        <v>136</v>
      </c>
      <c r="B13" s="19" t="s">
        <v>13</v>
      </c>
      <c r="C13" s="165">
        <v>-5.41</v>
      </c>
      <c r="D13" s="166">
        <v>-4.6</v>
      </c>
      <c r="E13" s="165">
        <v>-3.45</v>
      </c>
      <c r="F13" s="166">
        <v>-2.51</v>
      </c>
      <c r="G13" s="217">
        <v>-1.99</v>
      </c>
    </row>
    <row r="14" spans="1:7" ht="23.25" customHeight="1">
      <c r="A14" s="29" t="s">
        <v>110</v>
      </c>
      <c r="B14" s="19" t="s">
        <v>14</v>
      </c>
      <c r="C14" s="165">
        <v>3.42</v>
      </c>
      <c r="D14" s="166">
        <v>2.11</v>
      </c>
      <c r="E14" s="165">
        <v>3.22</v>
      </c>
      <c r="F14" s="166">
        <v>3.1</v>
      </c>
      <c r="G14" s="217">
        <v>2.98</v>
      </c>
    </row>
    <row r="15" spans="1:7" ht="23.25" customHeight="1" thickBot="1">
      <c r="A15" s="110" t="s">
        <v>137</v>
      </c>
      <c r="B15" s="15"/>
      <c r="C15" s="180">
        <v>-2</v>
      </c>
      <c r="D15" s="174">
        <v>-2.5</v>
      </c>
      <c r="E15" s="173">
        <v>-0.92</v>
      </c>
      <c r="F15" s="174">
        <v>-0.04</v>
      </c>
      <c r="G15" s="219">
        <v>0.41</v>
      </c>
    </row>
    <row r="16" spans="1:7" ht="23.25" customHeight="1" thickTop="1">
      <c r="A16" s="269" t="s">
        <v>95</v>
      </c>
      <c r="B16" s="270"/>
      <c r="C16" s="270"/>
      <c r="D16" s="270"/>
      <c r="E16" s="270"/>
      <c r="F16" s="270"/>
      <c r="G16" s="271"/>
    </row>
    <row r="17" spans="1:7" ht="23.25" customHeight="1">
      <c r="A17" s="54" t="s">
        <v>96</v>
      </c>
      <c r="B17" s="19" t="s">
        <v>15</v>
      </c>
      <c r="C17" s="165">
        <v>18.35</v>
      </c>
      <c r="D17" s="166">
        <v>17.9</v>
      </c>
      <c r="E17" s="165">
        <v>18.96</v>
      </c>
      <c r="F17" s="166">
        <v>18.93</v>
      </c>
      <c r="G17" s="217">
        <v>18.88</v>
      </c>
    </row>
    <row r="18" spans="1:7" ht="23.25" customHeight="1">
      <c r="A18" s="54" t="s">
        <v>138</v>
      </c>
      <c r="B18" s="19" t="s">
        <v>16</v>
      </c>
      <c r="C18" s="165">
        <v>12.86</v>
      </c>
      <c r="D18" s="166">
        <v>13.16</v>
      </c>
      <c r="E18" s="165">
        <v>14.28</v>
      </c>
      <c r="F18" s="166">
        <v>13.9</v>
      </c>
      <c r="G18" s="217">
        <v>13.43</v>
      </c>
    </row>
    <row r="19" spans="1:7" ht="23.25" customHeight="1">
      <c r="A19" s="55" t="s">
        <v>97</v>
      </c>
      <c r="B19" s="14"/>
      <c r="C19" s="167">
        <v>10.01</v>
      </c>
      <c r="D19" s="168">
        <v>11.3</v>
      </c>
      <c r="E19" s="167">
        <v>8.06</v>
      </c>
      <c r="F19" s="166">
        <v>7.84</v>
      </c>
      <c r="G19" s="218">
        <v>7.53</v>
      </c>
    </row>
    <row r="20" spans="1:7" ht="23.25" customHeight="1" thickBot="1">
      <c r="A20" s="56" t="s">
        <v>98</v>
      </c>
      <c r="B20" s="57" t="s">
        <v>12</v>
      </c>
      <c r="C20" s="169">
        <v>41.22</v>
      </c>
      <c r="D20" s="170">
        <v>42.36</v>
      </c>
      <c r="E20" s="169">
        <v>41.3</v>
      </c>
      <c r="F20" s="170">
        <v>40.67</v>
      </c>
      <c r="G20" s="220">
        <v>39.84</v>
      </c>
    </row>
    <row r="21" spans="1:7" ht="23.25" customHeight="1" thickTop="1">
      <c r="A21" s="259" t="s">
        <v>99</v>
      </c>
      <c r="B21" s="260"/>
      <c r="C21" s="260"/>
      <c r="D21" s="260"/>
      <c r="E21" s="260"/>
      <c r="F21" s="260"/>
      <c r="G21" s="261"/>
    </row>
    <row r="22" spans="1:7" ht="23.25" customHeight="1">
      <c r="A22" s="99" t="s">
        <v>139</v>
      </c>
      <c r="B22" s="13" t="s">
        <v>17</v>
      </c>
      <c r="C22" s="171">
        <v>10.01</v>
      </c>
      <c r="D22" s="172">
        <v>10.08</v>
      </c>
      <c r="E22" s="171">
        <v>9.08</v>
      </c>
      <c r="F22" s="172">
        <v>8.48</v>
      </c>
      <c r="G22" s="216">
        <v>8.03</v>
      </c>
    </row>
    <row r="23" spans="1:7" ht="23.25" customHeight="1">
      <c r="A23" s="111" t="s">
        <v>140</v>
      </c>
      <c r="B23" s="19" t="s">
        <v>18</v>
      </c>
      <c r="C23" s="165">
        <v>8.26</v>
      </c>
      <c r="D23" s="166">
        <v>8.48</v>
      </c>
      <c r="E23" s="165">
        <v>10.34</v>
      </c>
      <c r="F23" s="166">
        <v>10.17</v>
      </c>
      <c r="G23" s="217">
        <v>9.71</v>
      </c>
    </row>
    <row r="24" spans="1:7" ht="25.5">
      <c r="A24" s="112" t="s">
        <v>141</v>
      </c>
      <c r="B24" s="14" t="s">
        <v>19</v>
      </c>
      <c r="C24" s="167">
        <v>10.35</v>
      </c>
      <c r="D24" s="168">
        <v>11.1</v>
      </c>
      <c r="E24" s="167">
        <v>10.34</v>
      </c>
      <c r="F24" s="168">
        <v>10.17</v>
      </c>
      <c r="G24" s="218">
        <v>9.71</v>
      </c>
    </row>
    <row r="25" spans="1:7" ht="23.25" customHeight="1">
      <c r="A25" s="54" t="s">
        <v>109</v>
      </c>
      <c r="B25" s="19" t="s">
        <v>14</v>
      </c>
      <c r="C25" s="165">
        <v>3.42</v>
      </c>
      <c r="D25" s="166">
        <v>2.11</v>
      </c>
      <c r="E25" s="165">
        <v>3.22</v>
      </c>
      <c r="F25" s="166">
        <v>3.1</v>
      </c>
      <c r="G25" s="217">
        <v>2.98</v>
      </c>
    </row>
    <row r="26" spans="1:7" ht="23.25" customHeight="1">
      <c r="A26" s="55" t="s">
        <v>100</v>
      </c>
      <c r="B26" s="14" t="s">
        <v>20</v>
      </c>
      <c r="C26" s="167">
        <v>1.24</v>
      </c>
      <c r="D26" s="168">
        <v>1.11</v>
      </c>
      <c r="E26" s="167">
        <v>1.08</v>
      </c>
      <c r="F26" s="168">
        <v>1.02</v>
      </c>
      <c r="G26" s="218">
        <v>0.95</v>
      </c>
    </row>
    <row r="27" spans="1:7" ht="23.25" customHeight="1">
      <c r="A27" s="54" t="s">
        <v>142</v>
      </c>
      <c r="B27" s="19" t="s">
        <v>2</v>
      </c>
      <c r="C27" s="165">
        <v>2.73</v>
      </c>
      <c r="D27" s="166">
        <v>2.85</v>
      </c>
      <c r="E27" s="165">
        <v>2.21</v>
      </c>
      <c r="F27" s="166">
        <v>2.04</v>
      </c>
      <c r="G27" s="217">
        <v>2.22</v>
      </c>
    </row>
    <row r="28" spans="1:7" ht="23.25" customHeight="1">
      <c r="A28" s="54" t="s">
        <v>101</v>
      </c>
      <c r="B28" s="19"/>
      <c r="C28" s="165">
        <v>10.63</v>
      </c>
      <c r="D28" s="166">
        <v>11.23</v>
      </c>
      <c r="E28" s="165">
        <v>12.04</v>
      </c>
      <c r="F28" s="166">
        <v>11.96</v>
      </c>
      <c r="G28" s="217">
        <v>10.94</v>
      </c>
    </row>
    <row r="29" spans="1:7" ht="23.25" customHeight="1" thickBot="1">
      <c r="A29" s="58" t="s">
        <v>102</v>
      </c>
      <c r="B29" s="15" t="s">
        <v>12</v>
      </c>
      <c r="C29" s="173">
        <v>46.63</v>
      </c>
      <c r="D29" s="174">
        <v>46.97</v>
      </c>
      <c r="E29" s="173">
        <v>47.8</v>
      </c>
      <c r="F29" s="174">
        <v>46.34</v>
      </c>
      <c r="G29" s="219">
        <v>42.4</v>
      </c>
    </row>
    <row r="30" ht="13.5" thickTop="1"/>
  </sheetData>
  <mergeCells count="5">
    <mergeCell ref="A21:G21"/>
    <mergeCell ref="A1:G1"/>
    <mergeCell ref="A4:G4"/>
    <mergeCell ref="A10:G10"/>
    <mergeCell ref="A16:G16"/>
  </mergeCells>
  <printOptions/>
  <pageMargins left="1.3779527559055118" right="1.4960629921259843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A1" sqref="A1"/>
    </sheetView>
  </sheetViews>
  <sheetFormatPr defaultColWidth="9.00390625" defaultRowHeight="12.75"/>
  <cols>
    <col min="1" max="1" width="38.375" style="1" customWidth="1"/>
    <col min="2" max="16384" width="9.125" style="1" customWidth="1"/>
  </cols>
  <sheetData>
    <row r="1" spans="1:9" ht="15.75">
      <c r="A1" s="230" t="s">
        <v>198</v>
      </c>
      <c r="B1" s="231"/>
      <c r="C1" s="232"/>
      <c r="D1" s="232"/>
      <c r="E1" s="232"/>
      <c r="F1" s="232"/>
      <c r="G1" s="232"/>
      <c r="H1" s="232"/>
      <c r="I1" s="232"/>
    </row>
    <row r="2" spans="1:9" ht="16.5" thickBot="1">
      <c r="A2" s="233"/>
      <c r="B2" s="232"/>
      <c r="C2" s="232"/>
      <c r="D2" s="232"/>
      <c r="E2" s="232"/>
      <c r="F2" s="232"/>
      <c r="G2" s="232"/>
      <c r="H2" s="232"/>
      <c r="I2" s="232"/>
    </row>
    <row r="3" spans="1:9" ht="15">
      <c r="A3" s="234" t="s">
        <v>199</v>
      </c>
      <c r="B3" s="235" t="s">
        <v>200</v>
      </c>
      <c r="C3" s="235" t="s">
        <v>201</v>
      </c>
      <c r="D3" s="235" t="s">
        <v>202</v>
      </c>
      <c r="E3" s="235" t="s">
        <v>203</v>
      </c>
      <c r="F3" s="235" t="s">
        <v>204</v>
      </c>
      <c r="G3" s="235" t="s">
        <v>205</v>
      </c>
      <c r="H3" s="235" t="s">
        <v>206</v>
      </c>
      <c r="I3" s="235" t="s">
        <v>207</v>
      </c>
    </row>
    <row r="4" spans="1:9" ht="16.5" thickBot="1">
      <c r="A4" s="236"/>
      <c r="B4" s="237" t="s">
        <v>208</v>
      </c>
      <c r="C4" s="237" t="s">
        <v>208</v>
      </c>
      <c r="D4" s="237" t="s">
        <v>208</v>
      </c>
      <c r="E4" s="237" t="s">
        <v>209</v>
      </c>
      <c r="F4" s="237" t="s">
        <v>210</v>
      </c>
      <c r="G4" s="237" t="s">
        <v>211</v>
      </c>
      <c r="H4" s="237" t="s">
        <v>211</v>
      </c>
      <c r="I4" s="237" t="s">
        <v>211</v>
      </c>
    </row>
    <row r="5" spans="1:9" ht="23.25" customHeight="1" thickBot="1">
      <c r="A5" s="238" t="s">
        <v>212</v>
      </c>
      <c r="B5" s="239"/>
      <c r="C5" s="239"/>
      <c r="D5" s="239"/>
      <c r="E5" s="239"/>
      <c r="F5" s="239"/>
      <c r="G5" s="239"/>
      <c r="H5" s="239"/>
      <c r="I5" s="240"/>
    </row>
    <row r="6" spans="1:9" ht="23.25" customHeight="1">
      <c r="A6" s="241" t="s">
        <v>213</v>
      </c>
      <c r="B6" s="242">
        <v>39.8</v>
      </c>
      <c r="C6" s="242">
        <v>37.5</v>
      </c>
      <c r="D6" s="242">
        <v>35.8</v>
      </c>
      <c r="E6" s="242">
        <v>35.2</v>
      </c>
      <c r="F6" s="242">
        <v>35.3</v>
      </c>
      <c r="G6" s="242">
        <v>34</v>
      </c>
      <c r="H6" s="242">
        <v>33.5</v>
      </c>
      <c r="I6" s="243">
        <v>32.9</v>
      </c>
    </row>
    <row r="7" spans="1:9" ht="23.25" customHeight="1">
      <c r="A7" s="244" t="s">
        <v>214</v>
      </c>
      <c r="B7" s="245">
        <v>39.7</v>
      </c>
      <c r="C7" s="245">
        <v>37.4</v>
      </c>
      <c r="D7" s="245">
        <v>35.7</v>
      </c>
      <c r="E7" s="245">
        <v>35.2</v>
      </c>
      <c r="F7" s="245">
        <v>35.2</v>
      </c>
      <c r="G7" s="245">
        <v>33.9</v>
      </c>
      <c r="H7" s="245">
        <v>33.5</v>
      </c>
      <c r="I7" s="246">
        <v>32.9</v>
      </c>
    </row>
    <row r="8" spans="1:9" ht="23.25" customHeight="1">
      <c r="A8" s="244" t="s">
        <v>215</v>
      </c>
      <c r="B8" s="245">
        <v>39.2</v>
      </c>
      <c r="C8" s="245">
        <v>36.8</v>
      </c>
      <c r="D8" s="245">
        <v>35.3</v>
      </c>
      <c r="E8" s="245">
        <v>34.9</v>
      </c>
      <c r="F8" s="245">
        <v>34.9</v>
      </c>
      <c r="G8" s="245">
        <v>33.7</v>
      </c>
      <c r="H8" s="245">
        <v>33.2</v>
      </c>
      <c r="I8" s="246">
        <v>32.6</v>
      </c>
    </row>
    <row r="9" spans="1:9" ht="23.25" customHeight="1">
      <c r="A9" s="244" t="s">
        <v>216</v>
      </c>
      <c r="B9" s="245">
        <v>32.7</v>
      </c>
      <c r="C9" s="245">
        <v>33.2</v>
      </c>
      <c r="D9" s="245">
        <v>30.7</v>
      </c>
      <c r="E9" s="245">
        <v>31.4</v>
      </c>
      <c r="F9" s="245">
        <v>32</v>
      </c>
      <c r="G9" s="245">
        <v>31.1</v>
      </c>
      <c r="H9" s="245">
        <v>30.8</v>
      </c>
      <c r="I9" s="246">
        <v>30.4</v>
      </c>
    </row>
    <row r="10" spans="1:9" ht="23.25" customHeight="1">
      <c r="A10" s="244" t="s">
        <v>217</v>
      </c>
      <c r="B10" s="245">
        <v>20.7</v>
      </c>
      <c r="C10" s="245">
        <v>20.7</v>
      </c>
      <c r="D10" s="245">
        <v>18.1</v>
      </c>
      <c r="E10" s="245">
        <v>18.5</v>
      </c>
      <c r="F10" s="245">
        <v>18.9</v>
      </c>
      <c r="G10" s="245">
        <v>18.9</v>
      </c>
      <c r="H10" s="245">
        <v>18.9</v>
      </c>
      <c r="I10" s="246">
        <v>18.8</v>
      </c>
    </row>
    <row r="11" spans="1:9" ht="23.25" customHeight="1">
      <c r="A11" s="244" t="s">
        <v>218</v>
      </c>
      <c r="B11" s="245">
        <v>11.9</v>
      </c>
      <c r="C11" s="245">
        <v>12.5</v>
      </c>
      <c r="D11" s="245">
        <v>12.6</v>
      </c>
      <c r="E11" s="245">
        <v>12.9</v>
      </c>
      <c r="F11" s="245">
        <v>13.1</v>
      </c>
      <c r="G11" s="245">
        <v>12.2</v>
      </c>
      <c r="H11" s="245">
        <v>11.9</v>
      </c>
      <c r="I11" s="246">
        <v>11.6</v>
      </c>
    </row>
    <row r="12" spans="1:9" ht="23.25" customHeight="1">
      <c r="A12" s="244" t="s">
        <v>219</v>
      </c>
      <c r="B12" s="245">
        <v>6.6</v>
      </c>
      <c r="C12" s="245">
        <v>3.7</v>
      </c>
      <c r="D12" s="245">
        <v>4.6</v>
      </c>
      <c r="E12" s="245">
        <v>3.5</v>
      </c>
      <c r="F12" s="245">
        <v>3</v>
      </c>
      <c r="G12" s="245">
        <v>2.6</v>
      </c>
      <c r="H12" s="245">
        <v>2.4</v>
      </c>
      <c r="I12" s="246">
        <v>2.2</v>
      </c>
    </row>
    <row r="13" spans="1:9" ht="23.25" customHeight="1">
      <c r="A13" s="244" t="s">
        <v>220</v>
      </c>
      <c r="B13" s="245">
        <v>0.5</v>
      </c>
      <c r="C13" s="245">
        <v>0.6</v>
      </c>
      <c r="D13" s="245">
        <v>0.4</v>
      </c>
      <c r="E13" s="245">
        <v>0.2</v>
      </c>
      <c r="F13" s="245">
        <v>0.3</v>
      </c>
      <c r="G13" s="245">
        <v>0.3</v>
      </c>
      <c r="H13" s="245">
        <v>0.2</v>
      </c>
      <c r="I13" s="246">
        <v>0.2</v>
      </c>
    </row>
    <row r="14" spans="1:9" ht="23.25" customHeight="1" thickBot="1">
      <c r="A14" s="247" t="s">
        <v>221</v>
      </c>
      <c r="B14" s="248">
        <v>0</v>
      </c>
      <c r="C14" s="248">
        <v>0</v>
      </c>
      <c r="D14" s="248">
        <v>0</v>
      </c>
      <c r="E14" s="248">
        <v>0</v>
      </c>
      <c r="F14" s="248">
        <v>0</v>
      </c>
      <c r="G14" s="248">
        <v>0</v>
      </c>
      <c r="H14" s="248">
        <v>0</v>
      </c>
      <c r="I14" s="249">
        <v>0</v>
      </c>
    </row>
    <row r="15" spans="1:9" ht="23.25" customHeight="1" thickBot="1">
      <c r="A15" s="250" t="s">
        <v>222</v>
      </c>
      <c r="B15" s="251"/>
      <c r="C15" s="251"/>
      <c r="D15" s="251"/>
      <c r="E15" s="252"/>
      <c r="F15" s="252"/>
      <c r="G15" s="252"/>
      <c r="H15" s="252"/>
      <c r="I15" s="253"/>
    </row>
    <row r="16" spans="1:9" ht="23.25" customHeight="1">
      <c r="A16" s="254" t="s">
        <v>223</v>
      </c>
      <c r="B16" s="242">
        <v>43.3</v>
      </c>
      <c r="C16" s="242">
        <v>39.4</v>
      </c>
      <c r="D16" s="242">
        <v>38.8</v>
      </c>
      <c r="E16" s="242">
        <v>38.7</v>
      </c>
      <c r="F16" s="242">
        <v>39.6</v>
      </c>
      <c r="G16" s="242">
        <v>37.4</v>
      </c>
      <c r="H16" s="242">
        <v>36</v>
      </c>
      <c r="I16" s="243">
        <v>34.9</v>
      </c>
    </row>
    <row r="17" spans="1:9" ht="23.25" customHeight="1">
      <c r="A17" s="244" t="s">
        <v>224</v>
      </c>
      <c r="B17" s="245">
        <v>40.3</v>
      </c>
      <c r="C17" s="245">
        <v>42.4</v>
      </c>
      <c r="D17" s="245">
        <v>41.2</v>
      </c>
      <c r="E17" s="245">
        <v>39.8</v>
      </c>
      <c r="F17" s="245">
        <v>40.6</v>
      </c>
      <c r="G17" s="245">
        <v>37.7</v>
      </c>
      <c r="H17" s="245">
        <v>36.2</v>
      </c>
      <c r="I17" s="246">
        <v>35</v>
      </c>
    </row>
    <row r="18" spans="1:9" ht="23.25" customHeight="1">
      <c r="A18" s="244" t="s">
        <v>225</v>
      </c>
      <c r="B18" s="245">
        <v>36.4</v>
      </c>
      <c r="C18" s="245">
        <v>36.7</v>
      </c>
      <c r="D18" s="245">
        <v>35.7</v>
      </c>
      <c r="E18" s="245">
        <v>36</v>
      </c>
      <c r="F18" s="245">
        <v>36.5</v>
      </c>
      <c r="G18" s="245">
        <v>34.5</v>
      </c>
      <c r="H18" s="245">
        <v>33.3</v>
      </c>
      <c r="I18" s="246">
        <v>32</v>
      </c>
    </row>
    <row r="19" spans="1:9" ht="23.25" customHeight="1">
      <c r="A19" s="244" t="s">
        <v>226</v>
      </c>
      <c r="B19" s="245">
        <v>5.2</v>
      </c>
      <c r="C19" s="245">
        <v>5.1</v>
      </c>
      <c r="D19" s="245">
        <v>5</v>
      </c>
      <c r="E19" s="245">
        <v>5.4</v>
      </c>
      <c r="F19" s="245">
        <v>5.3</v>
      </c>
      <c r="G19" s="245">
        <v>5.4</v>
      </c>
      <c r="H19" s="245">
        <v>5.1</v>
      </c>
      <c r="I19" s="246">
        <v>4.8</v>
      </c>
    </row>
    <row r="20" spans="1:9" ht="23.25" customHeight="1">
      <c r="A20" s="244" t="s">
        <v>227</v>
      </c>
      <c r="B20" s="245">
        <v>4.6</v>
      </c>
      <c r="C20" s="245">
        <v>4.8</v>
      </c>
      <c r="D20" s="245">
        <v>5.2</v>
      </c>
      <c r="E20" s="245">
        <v>4.6</v>
      </c>
      <c r="F20" s="245">
        <v>4.8</v>
      </c>
      <c r="G20" s="245">
        <v>4.1</v>
      </c>
      <c r="H20" s="245">
        <v>4</v>
      </c>
      <c r="I20" s="246">
        <v>3.7</v>
      </c>
    </row>
    <row r="21" spans="1:9" ht="23.25" customHeight="1">
      <c r="A21" s="244" t="s">
        <v>228</v>
      </c>
      <c r="B21" s="245">
        <v>23.4</v>
      </c>
      <c r="C21" s="245">
        <v>24</v>
      </c>
      <c r="D21" s="245">
        <v>22.4</v>
      </c>
      <c r="E21" s="245">
        <v>23.3</v>
      </c>
      <c r="F21" s="245">
        <v>23.8</v>
      </c>
      <c r="G21" s="245">
        <v>22.4</v>
      </c>
      <c r="H21" s="245">
        <v>21.8</v>
      </c>
      <c r="I21" s="246">
        <v>21</v>
      </c>
    </row>
    <row r="22" spans="1:9" ht="23.25" customHeight="1">
      <c r="A22" s="244" t="s">
        <v>229</v>
      </c>
      <c r="B22" s="245">
        <v>21.2</v>
      </c>
      <c r="C22" s="245">
        <v>20.5</v>
      </c>
      <c r="D22" s="245">
        <v>20.6</v>
      </c>
      <c r="E22" s="245">
        <v>20.7</v>
      </c>
      <c r="F22" s="245">
        <v>21.1</v>
      </c>
      <c r="G22" s="245">
        <v>19.9</v>
      </c>
      <c r="H22" s="245">
        <v>19.3</v>
      </c>
      <c r="I22" s="246">
        <v>18.6</v>
      </c>
    </row>
    <row r="23" spans="1:9" ht="23.25" customHeight="1">
      <c r="A23" s="244" t="s">
        <v>230</v>
      </c>
      <c r="B23" s="245">
        <v>3.2</v>
      </c>
      <c r="C23" s="245">
        <v>2.8</v>
      </c>
      <c r="D23" s="245">
        <v>3.1</v>
      </c>
      <c r="E23" s="245">
        <v>2.7</v>
      </c>
      <c r="F23" s="245">
        <v>2.7</v>
      </c>
      <c r="G23" s="245">
        <v>2.5</v>
      </c>
      <c r="H23" s="245">
        <v>2.5</v>
      </c>
      <c r="I23" s="246">
        <v>2.4</v>
      </c>
    </row>
    <row r="24" spans="1:9" ht="23.25" customHeight="1">
      <c r="A24" s="244" t="s">
        <v>231</v>
      </c>
      <c r="B24" s="245">
        <v>3.9</v>
      </c>
      <c r="C24" s="245">
        <v>5.7</v>
      </c>
      <c r="D24" s="245">
        <v>5.5</v>
      </c>
      <c r="E24" s="245">
        <v>3.9</v>
      </c>
      <c r="F24" s="245">
        <v>4.1</v>
      </c>
      <c r="G24" s="245">
        <v>3.1</v>
      </c>
      <c r="H24" s="245">
        <v>2.9</v>
      </c>
      <c r="I24" s="246">
        <v>3.1</v>
      </c>
    </row>
    <row r="25" spans="1:9" ht="23.25" customHeight="1">
      <c r="A25" s="244" t="s">
        <v>232</v>
      </c>
      <c r="B25" s="245">
        <v>3</v>
      </c>
      <c r="C25" s="245">
        <v>-3</v>
      </c>
      <c r="D25" s="245">
        <v>-2.3</v>
      </c>
      <c r="E25" s="245">
        <v>-1.1</v>
      </c>
      <c r="F25" s="245">
        <v>-1</v>
      </c>
      <c r="G25" s="245">
        <v>-0.2</v>
      </c>
      <c r="H25" s="245">
        <v>-0.2</v>
      </c>
      <c r="I25" s="246">
        <v>-0.2</v>
      </c>
    </row>
    <row r="26" spans="1:9" ht="23.25" customHeight="1">
      <c r="A26" s="244" t="s">
        <v>233</v>
      </c>
      <c r="B26" s="245">
        <v>3.6</v>
      </c>
      <c r="C26" s="245">
        <v>1.8</v>
      </c>
      <c r="D26" s="245">
        <v>1.7</v>
      </c>
      <c r="E26" s="245">
        <v>0.8</v>
      </c>
      <c r="F26" s="245">
        <v>0.8</v>
      </c>
      <c r="G26" s="245">
        <v>0</v>
      </c>
      <c r="H26" s="245">
        <v>0</v>
      </c>
      <c r="I26" s="246">
        <v>0</v>
      </c>
    </row>
    <row r="27" spans="1:9" ht="23.25" customHeight="1" thickBot="1">
      <c r="A27" s="247" t="s">
        <v>234</v>
      </c>
      <c r="B27" s="248">
        <v>0.6</v>
      </c>
      <c r="C27" s="248">
        <v>4.8</v>
      </c>
      <c r="D27" s="248">
        <v>4.1</v>
      </c>
      <c r="E27" s="248">
        <v>1.9</v>
      </c>
      <c r="F27" s="248">
        <v>1.8</v>
      </c>
      <c r="G27" s="248">
        <v>0.2</v>
      </c>
      <c r="H27" s="248">
        <v>0.2</v>
      </c>
      <c r="I27" s="249">
        <v>0.2</v>
      </c>
    </row>
    <row r="28" spans="1:9" ht="23.25" customHeight="1" thickBot="1">
      <c r="A28" s="250" t="s">
        <v>235</v>
      </c>
      <c r="B28" s="252"/>
      <c r="C28" s="252"/>
      <c r="D28" s="252"/>
      <c r="E28" s="252"/>
      <c r="F28" s="252"/>
      <c r="G28" s="252"/>
      <c r="H28" s="252"/>
      <c r="I28" s="253"/>
    </row>
    <row r="29" spans="1:9" ht="23.25" customHeight="1">
      <c r="A29" s="254" t="s">
        <v>236</v>
      </c>
      <c r="B29" s="242">
        <v>-3.5</v>
      </c>
      <c r="C29" s="242">
        <v>-1.9</v>
      </c>
      <c r="D29" s="242">
        <v>-3.1</v>
      </c>
      <c r="E29" s="242">
        <v>-3.5</v>
      </c>
      <c r="F29" s="242">
        <v>-4.3</v>
      </c>
      <c r="G29" s="242">
        <v>-3.4</v>
      </c>
      <c r="H29" s="242">
        <v>-2.5</v>
      </c>
      <c r="I29" s="243">
        <v>-2</v>
      </c>
    </row>
    <row r="30" spans="1:9" ht="23.25" customHeight="1">
      <c r="A30" s="244" t="s">
        <v>237</v>
      </c>
      <c r="B30" s="245">
        <v>2.8</v>
      </c>
      <c r="C30" s="245">
        <v>0.1</v>
      </c>
      <c r="D30" s="245">
        <v>-0.4</v>
      </c>
      <c r="E30" s="245">
        <v>-1</v>
      </c>
      <c r="F30" s="245">
        <v>-1.6</v>
      </c>
      <c r="G30" s="245">
        <v>-0.8</v>
      </c>
      <c r="H30" s="245">
        <v>0</v>
      </c>
      <c r="I30" s="246">
        <v>0.7</v>
      </c>
    </row>
    <row r="31" spans="1:9" ht="23.25" customHeight="1" thickBot="1">
      <c r="A31" s="247" t="s">
        <v>238</v>
      </c>
      <c r="B31" s="248">
        <v>-0.3</v>
      </c>
      <c r="C31" s="248">
        <v>0.9</v>
      </c>
      <c r="D31" s="248">
        <v>-0.1</v>
      </c>
      <c r="E31" s="248">
        <v>-0.8</v>
      </c>
      <c r="F31" s="248">
        <v>-1.6</v>
      </c>
      <c r="G31" s="248">
        <v>-0.9</v>
      </c>
      <c r="H31" s="248">
        <v>0</v>
      </c>
      <c r="I31" s="249">
        <v>0.4</v>
      </c>
    </row>
    <row r="32" spans="1:9" ht="12.75">
      <c r="A32" s="255"/>
      <c r="B32" s="256"/>
      <c r="C32" s="256"/>
      <c r="D32" s="256"/>
      <c r="E32" s="256"/>
      <c r="F32" s="256"/>
      <c r="G32" s="256"/>
      <c r="H32" s="256"/>
      <c r="I32" s="256"/>
    </row>
    <row r="33" spans="1:9" ht="12.75">
      <c r="A33" s="232"/>
      <c r="B33" s="232"/>
      <c r="C33" s="232"/>
      <c r="D33" s="232"/>
      <c r="E33" s="232"/>
      <c r="F33" s="232"/>
      <c r="G33" s="232"/>
      <c r="H33" s="232"/>
      <c r="I33" s="232"/>
    </row>
    <row r="34" spans="1:9" ht="12.75">
      <c r="A34" s="257" t="s">
        <v>239</v>
      </c>
      <c r="B34" s="232"/>
      <c r="C34" s="232"/>
      <c r="D34" s="232"/>
      <c r="E34" s="232"/>
      <c r="F34" s="232"/>
      <c r="G34" s="232"/>
      <c r="H34" s="232"/>
      <c r="I34" s="232"/>
    </row>
    <row r="35" spans="1:9" ht="12.75">
      <c r="A35" s="257" t="s">
        <v>240</v>
      </c>
      <c r="B35" s="232"/>
      <c r="C35" s="232"/>
      <c r="D35" s="232"/>
      <c r="E35" s="232"/>
      <c r="F35" s="232"/>
      <c r="G35" s="232"/>
      <c r="H35" s="232"/>
      <c r="I35" s="232"/>
    </row>
    <row r="36" spans="1:9" ht="12.75">
      <c r="A36" s="257" t="s">
        <v>241</v>
      </c>
      <c r="B36" s="232"/>
      <c r="C36" s="232"/>
      <c r="D36" s="232"/>
      <c r="E36" s="232"/>
      <c r="F36" s="232"/>
      <c r="G36" s="232"/>
      <c r="H36" s="232"/>
      <c r="I36" s="232"/>
    </row>
    <row r="37" spans="1:9" ht="12.75">
      <c r="A37" s="257" t="s">
        <v>242</v>
      </c>
      <c r="B37" s="232"/>
      <c r="C37" s="232"/>
      <c r="D37" s="232"/>
      <c r="E37" s="232"/>
      <c r="F37" s="232"/>
      <c r="G37" s="232"/>
      <c r="H37" s="232"/>
      <c r="I37" s="232"/>
    </row>
    <row r="38" spans="1:9" ht="12.75">
      <c r="A38" s="257" t="s">
        <v>243</v>
      </c>
      <c r="B38" s="232"/>
      <c r="C38" s="232"/>
      <c r="D38" s="232"/>
      <c r="E38" s="232"/>
      <c r="F38" s="232"/>
      <c r="G38" s="232"/>
      <c r="H38" s="232"/>
      <c r="I38" s="232"/>
    </row>
    <row r="39" spans="1:9" ht="12.75">
      <c r="A39" s="257" t="s">
        <v>244</v>
      </c>
      <c r="B39" s="232"/>
      <c r="C39" s="232"/>
      <c r="D39" s="232"/>
      <c r="E39" s="232"/>
      <c r="F39" s="232"/>
      <c r="G39" s="232"/>
      <c r="H39" s="232"/>
      <c r="I39" s="232"/>
    </row>
    <row r="40" spans="1:9" ht="12.75">
      <c r="A40" s="232" t="s">
        <v>245</v>
      </c>
      <c r="B40" s="232"/>
      <c r="C40" s="232"/>
      <c r="D40" s="232"/>
      <c r="E40" s="232"/>
      <c r="F40" s="232"/>
      <c r="G40" s="232"/>
      <c r="H40" s="232"/>
      <c r="I40" s="232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G1"/>
    </sheetView>
  </sheetViews>
  <sheetFormatPr defaultColWidth="9.00390625" defaultRowHeight="12.75"/>
  <cols>
    <col min="1" max="1" width="29.00390625" style="1" customWidth="1"/>
    <col min="2" max="2" width="6.625" style="1" customWidth="1"/>
    <col min="3" max="7" width="6.75390625" style="1" customWidth="1"/>
    <col min="8" max="16384" width="9.125" style="1" customWidth="1"/>
  </cols>
  <sheetData>
    <row r="1" spans="1:7" ht="15.75">
      <c r="A1" s="265" t="s">
        <v>143</v>
      </c>
      <c r="B1" s="265"/>
      <c r="C1" s="265"/>
      <c r="D1" s="265"/>
      <c r="E1" s="265"/>
      <c r="F1" s="265"/>
      <c r="G1" s="265"/>
    </row>
    <row r="2" ht="13.5" thickBot="1"/>
    <row r="3" spans="1:7" ht="35.25" customHeight="1" thickBot="1" thickTop="1">
      <c r="A3" s="93" t="s">
        <v>34</v>
      </c>
      <c r="B3" s="38" t="s">
        <v>33</v>
      </c>
      <c r="C3" s="182" t="s">
        <v>177</v>
      </c>
      <c r="D3" s="37" t="s">
        <v>178</v>
      </c>
      <c r="E3" s="36" t="s">
        <v>188</v>
      </c>
      <c r="F3" s="37" t="s">
        <v>189</v>
      </c>
      <c r="G3" s="38" t="s">
        <v>190</v>
      </c>
    </row>
    <row r="4" spans="1:7" ht="23.25" customHeight="1" thickTop="1">
      <c r="A4" s="52" t="s">
        <v>144</v>
      </c>
      <c r="B4" s="8"/>
      <c r="C4" s="177">
        <v>43.04</v>
      </c>
      <c r="D4" s="167">
        <v>39.28</v>
      </c>
      <c r="E4" s="168">
        <v>38.91</v>
      </c>
      <c r="F4" s="168">
        <v>38.81</v>
      </c>
      <c r="G4" s="218">
        <v>38.08</v>
      </c>
    </row>
    <row r="5" spans="1:7" ht="23.25" customHeight="1">
      <c r="A5" s="113" t="s">
        <v>152</v>
      </c>
      <c r="B5" s="22"/>
      <c r="C5" s="176"/>
      <c r="D5" s="165"/>
      <c r="E5" s="166"/>
      <c r="F5" s="166"/>
      <c r="G5" s="217"/>
    </row>
    <row r="6" spans="1:7" ht="23.25" customHeight="1" thickBot="1">
      <c r="A6" s="53" t="s">
        <v>145</v>
      </c>
      <c r="B6" s="10"/>
      <c r="C6" s="178">
        <v>2.49</v>
      </c>
      <c r="D6" s="173">
        <v>-0.85</v>
      </c>
      <c r="E6" s="174">
        <v>2.84</v>
      </c>
      <c r="F6" s="174">
        <v>3.14</v>
      </c>
      <c r="G6" s="219">
        <v>2.57</v>
      </c>
    </row>
    <row r="7" spans="1:7" ht="23.25" customHeight="1" thickTop="1">
      <c r="A7" s="272" t="s">
        <v>146</v>
      </c>
      <c r="B7" s="273"/>
      <c r="C7" s="273"/>
      <c r="D7" s="273"/>
      <c r="E7" s="273"/>
      <c r="F7" s="273"/>
      <c r="G7" s="274"/>
    </row>
    <row r="8" spans="1:7" ht="23.25" customHeight="1">
      <c r="A8" s="113" t="s">
        <v>147</v>
      </c>
      <c r="B8" s="19" t="s">
        <v>13</v>
      </c>
      <c r="C8" s="179">
        <v>-2</v>
      </c>
      <c r="D8" s="166">
        <v>-2.5</v>
      </c>
      <c r="E8" s="165">
        <v>-0.92</v>
      </c>
      <c r="F8" s="166">
        <v>-0.04</v>
      </c>
      <c r="G8" s="217">
        <v>0.41</v>
      </c>
    </row>
    <row r="9" spans="1:7" ht="23.25" customHeight="1">
      <c r="A9" s="33" t="s">
        <v>111</v>
      </c>
      <c r="B9" s="14" t="s">
        <v>14</v>
      </c>
      <c r="C9" s="167">
        <v>3.42</v>
      </c>
      <c r="D9" s="168">
        <v>2.11</v>
      </c>
      <c r="E9" s="167">
        <v>3.22</v>
      </c>
      <c r="F9" s="168">
        <v>3.1</v>
      </c>
      <c r="G9" s="218">
        <v>2.98</v>
      </c>
    </row>
    <row r="10" spans="1:7" ht="23.25" customHeight="1">
      <c r="A10" s="29" t="s">
        <v>148</v>
      </c>
      <c r="B10" s="19" t="s">
        <v>0</v>
      </c>
      <c r="C10" s="135">
        <f>Tabuľka1!C5/908.801*100-100</f>
        <v>8.857384619955312</v>
      </c>
      <c r="D10" s="136">
        <f>Tabuľka1!D5/Tabuľka1!C5*100-100</f>
        <v>7.248379404769253</v>
      </c>
      <c r="E10" s="135">
        <f>Tabuľka1!E5/Tabuľka1!D5*100-100</f>
        <v>8.887705524479145</v>
      </c>
      <c r="F10" s="136">
        <f>Tabuľka1!F5/Tabuľka1!E5*100-100</f>
        <v>9.097345806817941</v>
      </c>
      <c r="G10" s="137">
        <f>Tabuľka1!G5/Tabuľka1!F5*100-100</f>
        <v>9.301844008993925</v>
      </c>
    </row>
    <row r="11" spans="1:7" ht="23.25" customHeight="1">
      <c r="A11" s="31" t="s">
        <v>149</v>
      </c>
      <c r="B11" s="19"/>
      <c r="C11" s="165"/>
      <c r="D11" s="166"/>
      <c r="E11" s="165"/>
      <c r="F11" s="166"/>
      <c r="G11" s="217"/>
    </row>
    <row r="12" spans="1:7" ht="23.25" customHeight="1">
      <c r="A12" s="52" t="s">
        <v>150</v>
      </c>
      <c r="B12" s="14"/>
      <c r="C12" s="181"/>
      <c r="D12" s="168"/>
      <c r="E12" s="167"/>
      <c r="F12" s="168"/>
      <c r="G12" s="218"/>
    </row>
    <row r="13" spans="1:7" ht="24.75" customHeight="1" thickBot="1">
      <c r="A13" s="224" t="s">
        <v>191</v>
      </c>
      <c r="B13" s="57"/>
      <c r="C13" s="169">
        <v>0</v>
      </c>
      <c r="D13" s="170">
        <v>5.56</v>
      </c>
      <c r="E13" s="169">
        <v>1.3</v>
      </c>
      <c r="F13" s="170">
        <v>0</v>
      </c>
      <c r="G13" s="220">
        <v>0</v>
      </c>
    </row>
    <row r="14" spans="1:7" ht="23.25" customHeight="1" thickBot="1" thickTop="1">
      <c r="A14" s="114" t="s">
        <v>151</v>
      </c>
      <c r="B14" s="27"/>
      <c r="C14" s="221"/>
      <c r="D14" s="222"/>
      <c r="E14" s="221"/>
      <c r="F14" s="222"/>
      <c r="G14" s="223"/>
    </row>
    <row r="15" ht="13.5" thickTop="1"/>
  </sheetData>
  <mergeCells count="2">
    <mergeCell ref="A1:G1"/>
    <mergeCell ref="A7:G7"/>
  </mergeCells>
  <printOptions/>
  <pageMargins left="1.299212598425197" right="1.574803149606299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A1" sqref="A1:F1"/>
    </sheetView>
  </sheetViews>
  <sheetFormatPr defaultColWidth="9.00390625" defaultRowHeight="12.75"/>
  <cols>
    <col min="1" max="1" width="38.25390625" style="1" customWidth="1"/>
    <col min="2" max="7" width="6.75390625" style="1" customWidth="1"/>
    <col min="8" max="16384" width="9.125" style="1" customWidth="1"/>
  </cols>
  <sheetData>
    <row r="1" spans="1:6" ht="15.75">
      <c r="A1" s="258" t="s">
        <v>35</v>
      </c>
      <c r="B1" s="258"/>
      <c r="C1" s="258"/>
      <c r="D1" s="258"/>
      <c r="E1" s="258"/>
      <c r="F1" s="258"/>
    </row>
    <row r="2" ht="13.5" thickBot="1"/>
    <row r="3" spans="1:6" ht="35.25" customHeight="1" thickBot="1" thickTop="1">
      <c r="A3" s="59"/>
      <c r="B3" s="163" t="s">
        <v>171</v>
      </c>
      <c r="C3" s="37" t="s">
        <v>172</v>
      </c>
      <c r="D3" s="36" t="s">
        <v>173</v>
      </c>
      <c r="E3" s="37" t="s">
        <v>174</v>
      </c>
      <c r="F3" s="38" t="s">
        <v>175</v>
      </c>
    </row>
    <row r="4" spans="1:6" ht="23.25" customHeight="1" thickBot="1" thickTop="1">
      <c r="A4" s="278" t="s">
        <v>117</v>
      </c>
      <c r="B4" s="279"/>
      <c r="C4" s="279"/>
      <c r="D4" s="279"/>
      <c r="E4" s="279"/>
      <c r="F4" s="280"/>
    </row>
    <row r="5" spans="1:6" ht="23.25" customHeight="1" thickTop="1">
      <c r="A5" s="60" t="s">
        <v>23</v>
      </c>
      <c r="B5" s="188">
        <v>3</v>
      </c>
      <c r="C5" s="189">
        <v>3.6</v>
      </c>
      <c r="D5" s="190">
        <v>4.1</v>
      </c>
      <c r="E5" s="190">
        <v>4.7</v>
      </c>
      <c r="F5" s="191"/>
    </row>
    <row r="6" spans="1:6" ht="23.25" customHeight="1">
      <c r="A6" s="51" t="s">
        <v>24</v>
      </c>
      <c r="B6" s="192">
        <f>Tabuľka1!C4</f>
        <v>3.3</v>
      </c>
      <c r="C6" s="135">
        <f>Tabuľka1!D4</f>
        <v>3.6</v>
      </c>
      <c r="D6" s="136">
        <f>Tabuľka1!E4</f>
        <v>4.1</v>
      </c>
      <c r="E6" s="136">
        <f>Tabuľka1!F4</f>
        <v>4.6</v>
      </c>
      <c r="F6" s="137">
        <f>Tabuľka1!G4</f>
        <v>5.1</v>
      </c>
    </row>
    <row r="7" spans="1:6" ht="23.25" customHeight="1" thickBot="1">
      <c r="A7" s="53" t="s">
        <v>21</v>
      </c>
      <c r="B7" s="193">
        <f>B6-B5</f>
        <v>0.2999999999999998</v>
      </c>
      <c r="C7" s="138">
        <f>C6-C5</f>
        <v>0</v>
      </c>
      <c r="D7" s="139">
        <f>D6-D5</f>
        <v>0</v>
      </c>
      <c r="E7" s="139">
        <f>E6-E5</f>
        <v>-0.10000000000000053</v>
      </c>
      <c r="F7" s="194"/>
    </row>
    <row r="8" spans="1:6" ht="23.25" customHeight="1" thickBot="1" thickTop="1">
      <c r="A8" s="275" t="s">
        <v>22</v>
      </c>
      <c r="B8" s="276"/>
      <c r="C8" s="276"/>
      <c r="D8" s="276"/>
      <c r="E8" s="276"/>
      <c r="F8" s="277"/>
    </row>
    <row r="9" spans="1:6" ht="23.25" customHeight="1" thickTop="1">
      <c r="A9" s="39" t="s">
        <v>23</v>
      </c>
      <c r="B9" s="195">
        <v>-1524</v>
      </c>
      <c r="C9" s="196">
        <v>-1553</v>
      </c>
      <c r="D9" s="195">
        <v>-1520</v>
      </c>
      <c r="E9" s="196">
        <v>-1478</v>
      </c>
      <c r="F9" s="197"/>
    </row>
    <row r="10" spans="1:6" ht="23.25" customHeight="1">
      <c r="A10" s="40" t="s">
        <v>24</v>
      </c>
      <c r="B10" s="198">
        <f>Tabuľka3!B15</f>
        <v>-1960</v>
      </c>
      <c r="C10" s="199">
        <f>Tabuľka3!C15</f>
        <v>-2074.0472813238794</v>
      </c>
      <c r="D10" s="198">
        <f>Tabuľka3!D15</f>
        <v>-1852.1631205673766</v>
      </c>
      <c r="E10" s="199">
        <f>Tabuľka3!E15</f>
        <v>-1573.8557919621744</v>
      </c>
      <c r="F10" s="200">
        <f>Tabuľka3!F15</f>
        <v>-1353.260047281321</v>
      </c>
    </row>
    <row r="11" spans="1:6" ht="23.25" customHeight="1" thickBot="1">
      <c r="A11" s="53" t="s">
        <v>21</v>
      </c>
      <c r="B11" s="201">
        <f>B10-B9</f>
        <v>-436</v>
      </c>
      <c r="C11" s="202">
        <f>C10-C9</f>
        <v>-521.0472813238794</v>
      </c>
      <c r="D11" s="203">
        <f>D10-D9</f>
        <v>-332.1631205673766</v>
      </c>
      <c r="E11" s="202">
        <f>E10-E9</f>
        <v>-95.85579196217441</v>
      </c>
      <c r="F11" s="204"/>
    </row>
    <row r="12" spans="1:6" ht="23.25" customHeight="1" thickBot="1" thickTop="1">
      <c r="A12" s="275" t="s">
        <v>36</v>
      </c>
      <c r="B12" s="276"/>
      <c r="C12" s="276"/>
      <c r="D12" s="276"/>
      <c r="E12" s="276"/>
      <c r="F12" s="277"/>
    </row>
    <row r="13" spans="1:6" ht="23.25" customHeight="1" thickTop="1">
      <c r="A13" s="61" t="s">
        <v>23</v>
      </c>
      <c r="B13" s="62"/>
      <c r="C13" s="63"/>
      <c r="D13" s="62"/>
      <c r="E13" s="63"/>
      <c r="F13" s="64"/>
    </row>
    <row r="14" spans="1:6" ht="23.25" customHeight="1">
      <c r="A14" s="65" t="s">
        <v>24</v>
      </c>
      <c r="B14" s="7">
        <f>Tabuľka3!B18</f>
        <v>12516</v>
      </c>
      <c r="C14" s="17">
        <f>Tabuľka3!C18</f>
        <v>13515</v>
      </c>
      <c r="D14" s="7">
        <f>Tabuľka3!D18</f>
        <v>13033</v>
      </c>
      <c r="E14" s="21">
        <f>Tabuľka3!E18</f>
        <v>13571</v>
      </c>
      <c r="F14" s="8">
        <f>Tabuľka3!F18</f>
        <v>13914</v>
      </c>
    </row>
    <row r="15" spans="1:6" ht="23.25" customHeight="1" thickBot="1">
      <c r="A15" s="66" t="s">
        <v>21</v>
      </c>
      <c r="B15" s="11"/>
      <c r="C15" s="16"/>
      <c r="D15" s="11"/>
      <c r="E15" s="16"/>
      <c r="F15" s="67"/>
    </row>
    <row r="16" spans="1:6" ht="23.25" customHeight="1" thickBot="1" thickTop="1">
      <c r="A16" s="275" t="s">
        <v>249</v>
      </c>
      <c r="B16" s="276"/>
      <c r="C16" s="276"/>
      <c r="D16" s="276"/>
      <c r="E16" s="276"/>
      <c r="F16" s="277"/>
    </row>
    <row r="17" spans="1:6" ht="23.25" customHeight="1" thickTop="1">
      <c r="A17" s="183" t="s">
        <v>23</v>
      </c>
      <c r="B17" s="47"/>
      <c r="C17" s="47"/>
      <c r="D17" s="47"/>
      <c r="E17" s="47"/>
      <c r="F17" s="184"/>
    </row>
    <row r="18" spans="1:6" ht="23.25" customHeight="1">
      <c r="A18" s="68" t="s">
        <v>184</v>
      </c>
      <c r="B18" s="207">
        <v>-3.9</v>
      </c>
      <c r="C18" s="136">
        <v>-3.5</v>
      </c>
      <c r="D18" s="136">
        <v>-3</v>
      </c>
      <c r="E18" s="136">
        <v>-2.5</v>
      </c>
      <c r="F18" s="185"/>
    </row>
    <row r="19" spans="1:6" ht="23.25" customHeight="1">
      <c r="A19" s="68" t="s">
        <v>185</v>
      </c>
      <c r="B19" s="207">
        <v>-4.8</v>
      </c>
      <c r="C19" s="136">
        <v>-5</v>
      </c>
      <c r="D19" s="136">
        <v>-3.7</v>
      </c>
      <c r="E19" s="136">
        <v>-3.1</v>
      </c>
      <c r="F19" s="185"/>
    </row>
    <row r="20" spans="1:6" ht="23.25" customHeight="1">
      <c r="A20" s="55" t="s">
        <v>24</v>
      </c>
      <c r="B20" s="135"/>
      <c r="C20" s="135"/>
      <c r="D20" s="135"/>
      <c r="E20" s="135"/>
      <c r="F20" s="142"/>
    </row>
    <row r="21" spans="1:6" ht="23.25" customHeight="1">
      <c r="A21" s="68" t="s">
        <v>184</v>
      </c>
      <c r="B21" s="207">
        <v>-3.8</v>
      </c>
      <c r="C21" s="136">
        <v>-4.3</v>
      </c>
      <c r="D21" s="136">
        <v>-3.4</v>
      </c>
      <c r="E21" s="136">
        <v>-2.5</v>
      </c>
      <c r="F21" s="186">
        <v>-2</v>
      </c>
    </row>
    <row r="22" spans="1:6" ht="23.25" customHeight="1">
      <c r="A22" s="68" t="s">
        <v>185</v>
      </c>
      <c r="B22" s="207">
        <v>-4.6</v>
      </c>
      <c r="C22" s="136">
        <v>-5.8</v>
      </c>
      <c r="D22" s="136">
        <v>-4.1</v>
      </c>
      <c r="E22" s="136">
        <v>-3.1</v>
      </c>
      <c r="F22" s="186">
        <v>-2.5</v>
      </c>
    </row>
    <row r="23" spans="1:6" ht="23.25" customHeight="1">
      <c r="A23" s="99" t="s">
        <v>21</v>
      </c>
      <c r="B23" s="135"/>
      <c r="C23" s="135"/>
      <c r="D23" s="135"/>
      <c r="E23" s="135"/>
      <c r="F23" s="208"/>
    </row>
    <row r="24" spans="1:6" ht="23.25" customHeight="1">
      <c r="A24" s="68" t="s">
        <v>184</v>
      </c>
      <c r="B24" s="207">
        <v>0.1</v>
      </c>
      <c r="C24" s="136">
        <v>-0.8</v>
      </c>
      <c r="D24" s="136">
        <v>-0.4</v>
      </c>
      <c r="E24" s="136">
        <v>0</v>
      </c>
      <c r="F24" s="185"/>
    </row>
    <row r="25" spans="1:6" ht="23.25" customHeight="1" thickBot="1">
      <c r="A25" s="215" t="s">
        <v>185</v>
      </c>
      <c r="B25" s="214">
        <v>0.2</v>
      </c>
      <c r="C25" s="187">
        <v>-0.8</v>
      </c>
      <c r="D25" s="187">
        <v>-0.39999999999999947</v>
      </c>
      <c r="E25" s="187">
        <v>0</v>
      </c>
      <c r="F25" s="209"/>
    </row>
    <row r="26" spans="1:6" ht="23.25" customHeight="1" thickBot="1" thickTop="1">
      <c r="A26" s="275" t="s">
        <v>25</v>
      </c>
      <c r="B26" s="276"/>
      <c r="C26" s="276"/>
      <c r="D26" s="276"/>
      <c r="E26" s="276"/>
      <c r="F26" s="277"/>
    </row>
    <row r="27" spans="1:6" ht="23.25" customHeight="1" thickTop="1">
      <c r="A27" s="61" t="s">
        <v>23</v>
      </c>
      <c r="B27" s="210">
        <v>42.7</v>
      </c>
      <c r="C27" s="211">
        <v>32.5</v>
      </c>
      <c r="D27" s="210">
        <v>33.2</v>
      </c>
      <c r="E27" s="211">
        <v>33.3</v>
      </c>
      <c r="F27" s="212"/>
    </row>
    <row r="28" spans="1:6" ht="23.25" customHeight="1">
      <c r="A28" s="68" t="s">
        <v>24</v>
      </c>
      <c r="B28" s="135">
        <v>42.21</v>
      </c>
      <c r="C28" s="136">
        <v>37.21</v>
      </c>
      <c r="D28" s="135">
        <v>37.78</v>
      </c>
      <c r="E28" s="136">
        <v>37.57</v>
      </c>
      <c r="F28" s="137">
        <v>36.71</v>
      </c>
    </row>
    <row r="29" spans="1:6" ht="23.25" customHeight="1" thickBot="1">
      <c r="A29" s="69" t="s">
        <v>21</v>
      </c>
      <c r="B29" s="138">
        <v>-0.490000000000002</v>
      </c>
      <c r="C29" s="139">
        <v>4.71</v>
      </c>
      <c r="D29" s="138">
        <v>4.58</v>
      </c>
      <c r="E29" s="139">
        <v>4.27</v>
      </c>
      <c r="F29" s="194"/>
    </row>
    <row r="30" ht="13.5" thickTop="1"/>
    <row r="31" ht="12.75">
      <c r="A31" s="1" t="s">
        <v>246</v>
      </c>
    </row>
    <row r="32" ht="12.75">
      <c r="A32" s="1" t="s">
        <v>247</v>
      </c>
    </row>
    <row r="33" ht="12.75">
      <c r="A33" s="1" t="s">
        <v>248</v>
      </c>
    </row>
  </sheetData>
  <mergeCells count="6">
    <mergeCell ref="A16:F16"/>
    <mergeCell ref="A26:F26"/>
    <mergeCell ref="A1:F1"/>
    <mergeCell ref="A4:F4"/>
    <mergeCell ref="A8:F8"/>
    <mergeCell ref="A12:F12"/>
  </mergeCells>
  <printOptions/>
  <pageMargins left="1.6535433070866143" right="1.7322834645669292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"/>
    </sheetView>
  </sheetViews>
  <sheetFormatPr defaultColWidth="9.00390625" defaultRowHeight="12.75"/>
  <cols>
    <col min="1" max="1" width="19.00390625" style="1" customWidth="1"/>
    <col min="2" max="10" width="5.625" style="1" customWidth="1"/>
    <col min="11" max="11" width="24.125" style="1" customWidth="1"/>
    <col min="12" max="16384" width="9.125" style="1" customWidth="1"/>
  </cols>
  <sheetData>
    <row r="1" spans="1:11" ht="29.25" customHeight="1">
      <c r="A1" s="281" t="s">
        <v>154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ht="13.5" thickBot="1"/>
    <row r="3" spans="1:11" ht="13.5" thickTop="1">
      <c r="A3" s="283" t="s">
        <v>43</v>
      </c>
      <c r="B3" s="286" t="s">
        <v>42</v>
      </c>
      <c r="C3" s="287"/>
      <c r="D3" s="287"/>
      <c r="E3" s="287"/>
      <c r="F3" s="287"/>
      <c r="G3" s="287"/>
      <c r="H3" s="287"/>
      <c r="I3" s="287"/>
      <c r="J3" s="288"/>
      <c r="K3" s="289" t="s">
        <v>29</v>
      </c>
    </row>
    <row r="4" spans="1:11" ht="15.75">
      <c r="A4" s="284"/>
      <c r="B4" s="291">
        <v>2001</v>
      </c>
      <c r="C4" s="292"/>
      <c r="D4" s="291">
        <v>2002</v>
      </c>
      <c r="E4" s="292"/>
      <c r="F4" s="291">
        <v>2003</v>
      </c>
      <c r="G4" s="292"/>
      <c r="H4" s="291">
        <v>2004</v>
      </c>
      <c r="I4" s="292"/>
      <c r="J4" s="84">
        <v>2005</v>
      </c>
      <c r="K4" s="290"/>
    </row>
    <row r="5" spans="1:11" ht="15" customHeight="1">
      <c r="A5" s="285"/>
      <c r="B5" s="122"/>
      <c r="C5" s="118" t="s">
        <v>157</v>
      </c>
      <c r="D5" s="122"/>
      <c r="E5" s="118" t="s">
        <v>157</v>
      </c>
      <c r="F5" s="122"/>
      <c r="G5" s="118" t="s">
        <v>157</v>
      </c>
      <c r="H5" s="122"/>
      <c r="I5" s="118" t="s">
        <v>157</v>
      </c>
      <c r="J5" s="127"/>
      <c r="K5" s="85"/>
    </row>
    <row r="6" spans="1:11" ht="47.25">
      <c r="A6" s="119" t="s">
        <v>44</v>
      </c>
      <c r="B6" s="120"/>
      <c r="C6" s="120"/>
      <c r="D6" s="120"/>
      <c r="E6" s="120"/>
      <c r="F6" s="120"/>
      <c r="G6" s="120"/>
      <c r="H6" s="120"/>
      <c r="I6" s="120"/>
      <c r="J6" s="120"/>
      <c r="K6" s="121"/>
    </row>
    <row r="7" spans="1:11" ht="31.5">
      <c r="A7" s="86" t="s">
        <v>155</v>
      </c>
      <c r="B7" s="123"/>
      <c r="C7" s="71"/>
      <c r="D7" s="126"/>
      <c r="E7" s="71"/>
      <c r="F7" s="126"/>
      <c r="G7" s="71"/>
      <c r="H7" s="126"/>
      <c r="I7" s="71"/>
      <c r="J7" s="126"/>
      <c r="K7" s="72"/>
    </row>
    <row r="8" spans="1:11" ht="15.75">
      <c r="A8" s="86" t="s">
        <v>156</v>
      </c>
      <c r="B8" s="123"/>
      <c r="C8" s="71"/>
      <c r="D8" s="126"/>
      <c r="E8" s="71"/>
      <c r="F8" s="126"/>
      <c r="G8" s="71"/>
      <c r="H8" s="126"/>
      <c r="I8" s="71"/>
      <c r="J8" s="126"/>
      <c r="K8" s="72"/>
    </row>
    <row r="9" spans="1:11" ht="44.25">
      <c r="A9" s="86" t="s">
        <v>28</v>
      </c>
      <c r="B9" s="123">
        <v>4.3</v>
      </c>
      <c r="C9" s="71">
        <v>-0.4</v>
      </c>
      <c r="D9" s="126">
        <v>3.4</v>
      </c>
      <c r="E9" s="71">
        <v>-1.1</v>
      </c>
      <c r="F9" s="126">
        <v>3.8</v>
      </c>
      <c r="G9" s="71"/>
      <c r="H9" s="126"/>
      <c r="I9" s="71"/>
      <c r="J9" s="126"/>
      <c r="K9" s="72"/>
    </row>
    <row r="10" spans="1:11" ht="72" customHeight="1">
      <c r="A10" s="108" t="s">
        <v>127</v>
      </c>
      <c r="B10" s="123">
        <v>4.8</v>
      </c>
      <c r="C10" s="71">
        <v>-0.1</v>
      </c>
      <c r="D10" s="126">
        <v>5.1</v>
      </c>
      <c r="E10" s="71">
        <v>-0.1</v>
      </c>
      <c r="F10" s="126">
        <v>5.2</v>
      </c>
      <c r="G10" s="71"/>
      <c r="H10" s="126"/>
      <c r="I10" s="71"/>
      <c r="J10" s="126"/>
      <c r="K10" s="72"/>
    </row>
    <row r="11" spans="1:11" ht="41.25">
      <c r="A11" s="87" t="s">
        <v>27</v>
      </c>
      <c r="B11" s="123">
        <v>3.8</v>
      </c>
      <c r="C11" s="71">
        <v>-1.1</v>
      </c>
      <c r="D11" s="126">
        <v>2.2</v>
      </c>
      <c r="E11" s="71">
        <v>-2.6</v>
      </c>
      <c r="F11" s="126">
        <v>3.1</v>
      </c>
      <c r="G11" s="71"/>
      <c r="H11" s="126"/>
      <c r="I11" s="71"/>
      <c r="J11" s="126"/>
      <c r="K11" s="72"/>
    </row>
    <row r="12" spans="1:11" ht="41.25">
      <c r="A12" s="87" t="s">
        <v>26</v>
      </c>
      <c r="B12" s="150">
        <v>5</v>
      </c>
      <c r="C12" s="71">
        <v>-0.2</v>
      </c>
      <c r="D12" s="126">
        <v>5.2</v>
      </c>
      <c r="E12" s="71">
        <v>-0.2</v>
      </c>
      <c r="F12" s="126">
        <v>5.5</v>
      </c>
      <c r="G12" s="71"/>
      <c r="H12" s="126"/>
      <c r="I12" s="71"/>
      <c r="J12" s="126"/>
      <c r="K12" s="72"/>
    </row>
    <row r="13" spans="1:11" ht="47.25">
      <c r="A13" s="119" t="s">
        <v>158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</row>
    <row r="14" spans="1:11" ht="42" customHeight="1">
      <c r="A14" s="86" t="s">
        <v>159</v>
      </c>
      <c r="B14" s="124"/>
      <c r="C14" s="70"/>
      <c r="D14" s="124"/>
      <c r="E14" s="70"/>
      <c r="F14" s="124"/>
      <c r="G14" s="70"/>
      <c r="H14" s="124"/>
      <c r="I14" s="70"/>
      <c r="J14" s="124"/>
      <c r="K14" s="73"/>
    </row>
    <row r="15" spans="1:11" ht="15.75">
      <c r="A15" s="86" t="s">
        <v>160</v>
      </c>
      <c r="B15" s="151">
        <v>0.9</v>
      </c>
      <c r="C15" s="152">
        <v>-0.04</v>
      </c>
      <c r="D15" s="151">
        <v>0.87</v>
      </c>
      <c r="E15" s="152">
        <v>-0.08</v>
      </c>
      <c r="F15" s="151">
        <v>0.87</v>
      </c>
      <c r="G15" s="152"/>
      <c r="H15" s="124"/>
      <c r="I15" s="70"/>
      <c r="J15" s="124"/>
      <c r="K15" s="73"/>
    </row>
    <row r="16" spans="1:11" ht="31.5">
      <c r="A16" s="108" t="s">
        <v>128</v>
      </c>
      <c r="B16" s="124"/>
      <c r="C16" s="70"/>
      <c r="D16" s="124"/>
      <c r="E16" s="70"/>
      <c r="F16" s="124"/>
      <c r="G16" s="70"/>
      <c r="H16" s="124"/>
      <c r="I16" s="70"/>
      <c r="J16" s="124"/>
      <c r="K16" s="73"/>
    </row>
    <row r="17" spans="1:11" ht="32.25" thickBot="1">
      <c r="A17" s="109" t="s">
        <v>129</v>
      </c>
      <c r="B17" s="125"/>
      <c r="C17" s="81"/>
      <c r="D17" s="125"/>
      <c r="E17" s="81"/>
      <c r="F17" s="125"/>
      <c r="G17" s="81"/>
      <c r="H17" s="125"/>
      <c r="I17" s="81"/>
      <c r="J17" s="125"/>
      <c r="K17" s="82"/>
    </row>
    <row r="18" ht="13.5" thickTop="1"/>
  </sheetData>
  <mergeCells count="8">
    <mergeCell ref="A1:K1"/>
    <mergeCell ref="A3:A5"/>
    <mergeCell ref="B3:J3"/>
    <mergeCell ref="K3:K4"/>
    <mergeCell ref="B4:C4"/>
    <mergeCell ref="D4:E4"/>
    <mergeCell ref="F4:G4"/>
    <mergeCell ref="H4:I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>revidované údaje o HDP</dc:description>
  <cp:lastModifiedBy>Marta Gulárová</cp:lastModifiedBy>
  <cp:lastPrinted>2002-07-11T08:30:50Z</cp:lastPrinted>
  <dcterms:created xsi:type="dcterms:W3CDTF">2002-04-22T10:14:10Z</dcterms:created>
  <dcterms:modified xsi:type="dcterms:W3CDTF">2002-07-11T08:31:20Z</dcterms:modified>
  <cp:category/>
  <cp:version/>
  <cp:contentType/>
  <cp:contentStatus/>
</cp:coreProperties>
</file>