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12660" activeTab="0"/>
  </bookViews>
  <sheets>
    <sheet name="CF" sheetId="1" r:id="rId1"/>
  </sheets>
  <definedNames>
    <definedName name="_xlnm.Print_Area" localSheetId="0">'CF'!$A$1:$J$61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<sst xmlns="http://schemas.openxmlformats.org/spreadsheetml/2006/main" count="47" uniqueCount="46">
  <si>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Lesy Slovenskej republiky štátny podnik Banská Bystrica</t>
  </si>
  <si>
    <t>A. Podnikateľská činnosť</t>
  </si>
  <si>
    <t>A.1. Náklady</t>
  </si>
  <si>
    <t>A.1.2. Osobné náklady</t>
  </si>
  <si>
    <t>A.1.3. Dane a poplatky</t>
  </si>
  <si>
    <t>A.1.4. Ostatné náklady</t>
  </si>
  <si>
    <t>A.1.6.</t>
  </si>
  <si>
    <t>A.2. Úprava nákladov</t>
  </si>
  <si>
    <t>A.2.1. Zmena zásob materialu a tovaru</t>
  </si>
  <si>
    <t>A.2.2. Zmena stavu krátkodobých záväzkov</t>
  </si>
  <si>
    <t>A.3. Tržby a výnosy</t>
  </si>
  <si>
    <t>A.3.5.</t>
  </si>
  <si>
    <t>A.4. Úprava tržieb a výnosov</t>
  </si>
  <si>
    <t>A.4.1. Zmena stavu pohľadávok</t>
  </si>
  <si>
    <t>B. Čerpanie fondov vytvorených zo zisku</t>
  </si>
  <si>
    <t>B.1. Čerpanie fondov</t>
  </si>
  <si>
    <t>C. Investičná činnosť</t>
  </si>
  <si>
    <t>F. Stav peňažných prostriedkov na zač. roka</t>
  </si>
  <si>
    <t>G. Stav peňažných prostriedkov na konci roka</t>
  </si>
  <si>
    <t>A.1.1. Výrobná spotreba</t>
  </si>
  <si>
    <t>E. Zmena stavu CF (A+B+C+D)</t>
  </si>
  <si>
    <t>C.1. Obstaranie IM   ( - )</t>
  </si>
  <si>
    <t xml:space="preserve"> </t>
  </si>
  <si>
    <t>POLOŽKA</t>
  </si>
  <si>
    <t xml:space="preserve">A.3.2. Ostatné tržby a výnosy </t>
  </si>
  <si>
    <t>C.2. Refundácie z Eurofondov  za r.2008  ( + )</t>
  </si>
  <si>
    <t>A.3.3. Prevádzkové dotácie ( refund. z eurof. za r..2008)</t>
  </si>
  <si>
    <t>C.3.Tržby z predaja  IM   ( + )</t>
  </si>
  <si>
    <t>D.2.Pôžička od štátu</t>
  </si>
  <si>
    <t>Stav úveru VÚB k 1.1.</t>
  </si>
  <si>
    <t>Stav úveru VÚB k 31.12.</t>
  </si>
  <si>
    <t xml:space="preserve">    </t>
  </si>
  <si>
    <t>D. Úvery a pôžičky (zmena stavu)</t>
  </si>
  <si>
    <t>Stav štátneho úveru k 1.1</t>
  </si>
  <si>
    <t>Stav štátneho úveru k 31.12</t>
  </si>
  <si>
    <t>A.3.4. Ostatné dotácie</t>
  </si>
  <si>
    <t xml:space="preserve">A.2.3. Aktivácia   </t>
  </si>
  <si>
    <t>A.2.4. Tvorba social. fondu</t>
  </si>
  <si>
    <t>D.1. Úvery VÚB</t>
  </si>
  <si>
    <t xml:space="preserve">4.1.5. Úroky  </t>
  </si>
  <si>
    <t xml:space="preserve">A.3.1. Za predaj výrobkov, tovaru a služieb </t>
  </si>
  <si>
    <t xml:space="preserve">                                               </t>
  </si>
  <si>
    <t>Príloha č.3</t>
  </si>
  <si>
    <t>Plán cash flow na roky 2009 - 2014</t>
  </si>
  <si>
    <t xml:space="preserve">Plán úverového zaťaženia </t>
  </si>
  <si>
    <r>
      <t xml:space="preserve"> </t>
    </r>
    <r>
      <rPr>
        <b/>
        <sz val="12"/>
        <rFont val="Arial"/>
        <family val="2"/>
      </rPr>
      <t>tisíc €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</si>
</sst>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4" xfId="0" applyFont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C1">
      <selection activeCell="K46" sqref="K46"/>
    </sheetView>
  </sheetViews>
  <sheetFormatPr defaultColWidth="9.140625" defaultRowHeight="12.75"/>
  <cols>
    <col min="2" max="2" width="0.13671875" style="0" customWidth="1"/>
    <col min="3" max="3" width="48.421875" style="0" customWidth="1"/>
    <col min="4" max="4" width="15.00390625" style="0" hidden="1" customWidth="1"/>
    <col min="5" max="5" width="11.57421875" style="0" customWidth="1"/>
    <col min="6" max="9" width="11.7109375" style="0" customWidth="1"/>
    <col min="10" max="10" width="12.28125" style="0" customWidth="1"/>
    <col min="11" max="11" width="10.7109375" style="0" bestFit="1" customWidth="1"/>
  </cols>
  <sheetData>
    <row r="1" ht="12.75">
      <c r="J1" t="s">
        <v>42</v>
      </c>
    </row>
    <row r="2" spans="2:9" ht="12.75">
      <c r="B2" t="s">
        <v>0</v>
      </c>
      <c r="C2" s="33" t="s">
        <v>41</v>
      </c>
      <c r="D2" s="33"/>
      <c r="E2" s="33"/>
      <c r="F2" s="33"/>
      <c r="G2" s="33"/>
      <c r="H2" s="33"/>
      <c r="I2" s="33"/>
    </row>
    <row r="3" ht="12.75">
      <c r="C3" s="1"/>
    </row>
    <row r="4" spans="3:10" ht="18">
      <c r="C4" s="71" t="s">
        <v>43</v>
      </c>
      <c r="D4" s="71"/>
      <c r="E4" s="71"/>
      <c r="F4" s="71"/>
      <c r="G4" s="71"/>
      <c r="H4" s="71"/>
      <c r="I4" s="71"/>
      <c r="J4" s="71"/>
    </row>
    <row r="5" spans="2:10" ht="15.75">
      <c r="B5" s="2"/>
      <c r="J5" t="s">
        <v>45</v>
      </c>
    </row>
    <row r="6" ht="13.5" thickBot="1">
      <c r="L6" s="1"/>
    </row>
    <row r="7" spans="3:12" ht="13.5" thickTop="1">
      <c r="C7" s="6"/>
      <c r="D7" s="5"/>
      <c r="E7" s="14"/>
      <c r="F7" s="15"/>
      <c r="G7" s="61"/>
      <c r="H7" s="61"/>
      <c r="I7" s="61"/>
      <c r="J7" s="16"/>
      <c r="L7" s="1"/>
    </row>
    <row r="8" spans="1:10" ht="16.5" thickBot="1">
      <c r="A8" s="1"/>
      <c r="B8" s="1"/>
      <c r="C8" s="32" t="s">
        <v>23</v>
      </c>
      <c r="D8" s="4"/>
      <c r="E8" s="29">
        <v>2009</v>
      </c>
      <c r="F8" s="30">
        <v>2010</v>
      </c>
      <c r="G8" s="62">
        <v>2011</v>
      </c>
      <c r="H8" s="62">
        <v>2012</v>
      </c>
      <c r="I8" s="62">
        <v>2013</v>
      </c>
      <c r="J8" s="31">
        <v>2014</v>
      </c>
    </row>
    <row r="9" spans="1:10" ht="19.5" customHeight="1" thickBot="1" thickTop="1">
      <c r="A9" s="1"/>
      <c r="B9" s="1"/>
      <c r="C9" s="8" t="s">
        <v>1</v>
      </c>
      <c r="D9" s="7"/>
      <c r="E9" s="26">
        <f aca="true" t="shared" si="0" ref="E9:J9">E10+E17+E22+E28</f>
        <v>-9240</v>
      </c>
      <c r="F9" s="27">
        <f t="shared" si="0"/>
        <v>-5150</v>
      </c>
      <c r="G9" s="27">
        <f t="shared" si="0"/>
        <v>18510</v>
      </c>
      <c r="H9" s="27">
        <f t="shared" si="0"/>
        <v>27570</v>
      </c>
      <c r="I9" s="27">
        <f t="shared" si="0"/>
        <v>28815</v>
      </c>
      <c r="J9" s="28">
        <f t="shared" si="0"/>
        <v>28830</v>
      </c>
    </row>
    <row r="10" spans="3:11" ht="15.75" customHeight="1" thickBot="1" thickTop="1">
      <c r="C10" s="11" t="s">
        <v>2</v>
      </c>
      <c r="D10" s="12"/>
      <c r="E10" s="20">
        <f aca="true" t="shared" si="1" ref="E10:J10">E11+E12+E13+E14+E15+E16</f>
        <v>-180731</v>
      </c>
      <c r="F10" s="21">
        <f t="shared" si="1"/>
        <v>-181550</v>
      </c>
      <c r="G10" s="21">
        <f t="shared" si="1"/>
        <v>-175000</v>
      </c>
      <c r="H10" s="21">
        <f t="shared" si="1"/>
        <v>-178900</v>
      </c>
      <c r="I10" s="21">
        <f t="shared" si="1"/>
        <v>-185115</v>
      </c>
      <c r="J10" s="22">
        <f t="shared" si="1"/>
        <v>-189710</v>
      </c>
      <c r="K10" s="13"/>
    </row>
    <row r="11" spans="3:13" ht="16.5" customHeight="1">
      <c r="C11" s="39" t="s">
        <v>19</v>
      </c>
      <c r="D11" s="39"/>
      <c r="E11" s="40">
        <v>-117127</v>
      </c>
      <c r="F11" s="41">
        <v>-118850</v>
      </c>
      <c r="G11" s="63">
        <v>-120300</v>
      </c>
      <c r="H11" s="63">
        <v>-121000</v>
      </c>
      <c r="I11" s="63">
        <v>-127000</v>
      </c>
      <c r="J11" s="42">
        <v>-131400</v>
      </c>
      <c r="M11" s="1"/>
    </row>
    <row r="12" spans="3:10" ht="16.5" customHeight="1">
      <c r="C12" s="43" t="s">
        <v>3</v>
      </c>
      <c r="D12" s="43"/>
      <c r="E12" s="44">
        <v>-56698</v>
      </c>
      <c r="F12" s="45">
        <v>-56500</v>
      </c>
      <c r="G12" s="64">
        <v>-48500</v>
      </c>
      <c r="H12" s="64">
        <v>-48700</v>
      </c>
      <c r="I12" s="64">
        <v>-49200</v>
      </c>
      <c r="J12" s="46">
        <v>-49700</v>
      </c>
    </row>
    <row r="13" spans="3:10" ht="16.5" customHeight="1">
      <c r="C13" s="43" t="s">
        <v>4</v>
      </c>
      <c r="D13" s="43"/>
      <c r="E13" s="44">
        <v>-5926</v>
      </c>
      <c r="F13" s="45">
        <v>-6000</v>
      </c>
      <c r="G13" s="64">
        <v>-6000</v>
      </c>
      <c r="H13" s="64">
        <v>-6000</v>
      </c>
      <c r="I13" s="64">
        <v>-6000</v>
      </c>
      <c r="J13" s="46">
        <v>-6000</v>
      </c>
    </row>
    <row r="14" spans="3:10" ht="16.5" customHeight="1">
      <c r="C14" s="43" t="s">
        <v>5</v>
      </c>
      <c r="D14" s="43"/>
      <c r="E14" s="44">
        <v>-200</v>
      </c>
      <c r="F14" s="45">
        <v>-200</v>
      </c>
      <c r="G14" s="64">
        <v>-200</v>
      </c>
      <c r="H14" s="64">
        <v>-200</v>
      </c>
      <c r="I14" s="64">
        <v>-200</v>
      </c>
      <c r="J14" s="46">
        <v>-200</v>
      </c>
    </row>
    <row r="15" spans="3:10" ht="16.5" customHeight="1">
      <c r="C15" s="43" t="s">
        <v>39</v>
      </c>
      <c r="D15" s="43"/>
      <c r="E15" s="44">
        <v>-780</v>
      </c>
      <c r="F15" s="45"/>
      <c r="G15" s="64"/>
      <c r="H15" s="64">
        <v>-3000</v>
      </c>
      <c r="I15" s="64">
        <v>-2715</v>
      </c>
      <c r="J15" s="46">
        <v>-2410</v>
      </c>
    </row>
    <row r="16" spans="3:10" ht="16.5" customHeight="1" thickBot="1">
      <c r="C16" s="47" t="s">
        <v>6</v>
      </c>
      <c r="D16" s="47"/>
      <c r="E16" s="48"/>
      <c r="F16" s="49"/>
      <c r="G16" s="65"/>
      <c r="H16" s="65"/>
      <c r="I16" s="65"/>
      <c r="J16" s="50"/>
    </row>
    <row r="17" spans="3:11" ht="15.75" customHeight="1" thickBot="1">
      <c r="C17" s="9" t="s">
        <v>7</v>
      </c>
      <c r="D17" s="10"/>
      <c r="E17" s="23">
        <f aca="true" t="shared" si="2" ref="E17:J17">E18+E19+E20+E21</f>
        <v>-10137</v>
      </c>
      <c r="F17" s="24">
        <f t="shared" si="2"/>
        <v>1220</v>
      </c>
      <c r="G17" s="24">
        <f t="shared" si="2"/>
        <v>1230</v>
      </c>
      <c r="H17" s="24">
        <f t="shared" si="2"/>
        <v>1090</v>
      </c>
      <c r="I17" s="24">
        <f t="shared" si="2"/>
        <v>1450</v>
      </c>
      <c r="J17" s="25">
        <f t="shared" si="2"/>
        <v>1260</v>
      </c>
      <c r="K17" s="13"/>
    </row>
    <row r="18" spans="3:10" ht="16.5" customHeight="1">
      <c r="C18" s="39" t="s">
        <v>8</v>
      </c>
      <c r="D18" s="39"/>
      <c r="E18" s="40">
        <v>1469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</row>
    <row r="19" spans="3:10" ht="16.5" customHeight="1">
      <c r="C19" s="43" t="s">
        <v>9</v>
      </c>
      <c r="D19" s="43"/>
      <c r="E19" s="44">
        <v>-13620</v>
      </c>
      <c r="F19" s="45">
        <v>200</v>
      </c>
      <c r="G19" s="45">
        <v>300</v>
      </c>
      <c r="H19" s="45">
        <v>150</v>
      </c>
      <c r="I19" s="45">
        <v>500</v>
      </c>
      <c r="J19" s="46">
        <v>300</v>
      </c>
    </row>
    <row r="20" spans="3:10" ht="16.5" customHeight="1">
      <c r="C20" s="43" t="s">
        <v>36</v>
      </c>
      <c r="D20" s="43"/>
      <c r="E20" s="44">
        <v>1460</v>
      </c>
      <c r="F20" s="45">
        <v>500</v>
      </c>
      <c r="G20" s="64">
        <v>450</v>
      </c>
      <c r="H20" s="64">
        <v>450</v>
      </c>
      <c r="I20" s="64">
        <v>450</v>
      </c>
      <c r="J20" s="46">
        <v>450</v>
      </c>
    </row>
    <row r="21" spans="3:10" ht="16.5" customHeight="1" thickBot="1">
      <c r="C21" s="47" t="s">
        <v>37</v>
      </c>
      <c r="D21" s="47"/>
      <c r="E21" s="48">
        <v>554</v>
      </c>
      <c r="F21" s="49">
        <v>520</v>
      </c>
      <c r="G21" s="65">
        <v>480</v>
      </c>
      <c r="H21" s="65">
        <v>490</v>
      </c>
      <c r="I21" s="65">
        <v>500</v>
      </c>
      <c r="J21" s="50">
        <v>510</v>
      </c>
    </row>
    <row r="22" spans="3:11" ht="15.75" customHeight="1" thickBot="1">
      <c r="C22" s="9" t="s">
        <v>10</v>
      </c>
      <c r="D22" s="10"/>
      <c r="E22" s="23">
        <f aca="true" t="shared" si="3" ref="E22:J22">E23+E24+E25+E26+E27</f>
        <v>181628</v>
      </c>
      <c r="F22" s="24">
        <f t="shared" si="3"/>
        <v>175180</v>
      </c>
      <c r="G22" s="24">
        <f t="shared" si="3"/>
        <v>193180</v>
      </c>
      <c r="H22" s="24">
        <f t="shared" si="3"/>
        <v>207480</v>
      </c>
      <c r="I22" s="24">
        <f t="shared" si="3"/>
        <v>213480</v>
      </c>
      <c r="J22" s="25">
        <f t="shared" si="3"/>
        <v>217480</v>
      </c>
      <c r="K22" s="13"/>
    </row>
    <row r="23" spans="3:10" ht="16.5" customHeight="1">
      <c r="C23" s="39" t="s">
        <v>40</v>
      </c>
      <c r="D23" s="39"/>
      <c r="E23" s="40">
        <v>176467</v>
      </c>
      <c r="F23" s="41">
        <v>175000</v>
      </c>
      <c r="G23" s="63">
        <f>175000+18000</f>
        <v>193000</v>
      </c>
      <c r="H23" s="63">
        <f>193000+14300</f>
        <v>207300</v>
      </c>
      <c r="I23" s="63">
        <v>213300</v>
      </c>
      <c r="J23" s="42">
        <v>217300</v>
      </c>
    </row>
    <row r="24" spans="3:10" ht="16.5" customHeight="1">
      <c r="C24" s="43" t="s">
        <v>24</v>
      </c>
      <c r="D24" s="43"/>
      <c r="E24" s="44">
        <v>93</v>
      </c>
      <c r="F24" s="45">
        <v>90</v>
      </c>
      <c r="G24" s="64">
        <v>90</v>
      </c>
      <c r="H24" s="64">
        <v>90</v>
      </c>
      <c r="I24" s="64">
        <v>90</v>
      </c>
      <c r="J24" s="46">
        <v>90</v>
      </c>
    </row>
    <row r="25" spans="3:10" ht="16.5" customHeight="1">
      <c r="C25" s="43" t="s">
        <v>26</v>
      </c>
      <c r="D25" s="43"/>
      <c r="E25" s="44">
        <v>4979</v>
      </c>
      <c r="F25" s="45">
        <v>0</v>
      </c>
      <c r="G25" s="64"/>
      <c r="H25" s="64"/>
      <c r="I25" s="64"/>
      <c r="J25" s="46"/>
    </row>
    <row r="26" spans="3:10" ht="16.5" customHeight="1">
      <c r="C26" s="43" t="s">
        <v>35</v>
      </c>
      <c r="D26" s="43"/>
      <c r="E26" s="44">
        <v>89</v>
      </c>
      <c r="F26" s="45">
        <v>90</v>
      </c>
      <c r="G26" s="64">
        <v>90</v>
      </c>
      <c r="H26" s="64">
        <v>90</v>
      </c>
      <c r="I26" s="64">
        <v>90</v>
      </c>
      <c r="J26" s="46">
        <v>90</v>
      </c>
    </row>
    <row r="27" spans="3:10" ht="15" customHeight="1" thickBot="1">
      <c r="C27" s="47" t="s">
        <v>11</v>
      </c>
      <c r="D27" s="47"/>
      <c r="E27" s="48"/>
      <c r="F27" s="49"/>
      <c r="G27" s="65"/>
      <c r="H27" s="65"/>
      <c r="I27" s="65"/>
      <c r="J27" s="50"/>
    </row>
    <row r="28" spans="3:11" ht="15.75" customHeight="1" thickBot="1">
      <c r="C28" s="9" t="s">
        <v>12</v>
      </c>
      <c r="D28" s="10"/>
      <c r="E28" s="23">
        <f aca="true" t="shared" si="4" ref="E28:J28">E29</f>
        <v>0</v>
      </c>
      <c r="F28" s="24">
        <f t="shared" si="4"/>
        <v>0</v>
      </c>
      <c r="G28" s="24">
        <f t="shared" si="4"/>
        <v>-900</v>
      </c>
      <c r="H28" s="24">
        <f t="shared" si="4"/>
        <v>-2100</v>
      </c>
      <c r="I28" s="24">
        <f t="shared" si="4"/>
        <v>-1000</v>
      </c>
      <c r="J28" s="25">
        <f t="shared" si="4"/>
        <v>-200</v>
      </c>
      <c r="K28" s="1"/>
    </row>
    <row r="29" spans="3:10" ht="16.5" customHeight="1" thickBot="1">
      <c r="C29" s="3" t="s">
        <v>13</v>
      </c>
      <c r="D29" s="3"/>
      <c r="E29" s="17"/>
      <c r="F29" s="18"/>
      <c r="G29" s="66">
        <v>-900</v>
      </c>
      <c r="H29" s="66">
        <v>-2100</v>
      </c>
      <c r="I29" s="66">
        <v>-1000</v>
      </c>
      <c r="J29" s="19">
        <v>-200</v>
      </c>
    </row>
    <row r="30" spans="3:13" ht="19.5" customHeight="1" thickBot="1" thickTop="1">
      <c r="C30" s="8" t="s">
        <v>14</v>
      </c>
      <c r="D30" s="7"/>
      <c r="E30" s="26">
        <f aca="true" t="shared" si="5" ref="E30:J30">E31</f>
        <v>-969</v>
      </c>
      <c r="F30" s="27">
        <f t="shared" si="5"/>
        <v>-900</v>
      </c>
      <c r="G30" s="27">
        <f t="shared" si="5"/>
        <v>-850</v>
      </c>
      <c r="H30" s="27">
        <f t="shared" si="5"/>
        <v>-860</v>
      </c>
      <c r="I30" s="27">
        <f t="shared" si="5"/>
        <v>-870</v>
      </c>
      <c r="J30" s="28">
        <f t="shared" si="5"/>
        <v>-880</v>
      </c>
      <c r="M30" t="s">
        <v>22</v>
      </c>
    </row>
    <row r="31" spans="3:10" ht="16.5" customHeight="1" thickBot="1" thickTop="1">
      <c r="C31" s="3" t="s">
        <v>15</v>
      </c>
      <c r="D31" s="3"/>
      <c r="E31" s="17">
        <v>-969</v>
      </c>
      <c r="F31" s="18">
        <v>-900</v>
      </c>
      <c r="G31" s="66">
        <v>-850</v>
      </c>
      <c r="H31" s="66">
        <v>-860</v>
      </c>
      <c r="I31" s="66">
        <v>-870</v>
      </c>
      <c r="J31" s="19">
        <v>-880</v>
      </c>
    </row>
    <row r="32" spans="3:10" ht="19.5" customHeight="1" thickBot="1" thickTop="1">
      <c r="C32" s="8" t="s">
        <v>16</v>
      </c>
      <c r="D32" s="7"/>
      <c r="E32" s="26">
        <f aca="true" t="shared" si="6" ref="E32:J32">E33+E34+E35</f>
        <v>-5009</v>
      </c>
      <c r="F32" s="27">
        <f t="shared" si="6"/>
        <v>-16700</v>
      </c>
      <c r="G32" s="27">
        <f t="shared" si="6"/>
        <v>-20000</v>
      </c>
      <c r="H32" s="27">
        <f t="shared" si="6"/>
        <v>-20000</v>
      </c>
      <c r="I32" s="27">
        <f t="shared" si="6"/>
        <v>-20000</v>
      </c>
      <c r="J32" s="28">
        <f t="shared" si="6"/>
        <v>-20000</v>
      </c>
    </row>
    <row r="33" spans="3:10" ht="16.5" customHeight="1" thickTop="1">
      <c r="C33" s="39" t="s">
        <v>21</v>
      </c>
      <c r="D33" s="39"/>
      <c r="E33" s="40">
        <f>-4967-10000</f>
        <v>-14967</v>
      </c>
      <c r="F33" s="41">
        <v>-20000</v>
      </c>
      <c r="G33" s="63">
        <v>-20000</v>
      </c>
      <c r="H33" s="63">
        <v>-20000</v>
      </c>
      <c r="I33" s="63">
        <v>-20000</v>
      </c>
      <c r="J33" s="42">
        <v>-20000</v>
      </c>
    </row>
    <row r="34" spans="3:10" ht="16.5" customHeight="1">
      <c r="C34" s="43" t="s">
        <v>25</v>
      </c>
      <c r="D34" s="43"/>
      <c r="E34" s="44">
        <v>9958</v>
      </c>
      <c r="F34" s="45"/>
      <c r="G34" s="64"/>
      <c r="H34" s="64"/>
      <c r="I34" s="64"/>
      <c r="J34" s="46"/>
    </row>
    <row r="35" spans="3:10" ht="16.5" customHeight="1" thickBot="1">
      <c r="C35" s="51" t="s">
        <v>27</v>
      </c>
      <c r="D35" s="47"/>
      <c r="E35" s="52"/>
      <c r="F35" s="53">
        <v>3300</v>
      </c>
      <c r="G35" s="67"/>
      <c r="H35" s="67"/>
      <c r="I35" s="67"/>
      <c r="J35" s="54"/>
    </row>
    <row r="36" spans="3:11" ht="19.5" customHeight="1" thickBot="1" thickTop="1">
      <c r="C36" s="8" t="s">
        <v>32</v>
      </c>
      <c r="D36" s="7"/>
      <c r="E36" s="26">
        <f aca="true" t="shared" si="7" ref="E36:J36">E37+E38</f>
        <v>44788</v>
      </c>
      <c r="F36" s="27">
        <f t="shared" si="7"/>
        <v>0</v>
      </c>
      <c r="G36" s="27">
        <f t="shared" si="7"/>
        <v>0</v>
      </c>
      <c r="H36" s="27">
        <f t="shared" si="7"/>
        <v>-6700</v>
      </c>
      <c r="I36" s="27">
        <f t="shared" si="7"/>
        <v>-6700</v>
      </c>
      <c r="J36" s="28">
        <f t="shared" si="7"/>
        <v>-6700</v>
      </c>
      <c r="K36" s="13"/>
    </row>
    <row r="37" spans="3:10" ht="16.5" customHeight="1" thickTop="1">
      <c r="C37" s="39" t="s">
        <v>38</v>
      </c>
      <c r="D37" s="39"/>
      <c r="E37" s="40">
        <v>-22212</v>
      </c>
      <c r="F37" s="41"/>
      <c r="G37" s="63"/>
      <c r="H37" s="63"/>
      <c r="I37" s="63"/>
      <c r="J37" s="42"/>
    </row>
    <row r="38" spans="3:10" ht="16.5" customHeight="1" thickBot="1">
      <c r="C38" s="47" t="s">
        <v>28</v>
      </c>
      <c r="D38" s="47"/>
      <c r="E38" s="48">
        <v>67000</v>
      </c>
      <c r="F38" s="49">
        <v>0</v>
      </c>
      <c r="G38" s="49">
        <v>0</v>
      </c>
      <c r="H38" s="65">
        <v>-6700</v>
      </c>
      <c r="I38" s="65">
        <v>-6700</v>
      </c>
      <c r="J38" s="50">
        <v>-6700</v>
      </c>
    </row>
    <row r="39" spans="3:12" ht="19.5" customHeight="1" thickBot="1" thickTop="1">
      <c r="C39" s="8" t="s">
        <v>20</v>
      </c>
      <c r="D39" s="7"/>
      <c r="E39" s="26">
        <f aca="true" t="shared" si="8" ref="E39:J39">E9+E30+E32+E36</f>
        <v>29570</v>
      </c>
      <c r="F39" s="27">
        <f t="shared" si="8"/>
        <v>-22750</v>
      </c>
      <c r="G39" s="27">
        <f t="shared" si="8"/>
        <v>-2340</v>
      </c>
      <c r="H39" s="27">
        <f t="shared" si="8"/>
        <v>10</v>
      </c>
      <c r="I39" s="27">
        <f t="shared" si="8"/>
        <v>1245</v>
      </c>
      <c r="J39" s="28">
        <f t="shared" si="8"/>
        <v>1250</v>
      </c>
      <c r="K39" s="13"/>
      <c r="L39" s="13"/>
    </row>
    <row r="40" spans="3:10" ht="21.75" customHeight="1" thickBot="1" thickTop="1">
      <c r="C40" s="34" t="s">
        <v>17</v>
      </c>
      <c r="D40" s="35"/>
      <c r="E40" s="36">
        <v>1033</v>
      </c>
      <c r="F40" s="37">
        <f>E41</f>
        <v>30603</v>
      </c>
      <c r="G40" s="37">
        <f>F41</f>
        <v>7853</v>
      </c>
      <c r="H40" s="37">
        <f>G41</f>
        <v>5513</v>
      </c>
      <c r="I40" s="37">
        <f>H41</f>
        <v>5523</v>
      </c>
      <c r="J40" s="38">
        <f>I41</f>
        <v>6768</v>
      </c>
    </row>
    <row r="41" spans="3:11" ht="21.75" customHeight="1" thickBot="1" thickTop="1">
      <c r="C41" s="34" t="s">
        <v>18</v>
      </c>
      <c r="D41" s="35"/>
      <c r="E41" s="36">
        <f>E39+E40</f>
        <v>30603</v>
      </c>
      <c r="F41" s="37">
        <f>F40+F39</f>
        <v>7853</v>
      </c>
      <c r="G41" s="37">
        <f>G40+G39</f>
        <v>5513</v>
      </c>
      <c r="H41" s="37">
        <f>H40+H39</f>
        <v>5523</v>
      </c>
      <c r="I41" s="37">
        <f>I40+I39</f>
        <v>6768</v>
      </c>
      <c r="J41" s="38">
        <f>J40+J39</f>
        <v>8018</v>
      </c>
      <c r="K41" s="13"/>
    </row>
    <row r="42" spans="3:11" ht="21.75" customHeight="1" thickTop="1">
      <c r="C42" s="68"/>
      <c r="D42" s="69"/>
      <c r="E42" s="70"/>
      <c r="F42" s="70"/>
      <c r="G42" s="70"/>
      <c r="H42" s="70"/>
      <c r="I42" s="70"/>
      <c r="J42" s="70"/>
      <c r="K42" s="13"/>
    </row>
    <row r="43" spans="3:11" ht="67.5" customHeight="1">
      <c r="C43" s="68"/>
      <c r="D43" s="69"/>
      <c r="E43" s="70"/>
      <c r="F43" s="70"/>
      <c r="G43" s="70"/>
      <c r="H43" s="70"/>
      <c r="I43" s="70"/>
      <c r="J43" s="70"/>
      <c r="K43" s="13"/>
    </row>
    <row r="44" spans="3:11" ht="21.75" customHeight="1">
      <c r="C44" s="72" t="s">
        <v>44</v>
      </c>
      <c r="D44" s="72"/>
      <c r="E44" s="72"/>
      <c r="F44" s="72"/>
      <c r="G44" s="72"/>
      <c r="H44" s="72"/>
      <c r="I44" s="72"/>
      <c r="J44" s="72"/>
      <c r="K44" s="13"/>
    </row>
    <row r="45" spans="5:10" ht="6.75" customHeight="1">
      <c r="E45" s="13"/>
      <c r="F45" s="13"/>
      <c r="G45" s="13"/>
      <c r="H45" s="13"/>
      <c r="I45" s="13"/>
      <c r="J45" s="13"/>
    </row>
    <row r="46" spans="5:10" ht="15.75">
      <c r="E46" s="13"/>
      <c r="F46" s="13"/>
      <c r="G46" s="13"/>
      <c r="H46" s="13"/>
      <c r="I46" s="13"/>
      <c r="J46" t="s">
        <v>45</v>
      </c>
    </row>
    <row r="47" ht="13.5" thickBot="1"/>
    <row r="48" spans="1:10" ht="16.5" customHeight="1" thickTop="1">
      <c r="A48" t="s">
        <v>31</v>
      </c>
      <c r="C48" s="57" t="s">
        <v>29</v>
      </c>
      <c r="D48" s="5"/>
      <c r="E48" s="55">
        <v>22212</v>
      </c>
      <c r="F48" s="55">
        <f>E49</f>
        <v>0</v>
      </c>
      <c r="G48" s="55">
        <f>F49</f>
        <v>0</v>
      </c>
      <c r="H48" s="55">
        <f>G49</f>
        <v>0</v>
      </c>
      <c r="I48" s="55">
        <f>H49</f>
        <v>0</v>
      </c>
      <c r="J48" s="55">
        <f>I49</f>
        <v>0</v>
      </c>
    </row>
    <row r="49" spans="3:10" ht="16.5" customHeight="1" thickBot="1">
      <c r="C49" s="58" t="s">
        <v>30</v>
      </c>
      <c r="D49" s="4"/>
      <c r="E49" s="56">
        <f aca="true" t="shared" si="9" ref="E49:J49">E48+E37</f>
        <v>0</v>
      </c>
      <c r="F49" s="56">
        <f t="shared" si="9"/>
        <v>0</v>
      </c>
      <c r="G49" s="56">
        <f t="shared" si="9"/>
        <v>0</v>
      </c>
      <c r="H49" s="56">
        <f t="shared" si="9"/>
        <v>0</v>
      </c>
      <c r="I49" s="56">
        <f t="shared" si="9"/>
        <v>0</v>
      </c>
      <c r="J49" s="56">
        <f t="shared" si="9"/>
        <v>0</v>
      </c>
    </row>
    <row r="50" spans="3:10" ht="14.25" hidden="1" thickBot="1" thickTop="1">
      <c r="C50" s="3"/>
      <c r="D50" s="3"/>
      <c r="E50" s="3"/>
      <c r="F50" s="3"/>
      <c r="G50" s="3"/>
      <c r="H50" s="3"/>
      <c r="I50" s="3"/>
      <c r="J50" s="3"/>
    </row>
    <row r="51" spans="3:10" ht="14.25" hidden="1" thickBot="1" thickTop="1">
      <c r="C51" s="4"/>
      <c r="D51" s="4"/>
      <c r="E51" s="4"/>
      <c r="F51" s="4"/>
      <c r="G51" s="4"/>
      <c r="H51" s="4"/>
      <c r="I51" s="4"/>
      <c r="J51" s="4"/>
    </row>
    <row r="52" spans="3:10" ht="16.5" customHeight="1" thickTop="1">
      <c r="C52" s="59" t="s">
        <v>33</v>
      </c>
      <c r="D52" s="59"/>
      <c r="E52" s="59">
        <v>0</v>
      </c>
      <c r="F52" s="55">
        <f>E53</f>
        <v>67000</v>
      </c>
      <c r="G52" s="55">
        <f>F53</f>
        <v>67000</v>
      </c>
      <c r="H52" s="55">
        <f>G53</f>
        <v>67000</v>
      </c>
      <c r="I52" s="55">
        <f>H53</f>
        <v>60300</v>
      </c>
      <c r="J52" s="55">
        <f>I53</f>
        <v>53600</v>
      </c>
    </row>
    <row r="53" spans="3:10" ht="16.5" customHeight="1" thickBot="1">
      <c r="C53" s="60" t="s">
        <v>34</v>
      </c>
      <c r="D53" s="60"/>
      <c r="E53" s="56">
        <f aca="true" t="shared" si="10" ref="E53:J53">E52+E38</f>
        <v>67000</v>
      </c>
      <c r="F53" s="56">
        <f t="shared" si="10"/>
        <v>67000</v>
      </c>
      <c r="G53" s="56">
        <f t="shared" si="10"/>
        <v>67000</v>
      </c>
      <c r="H53" s="56">
        <f t="shared" si="10"/>
        <v>60300</v>
      </c>
      <c r="I53" s="56">
        <f t="shared" si="10"/>
        <v>53600</v>
      </c>
      <c r="J53" s="56">
        <f t="shared" si="10"/>
        <v>46900</v>
      </c>
    </row>
    <row r="54" spans="3:10" ht="13.5" thickTop="1">
      <c r="C54" s="1"/>
      <c r="D54" s="1"/>
      <c r="E54" s="1"/>
      <c r="F54" s="1"/>
      <c r="G54" s="1"/>
      <c r="H54" s="1"/>
      <c r="I54" s="1"/>
      <c r="J54" s="1"/>
    </row>
    <row r="56" ht="12.75">
      <c r="C56" s="33"/>
    </row>
  </sheetData>
  <mergeCells count="2">
    <mergeCell ref="C4:J4"/>
    <mergeCell ref="C44:J44"/>
  </mergeCells>
  <printOptions/>
  <pageMargins left="0.75" right="0.75" top="1" bottom="1" header="0.4921259845" footer="0.4921259845"/>
  <pageSetup horizontalDpi="600" verticalDpi="600" orientation="portrait" paperSize="9" scale="66" r:id="rId1"/>
  <colBreaks count="1" manualBreakCount="1">
    <brk id="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chlapek</dc:creator>
  <cp:keywords/>
  <dc:description/>
  <cp:lastModifiedBy>Lubomir.Partika</cp:lastModifiedBy>
  <cp:lastPrinted>2009-06-07T10:17:08Z</cp:lastPrinted>
  <dcterms:created xsi:type="dcterms:W3CDTF">2009-04-21T09:51:46Z</dcterms:created>
  <dcterms:modified xsi:type="dcterms:W3CDTF">2009-06-07T10:17:13Z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