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34" activeTab="7"/>
  </bookViews>
  <sheets>
    <sheet name="SOP_PS" sheetId="1" r:id="rId1"/>
    <sheet name="SOP-LZ" sheetId="2" r:id="rId2"/>
    <sheet name="PaRV" sheetId="3" r:id="rId3"/>
    <sheet name="OPZI" sheetId="4" r:id="rId4"/>
    <sheet name="SPD2" sheetId="5" r:id="rId5"/>
    <sheet name="SPD3" sheetId="6" r:id="rId6"/>
    <sheet name="EQUAL" sheetId="7" r:id="rId7"/>
    <sheet name="INTERREG_IIIA_SK_CZ" sheetId="8" r:id="rId8"/>
    <sheet name="INTERREG_IIIA_PL_SK" sheetId="9" r:id="rId9"/>
    <sheet name="INTERREG IIIA_AT_SK" sheetId="10" r:id="rId10"/>
    <sheet name="INTERREG_IIIA_HU_UA_SK" sheetId="11" r:id="rId11"/>
  </sheets>
  <definedNames>
    <definedName name="_xlnm.Print_Area" localSheetId="6">'EQUAL'!$A$1:$L$37</definedName>
    <definedName name="_xlnm.Print_Area" localSheetId="9">'INTERREG IIIA_AT_SK'!$A$1:$L$60</definedName>
    <definedName name="_xlnm.Print_Area" localSheetId="10">'INTERREG_IIIA_HU_UA_SK'!$A$1:$L$38</definedName>
    <definedName name="_xlnm.Print_Area" localSheetId="7">'INTERREG_IIIA_SK_CZ'!$A$1:$L$35</definedName>
    <definedName name="_xlnm.Print_Area" localSheetId="3">'OPZI'!$A$1:$L$62</definedName>
    <definedName name="_xlnm.Print_Area" localSheetId="2">'PaRV'!$A$1:$L$44</definedName>
    <definedName name="_xlnm.Print_Area" localSheetId="0">'SOP_PS'!$A$1:$L$40</definedName>
    <definedName name="_xlnm.Print_Area" localSheetId="1">'SOP-LZ'!$A$1:$L$41</definedName>
    <definedName name="_xlnm.Print_Area" localSheetId="4">'SPD2'!$A$1:$L$30</definedName>
    <definedName name="_xlnm.Print_Area" localSheetId="5">'SPD3'!$A$1:$L$28</definedName>
  </definedNames>
  <calcPr fullCalcOnLoad="1"/>
</workbook>
</file>

<file path=xl/sharedStrings.xml><?xml version="1.0" encoding="utf-8"?>
<sst xmlns="http://schemas.openxmlformats.org/spreadsheetml/2006/main" count="560" uniqueCount="132">
  <si>
    <t>ERDF</t>
  </si>
  <si>
    <t>ESF</t>
  </si>
  <si>
    <t>EAGGF</t>
  </si>
  <si>
    <t>FIFG</t>
  </si>
  <si>
    <t>Priorita/Opatrenie</t>
  </si>
  <si>
    <t>Technická pomoc</t>
  </si>
  <si>
    <t>v EUR, bežné ceny</t>
  </si>
  <si>
    <t>Verejné zdroje spolu</t>
  </si>
  <si>
    <t>Zdroje ES</t>
  </si>
  <si>
    <t>Zdroje ES spolu</t>
  </si>
  <si>
    <t>Národné zdroje</t>
  </si>
  <si>
    <t>Národné zdroje spolu</t>
  </si>
  <si>
    <t>ŠR</t>
  </si>
  <si>
    <t>Súkromné zdroje</t>
  </si>
  <si>
    <t>Spolu</t>
  </si>
  <si>
    <t>Priorita č. 1 Dopravná infraštruktúra</t>
  </si>
  <si>
    <t>Verejné zdroje</t>
  </si>
  <si>
    <t>Opatrenie č. 1.1: Modernizácia a rozvoj infraštruktúry železničnej dopravy</t>
  </si>
  <si>
    <t>Podiel na celkových nákladoch (%)</t>
  </si>
  <si>
    <t>Podiel na verejných zdrojoch (%)</t>
  </si>
  <si>
    <t>Opatrenie č. 1.2: Modernizácia a rozvoj cestnej infraštruktúry</t>
  </si>
  <si>
    <t>Opatrenie č. 1.3: Modernizácia a rozvoj leteckej infraštruktúry</t>
  </si>
  <si>
    <t>Priorita č. 2 Environmentálna infraštruktúra</t>
  </si>
  <si>
    <t xml:space="preserve">Opatrenie č. 2.1: Ochrana a racionálne využívanie vôd </t>
  </si>
  <si>
    <t>Opatrenie č. 2.3: Odpadové hospodárstvo</t>
  </si>
  <si>
    <t xml:space="preserve">Opatrenie č. 2.4: Ochrana, zlepšenie a regenerácia prírodného prostredia </t>
  </si>
  <si>
    <t>Opatrenie č. 3.1: Budovanie a rozvoj občianskej infraštruktúry v regiónoch</t>
  </si>
  <si>
    <t>Podopatrenie č. 3.1.1: Budovanie a rozvoj školskej infraštruktúry</t>
  </si>
  <si>
    <t>Podopatrenie č. 3.1.2: Budovanie a rozvoj zdravotnej infraštruktúry</t>
  </si>
  <si>
    <t>Podopatrenie č. 3.1.3: Budovanie a rozvoj sociálnej infraštruktúry</t>
  </si>
  <si>
    <t>Podopatrenie č. 3.1.4: Budovanie a rozvoj kultúrnej infraštruktúry</t>
  </si>
  <si>
    <t>Opatrenie č. 3.2: Budovanie a rozvoj informačnej spoločnosti pre mimo štátnej pomoci</t>
  </si>
  <si>
    <t>Opatrenie č. 3.3: Budovanie a rozvoj inštitucionálnej infraštruktúry v oblasti regionálnej politiky</t>
  </si>
  <si>
    <t>Opatrenie č. 3.4: Renovácia a rozvoj obcí a zachovanie dedičstva vidieka</t>
  </si>
  <si>
    <t>Priorita č. 1: Rast konkurencieschopnosti priemyslu a vybraných služieb s využitím rozvoja domáceho rastového potenciálu</t>
  </si>
  <si>
    <t>Opatrenie č. 1.1: Podpora rozvoja nových a existujúcich podnikov a vybraných služieb</t>
  </si>
  <si>
    <t>Opatrenie č. 1.2: Podpora rozvoja a rekonštrukcie infraštruktúry</t>
  </si>
  <si>
    <t>Opatrenie č. 1.3: Podpora podnikateľských inovácií, poznatkov a aplikovaného výskumu</t>
  </si>
  <si>
    <t>Opatrenie č. 1.4: Podpora úspor energie a využitia obnoviteľných zdrojov energie</t>
  </si>
  <si>
    <t>Opatrenie č. 1.5: Rozvoj zahraničnej spolupráce a image SR</t>
  </si>
  <si>
    <t>Priorita 3 Lokálna infraštruktúra</t>
  </si>
  <si>
    <t xml:space="preserve">Opatrenie č. 2.2: Ochrana ovzdušia </t>
  </si>
  <si>
    <t>Priorita č. 2: Rozvoj cestovného ruchu, kultúry a kúpeľníctva</t>
  </si>
  <si>
    <t xml:space="preserve">Opatrenie č. 2.1: Podpora budovania a rekonštrukcie infraštruktúry cestovného ruchu </t>
  </si>
  <si>
    <t xml:space="preserve">Opatrenie č. 2.2: Podpora podnikateľských aktivít v oblasti cestovného ruchu </t>
  </si>
  <si>
    <t>Opatrenie č. 2.3: Podpora propagácie cestovného ruchu a tvorba informačného systému</t>
  </si>
  <si>
    <t xml:space="preserve">Opatrenie1.1: Modernizácia a zvýšenie rozsahu a kvality služieb zamestnanosti a rozvoj aktivačných programov uchádzačov o zamestnanie - MPSVR SR </t>
  </si>
  <si>
    <t>Opatrenie č. 2.1 Zlepšenie zamestnateľnosti skupín ohrozených sociálnym vylúčením - MPSVR SR</t>
  </si>
  <si>
    <t>Opatrenie č. 2.2 Odstránenie prekážok rovnosti mužov a žien na trhu práce s dôrazom na zosúladenie pracovného a rodinného života - MPSVR SR</t>
  </si>
  <si>
    <t>Podiel na celk. nákladoch (%)</t>
  </si>
  <si>
    <t>2.3.2 - Diverzifikácia poľnohospodárskych činností</t>
  </si>
  <si>
    <t>2.1.2 Neziskové investície</t>
  </si>
  <si>
    <t>Priorita č.1: Rozvoj aktívnej politiky trhu práce a sociálnej integrácie</t>
  </si>
  <si>
    <t xml:space="preserve">Priorita č. 1 </t>
  </si>
  <si>
    <t>Opatrenie č. P1/M1</t>
  </si>
  <si>
    <t>Opatrenie č. P1/M2</t>
  </si>
  <si>
    <t>Opatrenie č. P1/M3</t>
  </si>
  <si>
    <t>Priorita č. 2</t>
  </si>
  <si>
    <t>Opatrenie č. P2/M1</t>
  </si>
  <si>
    <t>Opatrenie č. P2/M2</t>
  </si>
  <si>
    <t xml:space="preserve">Priorita č. 3 </t>
  </si>
  <si>
    <t>Opatrenie č. P3/M1</t>
  </si>
  <si>
    <t>Opatrenie č. P3/M2</t>
  </si>
  <si>
    <t>Opatrenie č. P2/M3</t>
  </si>
  <si>
    <t>Priorita č. 4</t>
  </si>
  <si>
    <t>Opatrenie č. P4/M1</t>
  </si>
  <si>
    <t>Opatrenie č. P4/M2</t>
  </si>
  <si>
    <t xml:space="preserve">Priorita č. 5 </t>
  </si>
  <si>
    <t>Opatrenie č. P5/M1</t>
  </si>
  <si>
    <t>Opatrenie č. P5/M2</t>
  </si>
  <si>
    <t>Opatrenie č. P5/M3</t>
  </si>
  <si>
    <t>Technická asistencia</t>
  </si>
  <si>
    <t>2.2.1 Spracovanie rýb a propagácia rybích výrobkov</t>
  </si>
  <si>
    <t>2.2.2 Akvakultúra</t>
  </si>
  <si>
    <t>TA</t>
  </si>
  <si>
    <t>Opatrenie č. TA/M1</t>
  </si>
  <si>
    <t>Opatrenie č. TA/M2</t>
  </si>
  <si>
    <t>TA/M1</t>
  </si>
  <si>
    <t>TA/M2</t>
  </si>
  <si>
    <t>Súkromné zdroje*</t>
  </si>
  <si>
    <t xml:space="preserve"> * vrátane samosprávy</t>
  </si>
  <si>
    <t>Iné zdroje</t>
  </si>
  <si>
    <t>1. Finančný plán Sektorového operačného programu Priemysel a služby pre obdobie rokov 2004 - 2006</t>
  </si>
  <si>
    <t>3. Finančný plán Sektorového operačného programu Poľnohospodárstvo a rozvoj vidieka pre obdobie rokov 2004 - 2006</t>
  </si>
  <si>
    <t xml:space="preserve">Priorita č. 1: Rozvoj aktívnej politiky trhu práce </t>
  </si>
  <si>
    <t xml:space="preserve">Priorita č. 2: Posilnenie sociálnej inklúzie a rovnosti príležitostí na trhu práce </t>
  </si>
  <si>
    <t xml:space="preserve">Priorita č. 3: Zvýšenie kvalifikácie a adaptability pracovnej sily a vstupujúcich na trh práce </t>
  </si>
  <si>
    <t>Opatrenie č. 3.1: Prispôsobenie odbornej prípravy a vzdelávania požiadavkám spoločnosti založenej na vedomostiach</t>
  </si>
  <si>
    <t xml:space="preserve">Opatrenie č. 3.2: Zvýšenie rozsahu a kvality ďalšieho vzdelávania s dôrazom na zvýšenie kvalifikačného potenciálu a adaptability pracovnej sily </t>
  </si>
  <si>
    <t xml:space="preserve">Opatrenie č. 3.3: Rozvoj poradenstva o povolaniach a zamestnaniach a systémov na predvídanie zmien kvalifikačných potrieb trhu práce spolu </t>
  </si>
  <si>
    <t>Opatrenie č. 1.3: Rozvoj vzdelávania a prípravy uchádzačov o zamestnanie s cieľom zlepšiť ich možnosti na trhu práce - MPSVR SR</t>
  </si>
  <si>
    <t>Opatrenie č. 1.2: Uľahčenie vstupu a návratu uchádzačov o zamestnanie na trh práce s osobitným dôrazom na znevýhodnených uchádzačov o zamestnanie prostredníctvom podpory tvorby pracovných miest a samostatne zárobkovej činnosti - MPSVR SR spolu</t>
  </si>
  <si>
    <t>Priorita č. 1: Podpora produktívneho poľnohospodárstva</t>
  </si>
  <si>
    <t>Priorita č. 2: Podpora trvaloudržateľného vidieka</t>
  </si>
  <si>
    <t>Opatrenie č. 2.4: Vzdelávanie</t>
  </si>
  <si>
    <t>Opatrenie č. 2.2: Rybné hospodárstvo</t>
  </si>
  <si>
    <t>Opatrenie č. 2.3: Podpora prispôsobenia a rozvoja vidieckych oblasti                                 2.3.1 - Pozemkové úpravy</t>
  </si>
  <si>
    <t>Opatrenie č. 2.1: Lesné hospodárstvo                                                                                     2.1.1 Ziskové investície</t>
  </si>
  <si>
    <t>Opatrenie č. 1.1: Investície do poľnohospodárskych podnikov</t>
  </si>
  <si>
    <t>Opatrenie č. 1.2: Zlepšenie spracovania a predajnosti poľnohospodárskych produktov</t>
  </si>
  <si>
    <t>2. Finančný plán Sektorového operačného programu Ľudské zdroje pre obdobie rokov 2004 - 2006</t>
  </si>
  <si>
    <t>11. Finančný plán IS INTERREG III A SR - MR - UKR pre obdobie rokov 2004 - 2006</t>
  </si>
  <si>
    <t>9. Finančný plán Programového dokumentu iniciatívy ES INTERREG III A SR - PL pre obdobie rokov 2004 - 2006</t>
  </si>
  <si>
    <t>8. Finančný plán Programového dokumentu iniciatívy ES INTERREG III A SR - ČR pre obdobie rokov 2004 - 2006</t>
  </si>
  <si>
    <t>10. Finančný plán Programového dokumentu iniciatívy ES INTERREG III A SR - Rakúsko pre obdobie rokov 2004 - 2006</t>
  </si>
  <si>
    <t>6. Finančný plán Jednotného programového dokumentu NUTS II Bratislava cieľ 3 pre obdobie rokov 2004 - 2006</t>
  </si>
  <si>
    <t>5. Finančný plán Jednotného programového dokumentu NUTS II Bratislava cieľ 2 pre obdobie rokov 2004 - 2006</t>
  </si>
  <si>
    <t>Priorita č. 1: Podpora hospodárskej činnosti a trvalo udržateľného rozvoja cieľového územia</t>
  </si>
  <si>
    <t>Opatrenie č. 1.1: Rozvoj malého a stredného podnikania</t>
  </si>
  <si>
    <t>Opatrenie č. 1.2: Podpora spoločných služieb pre podnikateľov</t>
  </si>
  <si>
    <t>Opatrenie č. 1.3: Rozvoj podnikateľských aktivít a služieb v cestovnom ruchu</t>
  </si>
  <si>
    <t xml:space="preserve">Opatrenie č. 1.4: Dobudovanie infraštruktúry súvisiacej s cestovným ruchom </t>
  </si>
  <si>
    <t>Opatrenie č. 1.5: Obnova a rozvoj obcí a zachovanie kultúrneho dedičstva</t>
  </si>
  <si>
    <t>Opatrenie č. 1.1: Zvýšenie zamestnateľnosti rizik. skupín ohrozených sociálnou exklúziou</t>
  </si>
  <si>
    <t xml:space="preserve">Opatrenie č. 1.2: Zlepšenie štruktúry trhu práce a posil. implementačnej kapacity ver.služieb zamestnanosti </t>
  </si>
  <si>
    <t>Priorita č. 2: Rozvoj celoživotného učenia a podpora výskumu a vývoja v kontexte zvyšovania kvality ľudských zdrojov</t>
  </si>
  <si>
    <t xml:space="preserve">Opatrenie č. 2.2: Zapojenie výskumu a vývoja do zvyšovania konkurencieschopnosti regiónu </t>
  </si>
  <si>
    <t>Opatrenie č. 2.1: Rozvoj terciárneho vzdel. a ďalšieho vzdel. vo väzbe na celoživ. učenie</t>
  </si>
  <si>
    <t>Opatrenie č. 1.1: Tvorba systému prevencie a podpory umiestňovania na trh práce osôb dlhodobo nezamestnaných, nízkokvalifikovaných a iných znevýhodnených skupín</t>
  </si>
  <si>
    <t>Priorita č. 1: Zamestnateľnosť</t>
  </si>
  <si>
    <t xml:space="preserve">Opatrenie č. 1.2: Vytváranie prostredia podporujúceho hľadanie a tvorbu efektívnych riešení v boji proti všetkým formám diskriminácie, rasizmu a xenofóbie na trhu práce.  </t>
  </si>
  <si>
    <t>Priorita č. 2: Podnikanie</t>
  </si>
  <si>
    <t xml:space="preserve">Opatrenie č. 2.1: Posilňovanie kapacity mimovládnych organizácií ako aktéra zmierňovania nerovností na trhu práce ( s dôrazom na MNO poskytujúce verejnoprospešné služby obyvateľstvu ) </t>
  </si>
  <si>
    <t>Priorita č. 3: Adaptabilita</t>
  </si>
  <si>
    <t>Opatrenie č. 3.1: Podpora tvorby prostredia stimulujúceho rozvoj ľudských zdrojov a zabezpečujúceho ich adap-tabilitu v procese štrukturálnych zmien a nástupu nových technológií</t>
  </si>
  <si>
    <t>Priorita č. 4: Rovnosť príležitostí</t>
  </si>
  <si>
    <t>Opatrenie č. 4.1: Rodový výskum, rodový audit a rodová senzibilizácia ako prostriedky dosiahnutia rovnosti žien a mužov na trhu práce</t>
  </si>
  <si>
    <t xml:space="preserve">Opatrenie č. 5.1: Podporovanie sociálnej a pracovnej integrácie žiadateľov o azyl </t>
  </si>
  <si>
    <t>Téma č. 5: Žiadatelia o azyl</t>
  </si>
  <si>
    <t>7. Finančný plán Programového dokumentu iniciatívy ES EQUAL pre obdobie rokov 2004 - 2006</t>
  </si>
  <si>
    <t>4. Finančný plán Operačného programu Základná infraštruktúra pre obdobie rokov 2004 - 2006</t>
  </si>
  <si>
    <t>Pozn.: Stav k dátumu vypracovania materiálu. V druhom polroku 2008 sa predpokladajú zmeny finančných plánov dôsledkom realokácií v nadväznosti na ukončovanie pomoci zo štrukturálnych fondov pre programové obdobie 2004 - 2006.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</si>
</sst>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#,##0.0000000"/>
    <numFmt numFmtId="175" formatCode="0.0000000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i/>
      <sz val="8"/>
      <color indexed="48"/>
      <name val="Arial"/>
      <family val="0"/>
    </font>
    <font>
      <i/>
      <sz val="8"/>
      <name val="Arial"/>
      <family val="0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 vertical="center" wrapText="1"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 wrapText="1"/>
    </xf>
    <xf numFmtId="176" fontId="3" fillId="2" borderId="9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 vertical="center" wrapText="1"/>
    </xf>
    <xf numFmtId="176" fontId="3" fillId="2" borderId="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/>
    </xf>
    <xf numFmtId="0" fontId="1" fillId="2" borderId="0" xfId="0" applyFont="1" applyFill="1" applyAlignment="1" quotePrefix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9" fontId="3" fillId="2" borderId="1" xfId="0" applyNumberFormat="1" applyFont="1" applyFill="1" applyBorder="1" applyAlignment="1">
      <alignment vertical="center" wrapText="1"/>
    </xf>
    <xf numFmtId="9" fontId="3" fillId="2" borderId="9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3" fillId="2" borderId="7" xfId="0" applyNumberFormat="1" applyFont="1" applyFill="1" applyBorder="1" applyAlignment="1">
      <alignment vertical="center" wrapText="1"/>
    </xf>
    <xf numFmtId="9" fontId="3" fillId="2" borderId="8" xfId="0" applyNumberFormat="1" applyFont="1" applyFill="1" applyBorder="1" applyAlignment="1">
      <alignment horizontal="right" vertical="center"/>
    </xf>
    <xf numFmtId="9" fontId="3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9" fontId="3" fillId="2" borderId="7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177" fontId="3" fillId="2" borderId="7" xfId="0" applyNumberFormat="1" applyFont="1" applyFill="1" applyBorder="1" applyAlignment="1">
      <alignment vertical="center" wrapText="1"/>
    </xf>
    <xf numFmtId="177" fontId="3" fillId="2" borderId="8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2" borderId="7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9" fontId="3" fillId="2" borderId="1" xfId="0" applyNumberFormat="1" applyFont="1" applyFill="1" applyBorder="1" applyAlignment="1">
      <alignment vertical="center" wrapText="1"/>
    </xf>
    <xf numFmtId="9" fontId="3" fillId="2" borderId="9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1" fillId="2" borderId="0" xfId="0" applyFont="1" applyFill="1" applyAlignment="1" quotePrefix="1">
      <alignment horizontal="left" vertical="center" wrapText="1"/>
    </xf>
    <xf numFmtId="0" fontId="1" fillId="0" borderId="0" xfId="0" applyFont="1" applyAlignment="1">
      <alignment wrapText="1"/>
    </xf>
    <xf numFmtId="9" fontId="5" fillId="2" borderId="7" xfId="0" applyNumberFormat="1" applyFont="1" applyFill="1" applyBorder="1" applyAlignment="1">
      <alignment vertical="center" wrapText="1"/>
    </xf>
    <xf numFmtId="9" fontId="5" fillId="2" borderId="8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9" fontId="5" fillId="2" borderId="7" xfId="0" applyNumberFormat="1" applyFont="1" applyFill="1" applyBorder="1" applyAlignment="1">
      <alignment vertical="center"/>
    </xf>
    <xf numFmtId="9" fontId="5" fillId="0" borderId="7" xfId="0" applyNumberFormat="1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vertical="center" wrapText="1"/>
    </xf>
    <xf numFmtId="9" fontId="5" fillId="2" borderId="11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9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9" fontId="5" fillId="0" borderId="7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vertical="center" wrapText="1"/>
    </xf>
    <xf numFmtId="176" fontId="5" fillId="2" borderId="7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 wrapText="1"/>
    </xf>
    <xf numFmtId="176" fontId="5" fillId="2" borderId="8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2" borderId="11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vertical="center" wrapText="1"/>
    </xf>
    <xf numFmtId="177" fontId="5" fillId="2" borderId="7" xfId="0" applyNumberFormat="1" applyFont="1" applyFill="1" applyBorder="1" applyAlignment="1">
      <alignment vertical="center" wrapText="1"/>
    </xf>
    <xf numFmtId="177" fontId="5" fillId="2" borderId="8" xfId="0" applyNumberFormat="1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9" fontId="5" fillId="2" borderId="1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/>
    </xf>
    <xf numFmtId="176" fontId="3" fillId="2" borderId="0" xfId="0" applyNumberFormat="1" applyFont="1" applyFill="1" applyBorder="1" applyAlignment="1">
      <alignment vertical="center" wrapText="1"/>
    </xf>
    <xf numFmtId="176" fontId="3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left" vertical="center"/>
    </xf>
    <xf numFmtId="0" fontId="1" fillId="2" borderId="7" xfId="0" applyFont="1" applyFill="1" applyBorder="1" applyAlignment="1" quotePrefix="1">
      <alignment horizontal="left" vertical="center"/>
    </xf>
    <xf numFmtId="0" fontId="1" fillId="2" borderId="10" xfId="0" applyFont="1" applyFill="1" applyBorder="1" applyAlignment="1" quotePrefix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2" borderId="7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 quotePrefix="1">
      <alignment horizontal="left" vertical="center" wrapText="1"/>
    </xf>
    <xf numFmtId="0" fontId="1" fillId="2" borderId="13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2" borderId="7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 quotePrefix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Y40"/>
  <sheetViews>
    <sheetView view="pageBreakPreview" zoomScale="90" zoomScaleNormal="90" zoomScaleSheetLayoutView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8" sqref="B48"/>
    </sheetView>
  </sheetViews>
  <sheetFormatPr defaultColWidth="9.140625" defaultRowHeight="12.75"/>
  <cols>
    <col min="1" max="1" width="70.7109375" style="24" customWidth="1"/>
    <col min="2" max="12" width="11.28125" style="24" customWidth="1"/>
    <col min="13" max="13" width="8.8515625" style="24" bestFit="1" customWidth="1"/>
    <col min="14" max="14" width="5.7109375" style="24" customWidth="1"/>
    <col min="15" max="15" width="9.00390625" style="24" bestFit="1" customWidth="1"/>
    <col min="16" max="16" width="13.8515625" style="24" customWidth="1"/>
    <col min="17" max="16384" width="9.140625" style="24" customWidth="1"/>
  </cols>
  <sheetData>
    <row r="1" spans="1:12" s="2" customFormat="1" ht="12.75">
      <c r="A1" s="11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55"/>
      <c r="B2" s="23"/>
      <c r="C2" s="23"/>
      <c r="D2" s="23"/>
      <c r="E2" s="23"/>
      <c r="F2" s="23"/>
      <c r="G2" s="23"/>
      <c r="H2" s="23"/>
      <c r="I2" s="23"/>
      <c r="J2" s="23"/>
      <c r="K2" s="145" t="s">
        <v>6</v>
      </c>
      <c r="L2" s="145"/>
    </row>
    <row r="3" spans="1:25" ht="11.25">
      <c r="A3" s="137" t="s">
        <v>4</v>
      </c>
      <c r="B3" s="140" t="s">
        <v>14</v>
      </c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0" t="s">
        <v>13</v>
      </c>
      <c r="M3" s="56"/>
      <c r="N3" s="56"/>
      <c r="O3" s="56"/>
      <c r="P3" s="57"/>
      <c r="Q3" s="58"/>
      <c r="R3" s="58"/>
      <c r="S3" s="58"/>
      <c r="T3" s="58"/>
      <c r="U3" s="58"/>
      <c r="V3" s="58"/>
      <c r="W3" s="58"/>
      <c r="X3" s="58"/>
      <c r="Y3" s="58"/>
    </row>
    <row r="4" spans="1:25" ht="11.25">
      <c r="A4" s="138"/>
      <c r="B4" s="141"/>
      <c r="C4" s="140" t="s">
        <v>7</v>
      </c>
      <c r="D4" s="25" t="s">
        <v>8</v>
      </c>
      <c r="E4" s="26"/>
      <c r="F4" s="26"/>
      <c r="G4" s="26"/>
      <c r="H4" s="27"/>
      <c r="I4" s="28" t="s">
        <v>10</v>
      </c>
      <c r="J4" s="29"/>
      <c r="K4" s="29"/>
      <c r="L4" s="141"/>
      <c r="M4" s="59"/>
      <c r="N4" s="60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</row>
    <row r="5" spans="1:25" ht="11.25">
      <c r="A5" s="138"/>
      <c r="B5" s="141"/>
      <c r="C5" s="141"/>
      <c r="D5" s="140" t="s">
        <v>9</v>
      </c>
      <c r="E5" s="140" t="s">
        <v>0</v>
      </c>
      <c r="F5" s="140" t="s">
        <v>1</v>
      </c>
      <c r="G5" s="140" t="s">
        <v>2</v>
      </c>
      <c r="H5" s="140" t="s">
        <v>3</v>
      </c>
      <c r="I5" s="146" t="s">
        <v>11</v>
      </c>
      <c r="J5" s="148" t="s">
        <v>12</v>
      </c>
      <c r="K5" s="135" t="s">
        <v>81</v>
      </c>
      <c r="L5" s="141"/>
      <c r="M5" s="59"/>
      <c r="N5" s="59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</row>
    <row r="6" spans="1:25" ht="11.25">
      <c r="A6" s="139"/>
      <c r="B6" s="142"/>
      <c r="C6" s="142"/>
      <c r="D6" s="142"/>
      <c r="E6" s="142"/>
      <c r="F6" s="142"/>
      <c r="G6" s="142"/>
      <c r="H6" s="142"/>
      <c r="I6" s="147"/>
      <c r="J6" s="149"/>
      <c r="K6" s="136"/>
      <c r="L6" s="142"/>
      <c r="M6" s="3"/>
      <c r="N6" s="59"/>
      <c r="O6" s="59"/>
      <c r="P6" s="59"/>
      <c r="Q6" s="58"/>
      <c r="R6" s="58"/>
      <c r="S6" s="58"/>
      <c r="T6" s="58"/>
      <c r="U6" s="58"/>
      <c r="V6" s="58"/>
      <c r="W6" s="58"/>
      <c r="X6" s="58"/>
      <c r="Y6" s="58"/>
    </row>
    <row r="7" spans="1:16" s="62" customFormat="1" ht="24" customHeight="1">
      <c r="A7" s="30" t="s">
        <v>34</v>
      </c>
      <c r="B7" s="31">
        <f>C7+L7</f>
        <v>163561389</v>
      </c>
      <c r="C7" s="31">
        <f>D7+I7</f>
        <v>127433882</v>
      </c>
      <c r="D7" s="31">
        <f>E7+F7+G7+H7</f>
        <v>77344264</v>
      </c>
      <c r="E7" s="31">
        <f>E8+E11+E14+E17+E20</f>
        <v>77344264</v>
      </c>
      <c r="F7" s="31">
        <v>0</v>
      </c>
      <c r="G7" s="31">
        <v>0</v>
      </c>
      <c r="H7" s="31">
        <v>0</v>
      </c>
      <c r="I7" s="32">
        <f>J7+K7</f>
        <v>50089618</v>
      </c>
      <c r="J7" s="32">
        <f>J8+J11+J14+J20+J17</f>
        <v>47072621</v>
      </c>
      <c r="K7" s="32">
        <f>K8+K11+K14+K20+K17</f>
        <v>3016997</v>
      </c>
      <c r="L7" s="32">
        <f>L8+L11+L14+L20+L17</f>
        <v>36127507</v>
      </c>
      <c r="M7" s="61"/>
      <c r="N7" s="61"/>
      <c r="O7" s="61"/>
      <c r="P7" s="61"/>
    </row>
    <row r="8" spans="1:16" s="62" customFormat="1" ht="11.25">
      <c r="A8" s="33" t="s">
        <v>35</v>
      </c>
      <c r="B8" s="34">
        <f>C8+L8</f>
        <v>58564085</v>
      </c>
      <c r="C8" s="34">
        <f>D8+I8</f>
        <v>38066655</v>
      </c>
      <c r="D8" s="34">
        <f>E8+F8+G8+H8</f>
        <v>20497430</v>
      </c>
      <c r="E8" s="34">
        <v>20497430</v>
      </c>
      <c r="F8" s="34">
        <v>0</v>
      </c>
      <c r="G8" s="34">
        <v>0</v>
      </c>
      <c r="H8" s="34">
        <v>0</v>
      </c>
      <c r="I8" s="34">
        <f>J8+K8</f>
        <v>17569225</v>
      </c>
      <c r="J8" s="34">
        <v>17569225</v>
      </c>
      <c r="K8" s="34">
        <v>0</v>
      </c>
      <c r="L8" s="34">
        <v>20497430</v>
      </c>
      <c r="M8" s="61"/>
      <c r="N8" s="61"/>
      <c r="O8" s="61"/>
      <c r="P8" s="61"/>
    </row>
    <row r="9" spans="1:16" s="77" customFormat="1" ht="11.25">
      <c r="A9" s="74" t="s">
        <v>18</v>
      </c>
      <c r="B9" s="75"/>
      <c r="C9" s="36">
        <f>C8/B8</f>
        <v>0.6499999957311721</v>
      </c>
      <c r="D9" s="36">
        <f>D8/B8</f>
        <v>0.3500000042688279</v>
      </c>
      <c r="E9" s="36">
        <f>E8/B8</f>
        <v>0.3500000042688279</v>
      </c>
      <c r="F9" s="36"/>
      <c r="G9" s="36"/>
      <c r="H9" s="36"/>
      <c r="I9" s="36">
        <f>I8/B8</f>
        <v>0.2999999914623442</v>
      </c>
      <c r="J9" s="36">
        <f>J8/B8</f>
        <v>0.2999999914623442</v>
      </c>
      <c r="K9" s="36">
        <f>K8/B8</f>
        <v>0</v>
      </c>
      <c r="L9" s="36">
        <f>L8/B8</f>
        <v>0.3500000042688279</v>
      </c>
      <c r="M9" s="76"/>
      <c r="N9" s="76"/>
      <c r="O9" s="76"/>
      <c r="P9" s="76"/>
    </row>
    <row r="10" spans="1:16" s="77" customFormat="1" ht="11.25">
      <c r="A10" s="96" t="s">
        <v>19</v>
      </c>
      <c r="B10" s="97"/>
      <c r="C10" s="112">
        <f>D10+I10</f>
        <v>1</v>
      </c>
      <c r="D10" s="112">
        <f>D8/C8</f>
        <v>0.5384615485652732</v>
      </c>
      <c r="E10" s="112"/>
      <c r="F10" s="112"/>
      <c r="G10" s="112"/>
      <c r="H10" s="112"/>
      <c r="I10" s="112">
        <f>I8/C8</f>
        <v>0.46153845143472677</v>
      </c>
      <c r="J10" s="112"/>
      <c r="K10" s="112"/>
      <c r="L10" s="112"/>
      <c r="M10" s="76"/>
      <c r="N10" s="76"/>
      <c r="O10" s="76"/>
      <c r="P10" s="76"/>
    </row>
    <row r="11" spans="1:16" s="62" customFormat="1" ht="11.25">
      <c r="A11" s="33" t="s">
        <v>36</v>
      </c>
      <c r="B11" s="34">
        <f>C11+L11</f>
        <v>60339943</v>
      </c>
      <c r="C11" s="34">
        <f>D11+I11</f>
        <v>60339943</v>
      </c>
      <c r="D11" s="34">
        <f>E11+F11+G11+H11</f>
        <v>41216758</v>
      </c>
      <c r="E11" s="34">
        <v>41216758</v>
      </c>
      <c r="F11" s="34">
        <v>0</v>
      </c>
      <c r="G11" s="34">
        <v>0</v>
      </c>
      <c r="H11" s="34">
        <v>0</v>
      </c>
      <c r="I11" s="34">
        <f>J11+K11</f>
        <v>19123185</v>
      </c>
      <c r="J11" s="34">
        <v>16106188</v>
      </c>
      <c r="K11" s="34">
        <v>3016997</v>
      </c>
      <c r="L11" s="34">
        <v>0</v>
      </c>
      <c r="M11" s="61"/>
      <c r="N11" s="61"/>
      <c r="O11" s="61"/>
      <c r="P11" s="61"/>
    </row>
    <row r="12" spans="1:16" s="77" customFormat="1" ht="11.25">
      <c r="A12" s="74" t="s">
        <v>18</v>
      </c>
      <c r="B12" s="75"/>
      <c r="C12" s="36">
        <f>C11/B11</f>
        <v>1</v>
      </c>
      <c r="D12" s="36">
        <f>D11/B11</f>
        <v>0.6830758524249849</v>
      </c>
      <c r="E12" s="36">
        <f>E11/B11</f>
        <v>0.6830758524249849</v>
      </c>
      <c r="F12" s="36"/>
      <c r="G12" s="36"/>
      <c r="H12" s="36"/>
      <c r="I12" s="36">
        <f>I11/B11</f>
        <v>0.31692414757501514</v>
      </c>
      <c r="J12" s="36">
        <f>J11/B11</f>
        <v>0.2669241500609306</v>
      </c>
      <c r="K12" s="36">
        <f>K11/B11</f>
        <v>0.049999997514084495</v>
      </c>
      <c r="L12" s="36">
        <f>L11/B11</f>
        <v>0</v>
      </c>
      <c r="M12" s="76"/>
      <c r="N12" s="76"/>
      <c r="O12" s="76"/>
      <c r="P12" s="76"/>
    </row>
    <row r="13" spans="1:16" s="77" customFormat="1" ht="11.25">
      <c r="A13" s="96" t="s">
        <v>19</v>
      </c>
      <c r="B13" s="97"/>
      <c r="C13" s="112">
        <f>D13+I13</f>
        <v>1</v>
      </c>
      <c r="D13" s="112">
        <f>D11/C11</f>
        <v>0.6830758524249849</v>
      </c>
      <c r="E13" s="112"/>
      <c r="F13" s="112"/>
      <c r="G13" s="112"/>
      <c r="H13" s="112"/>
      <c r="I13" s="112">
        <f>I11/C11</f>
        <v>0.31692414757501514</v>
      </c>
      <c r="J13" s="112"/>
      <c r="K13" s="112"/>
      <c r="L13" s="112"/>
      <c r="M13" s="76"/>
      <c r="N13" s="76"/>
      <c r="O13" s="76"/>
      <c r="P13" s="76"/>
    </row>
    <row r="14" spans="1:16" s="62" customFormat="1" ht="11.25" customHeight="1">
      <c r="A14" s="33" t="s">
        <v>37</v>
      </c>
      <c r="B14" s="34">
        <f>C14+L14</f>
        <v>8498731</v>
      </c>
      <c r="C14" s="34">
        <f>D14+I14</f>
        <v>5524175</v>
      </c>
      <c r="D14" s="34">
        <f>E14+F14+G14+H14</f>
        <v>2974556</v>
      </c>
      <c r="E14" s="34">
        <v>2974556</v>
      </c>
      <c r="F14" s="34">
        <v>0</v>
      </c>
      <c r="G14" s="34">
        <v>0</v>
      </c>
      <c r="H14" s="34">
        <v>0</v>
      </c>
      <c r="I14" s="34">
        <f>J14+K14</f>
        <v>2549619</v>
      </c>
      <c r="J14" s="34">
        <v>2549619</v>
      </c>
      <c r="K14" s="34">
        <v>0</v>
      </c>
      <c r="L14" s="34">
        <v>2974556</v>
      </c>
      <c r="M14" s="61"/>
      <c r="N14" s="61"/>
      <c r="O14" s="61"/>
      <c r="P14" s="61"/>
    </row>
    <row r="15" spans="1:16" s="77" customFormat="1" ht="11.25">
      <c r="A15" s="74" t="s">
        <v>18</v>
      </c>
      <c r="B15" s="34"/>
      <c r="C15" s="36">
        <f>C14/B14</f>
        <v>0.6499999823503062</v>
      </c>
      <c r="D15" s="36">
        <f>D14/B14</f>
        <v>0.3500000176496938</v>
      </c>
      <c r="E15" s="36">
        <f>E14/B14</f>
        <v>0.3500000176496938</v>
      </c>
      <c r="F15" s="36"/>
      <c r="G15" s="36"/>
      <c r="H15" s="36"/>
      <c r="I15" s="36">
        <f>I14/B14</f>
        <v>0.29999996470061235</v>
      </c>
      <c r="J15" s="36">
        <f>J14/B14</f>
        <v>0.29999996470061235</v>
      </c>
      <c r="K15" s="36">
        <f>K14/B14</f>
        <v>0</v>
      </c>
      <c r="L15" s="36">
        <f>L14/B14</f>
        <v>0.3500000176496938</v>
      </c>
      <c r="M15" s="76"/>
      <c r="N15" s="76"/>
      <c r="O15" s="76"/>
      <c r="P15" s="76"/>
    </row>
    <row r="16" spans="1:16" s="77" customFormat="1" ht="11.25">
      <c r="A16" s="96" t="s">
        <v>19</v>
      </c>
      <c r="B16" s="98"/>
      <c r="C16" s="112">
        <f>D16+I16</f>
        <v>1</v>
      </c>
      <c r="D16" s="112">
        <f>D14/C14</f>
        <v>0.5384615802359628</v>
      </c>
      <c r="E16" s="112"/>
      <c r="F16" s="112"/>
      <c r="G16" s="112"/>
      <c r="H16" s="112"/>
      <c r="I16" s="112">
        <f>I14/C14</f>
        <v>0.46153841976403714</v>
      </c>
      <c r="J16" s="112"/>
      <c r="K16" s="112"/>
      <c r="L16" s="112"/>
      <c r="M16" s="76"/>
      <c r="N16" s="76"/>
      <c r="O16" s="76"/>
      <c r="P16" s="76"/>
    </row>
    <row r="17" spans="1:16" s="62" customFormat="1" ht="11.25">
      <c r="A17" s="33" t="s">
        <v>38</v>
      </c>
      <c r="B17" s="34">
        <f>C17+L17</f>
        <v>32379810</v>
      </c>
      <c r="C17" s="34">
        <f>D17+I17</f>
        <v>21046876</v>
      </c>
      <c r="D17" s="34">
        <f>E17+F17+G17+H17</f>
        <v>11332933</v>
      </c>
      <c r="E17" s="34">
        <v>11332933</v>
      </c>
      <c r="F17" s="34">
        <v>0</v>
      </c>
      <c r="G17" s="34">
        <v>0</v>
      </c>
      <c r="H17" s="34">
        <v>0</v>
      </c>
      <c r="I17" s="34">
        <f>J17+K17</f>
        <v>9713943</v>
      </c>
      <c r="J17" s="34">
        <v>9713943</v>
      </c>
      <c r="K17" s="34">
        <v>0</v>
      </c>
      <c r="L17" s="34">
        <v>11332934</v>
      </c>
      <c r="M17" s="61"/>
      <c r="N17" s="61"/>
      <c r="O17" s="61"/>
      <c r="P17" s="61"/>
    </row>
    <row r="18" spans="1:16" s="77" customFormat="1" ht="11.25">
      <c r="A18" s="74" t="s">
        <v>18</v>
      </c>
      <c r="B18" s="34"/>
      <c r="C18" s="36">
        <f>C17/B17</f>
        <v>0.6499999845582788</v>
      </c>
      <c r="D18" s="36">
        <f>D17/B17</f>
        <v>0.34999998455827874</v>
      </c>
      <c r="E18" s="36">
        <f>E17/B17</f>
        <v>0.34999998455827874</v>
      </c>
      <c r="F18" s="36"/>
      <c r="G18" s="36"/>
      <c r="H18" s="36"/>
      <c r="I18" s="36">
        <f>I17/B17</f>
        <v>0.3</v>
      </c>
      <c r="J18" s="36">
        <f>J17/B17</f>
        <v>0.3</v>
      </c>
      <c r="K18" s="36">
        <f>K17/B17</f>
        <v>0</v>
      </c>
      <c r="L18" s="36">
        <f>L17/B17</f>
        <v>0.35000001544172127</v>
      </c>
      <c r="M18" s="76"/>
      <c r="N18" s="76"/>
      <c r="O18" s="76"/>
      <c r="P18" s="76"/>
    </row>
    <row r="19" spans="1:16" s="77" customFormat="1" ht="11.25">
      <c r="A19" s="96" t="s">
        <v>19</v>
      </c>
      <c r="B19" s="98"/>
      <c r="C19" s="112">
        <f>D19+I19</f>
        <v>1</v>
      </c>
      <c r="D19" s="112">
        <f>D17/C17</f>
        <v>0.5384615274970024</v>
      </c>
      <c r="E19" s="112"/>
      <c r="F19" s="112"/>
      <c r="G19" s="112"/>
      <c r="H19" s="112"/>
      <c r="I19" s="112">
        <f>I17/C17</f>
        <v>0.4615384725029976</v>
      </c>
      <c r="J19" s="112"/>
      <c r="K19" s="112"/>
      <c r="L19" s="112"/>
      <c r="M19" s="76"/>
      <c r="N19" s="76"/>
      <c r="O19" s="76"/>
      <c r="P19" s="76"/>
    </row>
    <row r="20" spans="1:16" s="62" customFormat="1" ht="11.25">
      <c r="A20" s="33" t="s">
        <v>39</v>
      </c>
      <c r="B20" s="34">
        <f>C20+L20</f>
        <v>3778820</v>
      </c>
      <c r="C20" s="34">
        <f>D20+I20</f>
        <v>2456233</v>
      </c>
      <c r="D20" s="34">
        <f>E20+F20+G20+H20</f>
        <v>1322587</v>
      </c>
      <c r="E20" s="34">
        <v>1322587</v>
      </c>
      <c r="F20" s="34">
        <v>0</v>
      </c>
      <c r="G20" s="34">
        <v>0</v>
      </c>
      <c r="H20" s="34">
        <v>0</v>
      </c>
      <c r="I20" s="34">
        <f>J20+K20</f>
        <v>1133646</v>
      </c>
      <c r="J20" s="34">
        <v>1133646</v>
      </c>
      <c r="K20" s="34">
        <v>0</v>
      </c>
      <c r="L20" s="34">
        <v>1322587</v>
      </c>
      <c r="M20" s="61"/>
      <c r="N20" s="61"/>
      <c r="O20" s="61"/>
      <c r="P20" s="61"/>
    </row>
    <row r="21" spans="1:16" s="77" customFormat="1" ht="11.25">
      <c r="A21" s="74" t="s">
        <v>18</v>
      </c>
      <c r="B21" s="34"/>
      <c r="C21" s="36">
        <f>C20/B20</f>
        <v>0.65</v>
      </c>
      <c r="D21" s="36">
        <f>D20/B20</f>
        <v>0.35</v>
      </c>
      <c r="E21" s="36">
        <f>E20/B20</f>
        <v>0.35</v>
      </c>
      <c r="F21" s="36"/>
      <c r="G21" s="36"/>
      <c r="H21" s="36"/>
      <c r="I21" s="36">
        <f>I20/B20</f>
        <v>0.3</v>
      </c>
      <c r="J21" s="36">
        <f>J20/B20</f>
        <v>0.3</v>
      </c>
      <c r="K21" s="36">
        <f>K20/B20</f>
        <v>0</v>
      </c>
      <c r="L21" s="36">
        <f>L20/B20</f>
        <v>0.35</v>
      </c>
      <c r="M21" s="76"/>
      <c r="N21" s="76"/>
      <c r="O21" s="76"/>
      <c r="P21" s="76"/>
    </row>
    <row r="22" spans="1:16" s="77" customFormat="1" ht="11.25">
      <c r="A22" s="96" t="s">
        <v>19</v>
      </c>
      <c r="B22" s="97"/>
      <c r="C22" s="112">
        <f>D22+I22</f>
        <v>1</v>
      </c>
      <c r="D22" s="112">
        <f>D20/C20</f>
        <v>0.5384615384615384</v>
      </c>
      <c r="E22" s="112"/>
      <c r="F22" s="112"/>
      <c r="G22" s="112"/>
      <c r="H22" s="112"/>
      <c r="I22" s="112">
        <f>I20/C20</f>
        <v>0.46153846153846156</v>
      </c>
      <c r="J22" s="112"/>
      <c r="K22" s="112"/>
      <c r="L22" s="112"/>
      <c r="M22" s="76"/>
      <c r="N22" s="76"/>
      <c r="O22" s="76"/>
      <c r="P22" s="76"/>
    </row>
    <row r="23" spans="1:16" s="62" customFormat="1" ht="11.25">
      <c r="A23" s="30" t="s">
        <v>42</v>
      </c>
      <c r="B23" s="31">
        <f>C23+L23</f>
        <v>116054325</v>
      </c>
      <c r="C23" s="31">
        <f>D23+I23</f>
        <v>97069824</v>
      </c>
      <c r="D23" s="31">
        <f>E23+F23+G23+H23</f>
        <v>65344171</v>
      </c>
      <c r="E23" s="31">
        <f>E24+E27+E30</f>
        <v>65344171</v>
      </c>
      <c r="F23" s="31">
        <v>0</v>
      </c>
      <c r="G23" s="31">
        <v>0</v>
      </c>
      <c r="H23" s="31">
        <v>0</v>
      </c>
      <c r="I23" s="32">
        <f>J23+K23</f>
        <v>31725653</v>
      </c>
      <c r="J23" s="32">
        <f>J24+J27+J30</f>
        <v>29616264</v>
      </c>
      <c r="K23" s="32">
        <f>K24+K27+K30</f>
        <v>2109389</v>
      </c>
      <c r="L23" s="32">
        <f>L24+L27+L30</f>
        <v>18984501</v>
      </c>
      <c r="M23" s="61"/>
      <c r="N23" s="61"/>
      <c r="O23" s="61"/>
      <c r="P23" s="61"/>
    </row>
    <row r="24" spans="1:16" s="62" customFormat="1" ht="11.25">
      <c r="A24" s="33" t="s">
        <v>43</v>
      </c>
      <c r="B24" s="34">
        <f>C24+L24</f>
        <v>42187780</v>
      </c>
      <c r="C24" s="34">
        <f>D24+I24</f>
        <v>42187780</v>
      </c>
      <c r="D24" s="34">
        <f>E24+F24+G24+H24</f>
        <v>31640835</v>
      </c>
      <c r="E24" s="34">
        <v>31640835</v>
      </c>
      <c r="F24" s="34">
        <v>0</v>
      </c>
      <c r="G24" s="34">
        <v>0</v>
      </c>
      <c r="H24" s="34">
        <v>0</v>
      </c>
      <c r="I24" s="34">
        <f>J24+K24</f>
        <v>10546945</v>
      </c>
      <c r="J24" s="34">
        <v>8437556</v>
      </c>
      <c r="K24" s="34">
        <v>2109389</v>
      </c>
      <c r="L24" s="34">
        <v>0</v>
      </c>
      <c r="M24" s="61"/>
      <c r="N24" s="61"/>
      <c r="O24" s="61"/>
      <c r="P24" s="61"/>
    </row>
    <row r="25" spans="1:16" s="77" customFormat="1" ht="11.25">
      <c r="A25" s="78" t="s">
        <v>18</v>
      </c>
      <c r="B25" s="75"/>
      <c r="C25" s="36">
        <f>C24/B24</f>
        <v>1</v>
      </c>
      <c r="D25" s="36">
        <f>D24/B24</f>
        <v>0.75</v>
      </c>
      <c r="E25" s="36">
        <f>E24/B24</f>
        <v>0.75</v>
      </c>
      <c r="F25" s="36"/>
      <c r="G25" s="36"/>
      <c r="H25" s="36"/>
      <c r="I25" s="36">
        <f>I24/B24</f>
        <v>0.25</v>
      </c>
      <c r="J25" s="36">
        <f>J24/B24</f>
        <v>0.2</v>
      </c>
      <c r="K25" s="36">
        <f>K24/B24</f>
        <v>0.05</v>
      </c>
      <c r="L25" s="36">
        <f>L24/B24</f>
        <v>0</v>
      </c>
      <c r="M25" s="76"/>
      <c r="N25" s="76"/>
      <c r="O25" s="76"/>
      <c r="P25" s="76"/>
    </row>
    <row r="26" spans="1:16" s="77" customFormat="1" ht="11.25">
      <c r="A26" s="99" t="s">
        <v>19</v>
      </c>
      <c r="B26" s="97"/>
      <c r="C26" s="112">
        <f>D26+I26</f>
        <v>1</v>
      </c>
      <c r="D26" s="112">
        <f>D24/C24</f>
        <v>0.75</v>
      </c>
      <c r="E26" s="112"/>
      <c r="F26" s="112"/>
      <c r="G26" s="112"/>
      <c r="H26" s="112"/>
      <c r="I26" s="112">
        <f>I24/C24</f>
        <v>0.25</v>
      </c>
      <c r="J26" s="112"/>
      <c r="K26" s="112"/>
      <c r="L26" s="112"/>
      <c r="M26" s="76"/>
      <c r="N26" s="76"/>
      <c r="O26" s="76"/>
      <c r="P26" s="76"/>
    </row>
    <row r="27" spans="1:16" s="62" customFormat="1" ht="11.25">
      <c r="A27" s="33" t="s">
        <v>44</v>
      </c>
      <c r="B27" s="106">
        <f>C27+L27</f>
        <v>54241433</v>
      </c>
      <c r="C27" s="34">
        <f>D27+I27</f>
        <v>35256932</v>
      </c>
      <c r="D27" s="107">
        <f>E27+F27+G27+H27</f>
        <v>18984502</v>
      </c>
      <c r="E27" s="34">
        <v>18984502</v>
      </c>
      <c r="F27" s="34">
        <v>0</v>
      </c>
      <c r="G27" s="34">
        <v>0</v>
      </c>
      <c r="H27" s="34">
        <v>0</v>
      </c>
      <c r="I27" s="34">
        <f>J27+K27</f>
        <v>16272430</v>
      </c>
      <c r="J27" s="34">
        <v>16272430</v>
      </c>
      <c r="K27" s="34">
        <v>0</v>
      </c>
      <c r="L27" s="34">
        <v>18984501</v>
      </c>
      <c r="M27" s="61"/>
      <c r="N27" s="61"/>
      <c r="O27" s="61"/>
      <c r="P27" s="61"/>
    </row>
    <row r="28" spans="1:16" s="77" customFormat="1" ht="11.25">
      <c r="A28" s="78" t="s">
        <v>18</v>
      </c>
      <c r="B28" s="75"/>
      <c r="C28" s="36">
        <f>C27/B27</f>
        <v>0.6500000101398501</v>
      </c>
      <c r="D28" s="36">
        <f>D27/B27</f>
        <v>0.350000008296241</v>
      </c>
      <c r="E28" s="36">
        <f>E27/B27</f>
        <v>0.350000008296241</v>
      </c>
      <c r="F28" s="36"/>
      <c r="G28" s="36"/>
      <c r="H28" s="36"/>
      <c r="I28" s="36">
        <f>I27/B27</f>
        <v>0.3000000018436091</v>
      </c>
      <c r="J28" s="36">
        <f>J27/B27</f>
        <v>0.3000000018436091</v>
      </c>
      <c r="K28" s="36">
        <f>K27/B27</f>
        <v>0</v>
      </c>
      <c r="L28" s="36">
        <f>L27/B27</f>
        <v>0.3499999898601499</v>
      </c>
      <c r="M28" s="76"/>
      <c r="N28" s="76"/>
      <c r="O28" s="76"/>
      <c r="P28" s="76"/>
    </row>
    <row r="29" spans="1:16" s="77" customFormat="1" ht="11.25">
      <c r="A29" s="99" t="s">
        <v>19</v>
      </c>
      <c r="B29" s="97"/>
      <c r="C29" s="112">
        <f>D29+I29</f>
        <v>1</v>
      </c>
      <c r="D29" s="112">
        <f>D27/C27</f>
        <v>0.5384615428251103</v>
      </c>
      <c r="E29" s="112"/>
      <c r="F29" s="112"/>
      <c r="G29" s="112"/>
      <c r="H29" s="112"/>
      <c r="I29" s="112">
        <f>I27/C27</f>
        <v>0.4615384571748897</v>
      </c>
      <c r="J29" s="112"/>
      <c r="K29" s="112"/>
      <c r="L29" s="112"/>
      <c r="M29" s="76"/>
      <c r="N29" s="76"/>
      <c r="O29" s="76"/>
      <c r="P29" s="76"/>
    </row>
    <row r="30" spans="1:16" s="62" customFormat="1" ht="11.25" customHeight="1">
      <c r="A30" s="33" t="s">
        <v>45</v>
      </c>
      <c r="B30" s="34">
        <f>C30+L30</f>
        <v>19625112</v>
      </c>
      <c r="C30" s="34">
        <f>D30+I30</f>
        <v>19625112</v>
      </c>
      <c r="D30" s="34">
        <f>E30+F30+G30+H30</f>
        <v>14718834</v>
      </c>
      <c r="E30" s="34">
        <v>14718834</v>
      </c>
      <c r="F30" s="34">
        <v>0</v>
      </c>
      <c r="G30" s="34">
        <v>0</v>
      </c>
      <c r="H30" s="34">
        <v>0</v>
      </c>
      <c r="I30" s="34">
        <f>J30+K30</f>
        <v>4906278</v>
      </c>
      <c r="J30" s="34">
        <v>4906278</v>
      </c>
      <c r="K30" s="34">
        <v>0</v>
      </c>
      <c r="L30" s="34">
        <v>0</v>
      </c>
      <c r="M30" s="61"/>
      <c r="N30" s="61"/>
      <c r="O30" s="61"/>
      <c r="P30" s="61"/>
    </row>
    <row r="31" spans="1:16" s="77" customFormat="1" ht="11.25">
      <c r="A31" s="78" t="s">
        <v>18</v>
      </c>
      <c r="B31" s="75"/>
      <c r="C31" s="36">
        <f>C30/B30</f>
        <v>1</v>
      </c>
      <c r="D31" s="36">
        <f>D30/B30</f>
        <v>0.75</v>
      </c>
      <c r="E31" s="36">
        <f>E30/B30</f>
        <v>0.75</v>
      </c>
      <c r="F31" s="36"/>
      <c r="G31" s="36"/>
      <c r="H31" s="36"/>
      <c r="I31" s="36">
        <f>I30/B30</f>
        <v>0.25</v>
      </c>
      <c r="J31" s="36">
        <f>J30/B30</f>
        <v>0.25</v>
      </c>
      <c r="K31" s="36">
        <f>K30/B30</f>
        <v>0</v>
      </c>
      <c r="L31" s="36">
        <f>L30/B30</f>
        <v>0</v>
      </c>
      <c r="M31" s="76"/>
      <c r="N31" s="76"/>
      <c r="O31" s="76"/>
      <c r="P31" s="76"/>
    </row>
    <row r="32" spans="1:23" s="77" customFormat="1" ht="11.25">
      <c r="A32" s="99" t="s">
        <v>19</v>
      </c>
      <c r="B32" s="97"/>
      <c r="C32" s="112">
        <f>D32+I32</f>
        <v>1</v>
      </c>
      <c r="D32" s="112">
        <f>D30/C30</f>
        <v>0.75</v>
      </c>
      <c r="E32" s="112"/>
      <c r="F32" s="112"/>
      <c r="G32" s="112"/>
      <c r="H32" s="112"/>
      <c r="I32" s="112">
        <f>I30/C30</f>
        <v>0.25</v>
      </c>
      <c r="J32" s="112"/>
      <c r="K32" s="112"/>
      <c r="L32" s="112"/>
      <c r="M32" s="72"/>
      <c r="N32" s="72"/>
      <c r="O32" s="72"/>
      <c r="P32" s="72"/>
      <c r="Q32" s="73"/>
      <c r="R32" s="73"/>
      <c r="S32" s="73"/>
      <c r="T32" s="73"/>
      <c r="U32" s="73"/>
      <c r="V32" s="73"/>
      <c r="W32" s="73"/>
    </row>
    <row r="33" spans="1:23" s="62" customFormat="1" ht="11.25">
      <c r="A33" s="30" t="s">
        <v>5</v>
      </c>
      <c r="B33" s="31">
        <f>C33+L33</f>
        <v>11362997</v>
      </c>
      <c r="C33" s="31">
        <f>D33+I33</f>
        <v>11362997</v>
      </c>
      <c r="D33" s="31">
        <f>E33+F33+G33+H33</f>
        <v>8522248</v>
      </c>
      <c r="E33" s="31">
        <v>8522248</v>
      </c>
      <c r="F33" s="31">
        <v>0</v>
      </c>
      <c r="G33" s="31">
        <v>0</v>
      </c>
      <c r="H33" s="31">
        <v>0</v>
      </c>
      <c r="I33" s="32">
        <f>J33+K33</f>
        <v>2840749</v>
      </c>
      <c r="J33" s="32">
        <v>2840749</v>
      </c>
      <c r="K33" s="32">
        <v>0</v>
      </c>
      <c r="L33" s="32">
        <v>0</v>
      </c>
      <c r="M33" s="104"/>
      <c r="N33" s="104"/>
      <c r="O33" s="104"/>
      <c r="P33" s="104"/>
      <c r="Q33" s="105"/>
      <c r="R33" s="105"/>
      <c r="S33" s="105"/>
      <c r="T33" s="105"/>
      <c r="U33" s="105"/>
      <c r="V33" s="105"/>
      <c r="W33" s="105"/>
    </row>
    <row r="34" spans="1:16" s="73" customFormat="1" ht="11.25">
      <c r="A34" s="78" t="s">
        <v>18</v>
      </c>
      <c r="B34" s="75"/>
      <c r="C34" s="39">
        <f>C33/B33</f>
        <v>1</v>
      </c>
      <c r="D34" s="36">
        <f>D33/B33</f>
        <v>0.7500000220012378</v>
      </c>
      <c r="E34" s="36">
        <f>E33/B33</f>
        <v>0.7500000220012378</v>
      </c>
      <c r="F34" s="36"/>
      <c r="G34" s="36"/>
      <c r="H34" s="36"/>
      <c r="I34" s="36">
        <f>I33/B33</f>
        <v>0.2499999779987621</v>
      </c>
      <c r="J34" s="36">
        <f>J33/B33</f>
        <v>0.2499999779987621</v>
      </c>
      <c r="K34" s="36">
        <f>K33/B33</f>
        <v>0</v>
      </c>
      <c r="L34" s="36">
        <f>L33/B33</f>
        <v>0</v>
      </c>
      <c r="M34" s="72"/>
      <c r="N34" s="72"/>
      <c r="O34" s="72"/>
      <c r="P34" s="72"/>
    </row>
    <row r="35" spans="1:16" s="73" customFormat="1" ht="11.25">
      <c r="A35" s="100" t="s">
        <v>19</v>
      </c>
      <c r="B35" s="97"/>
      <c r="C35" s="112">
        <f>D35+I35</f>
        <v>1</v>
      </c>
      <c r="D35" s="112">
        <f>D33/C33</f>
        <v>0.7500000220012378</v>
      </c>
      <c r="E35" s="112"/>
      <c r="F35" s="112"/>
      <c r="G35" s="112"/>
      <c r="H35" s="112"/>
      <c r="I35" s="112">
        <f>I33/C33</f>
        <v>0.2499999779987621</v>
      </c>
      <c r="J35" s="112"/>
      <c r="K35" s="112"/>
      <c r="L35" s="112"/>
      <c r="M35" s="72"/>
      <c r="N35" s="72"/>
      <c r="O35" s="72"/>
      <c r="P35" s="72"/>
    </row>
    <row r="36" spans="1:23" s="69" customFormat="1" ht="11.25">
      <c r="A36" s="30" t="s">
        <v>14</v>
      </c>
      <c r="B36" s="31">
        <f>C36+L36</f>
        <v>290978711</v>
      </c>
      <c r="C36" s="31">
        <f>D36+I36</f>
        <v>235866703</v>
      </c>
      <c r="D36" s="31">
        <f aca="true" t="shared" si="0" ref="D36:L36">D33+D23+D7</f>
        <v>151210683</v>
      </c>
      <c r="E36" s="31">
        <f>E33+E23+E7</f>
        <v>151210683</v>
      </c>
      <c r="F36" s="31">
        <f t="shared" si="0"/>
        <v>0</v>
      </c>
      <c r="G36" s="31">
        <f t="shared" si="0"/>
        <v>0</v>
      </c>
      <c r="H36" s="31">
        <f t="shared" si="0"/>
        <v>0</v>
      </c>
      <c r="I36" s="32">
        <f>J36+K36</f>
        <v>84656020</v>
      </c>
      <c r="J36" s="32">
        <f t="shared" si="0"/>
        <v>79529634</v>
      </c>
      <c r="K36" s="32">
        <f t="shared" si="0"/>
        <v>5126386</v>
      </c>
      <c r="L36" s="32">
        <f t="shared" si="0"/>
        <v>55112008</v>
      </c>
      <c r="M36" s="104"/>
      <c r="N36" s="104"/>
      <c r="O36" s="104"/>
      <c r="P36" s="104"/>
      <c r="Q36" s="105"/>
      <c r="R36" s="105"/>
      <c r="S36" s="105"/>
      <c r="T36" s="105"/>
      <c r="U36" s="105"/>
      <c r="V36" s="105"/>
      <c r="W36" s="105"/>
    </row>
    <row r="37" spans="1:16" s="73" customFormat="1" ht="11.25">
      <c r="A37" s="70" t="s">
        <v>18</v>
      </c>
      <c r="B37" s="71"/>
      <c r="C37" s="39">
        <f>C36/B36</f>
        <v>0.8105978000569258</v>
      </c>
      <c r="D37" s="39">
        <f>D36/B36</f>
        <v>0.5196623577042376</v>
      </c>
      <c r="E37" s="39">
        <f>E36/B36</f>
        <v>0.5196623577042376</v>
      </c>
      <c r="F37" s="39"/>
      <c r="G37" s="39"/>
      <c r="H37" s="39"/>
      <c r="I37" s="39">
        <f>I36/B36</f>
        <v>0.29093544235268815</v>
      </c>
      <c r="J37" s="39">
        <f>J36/B36</f>
        <v>0.27331770673765887</v>
      </c>
      <c r="K37" s="39">
        <f>K36/B36</f>
        <v>0.01761773561502924</v>
      </c>
      <c r="L37" s="39">
        <f>L36/B36</f>
        <v>0.1894021999430742</v>
      </c>
      <c r="M37" s="72"/>
      <c r="N37" s="72"/>
      <c r="O37" s="72"/>
      <c r="P37" s="72"/>
    </row>
    <row r="38" spans="1:16" s="73" customFormat="1" ht="11.25">
      <c r="A38" s="101" t="s">
        <v>19</v>
      </c>
      <c r="B38" s="102"/>
      <c r="C38" s="103">
        <f>D38+I38</f>
        <v>1</v>
      </c>
      <c r="D38" s="103">
        <f>D36/C36</f>
        <v>0.6410853294540688</v>
      </c>
      <c r="E38" s="103"/>
      <c r="F38" s="103"/>
      <c r="G38" s="103"/>
      <c r="H38" s="103"/>
      <c r="I38" s="103">
        <f>I36/C36</f>
        <v>0.3589146705459312</v>
      </c>
      <c r="J38" s="103"/>
      <c r="K38" s="103"/>
      <c r="L38" s="103"/>
      <c r="M38" s="72"/>
      <c r="N38" s="72"/>
      <c r="O38" s="72"/>
      <c r="P38" s="72"/>
    </row>
    <row r="39" spans="1:12" ht="11.25">
      <c r="A39" s="2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1:12" ht="11.25">
      <c r="A40" s="23" t="s">
        <v>131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</sheetData>
  <mergeCells count="14">
    <mergeCell ref="K2:L2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A3:A6"/>
    <mergeCell ref="B3:B6"/>
    <mergeCell ref="C3:K3"/>
  </mergeCells>
  <printOptions horizontalCentered="1"/>
  <pageMargins left="0.3937007874015748" right="0.3937007874015748" top="1.09" bottom="0.3937007874015748" header="0.5118110236220472" footer="0.59"/>
  <pageSetup fitToHeight="1" fitToWidth="1" horizontalDpi="600" verticalDpi="600" orientation="landscape" paperSize="9" scale="72" r:id="rId1"/>
  <headerFooter alignWithMargins="0">
    <oddHeader>&amp;L&amp;8Príloha 2</oddHeader>
    <oddFooter>&amp;R&amp;8 1</oddFooter>
  </headerFooter>
  <ignoredErrors>
    <ignoredError sqref="C9:C25 C26:C37 I3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L60"/>
  <sheetViews>
    <sheetView view="pageBreakPreview" zoomScale="90" zoomScaleSheetLayoutView="90" workbookViewId="0" topLeftCell="A10">
      <selection activeCell="D35" sqref="D35"/>
    </sheetView>
  </sheetViews>
  <sheetFormatPr defaultColWidth="9.140625" defaultRowHeight="12.75"/>
  <cols>
    <col min="1" max="1" width="70.7109375" style="5" customWidth="1"/>
    <col min="2" max="12" width="11.28125" style="5" customWidth="1"/>
    <col min="13" max="16384" width="9.140625" style="5" customWidth="1"/>
  </cols>
  <sheetData>
    <row r="1" spans="1:12" ht="12.75" customHeight="1">
      <c r="A1" s="6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1.25">
      <c r="A2" s="8"/>
      <c r="B2" s="7"/>
      <c r="C2" s="7"/>
      <c r="D2" s="7"/>
      <c r="E2" s="7"/>
      <c r="F2" s="7"/>
      <c r="G2" s="7"/>
      <c r="H2" s="7"/>
      <c r="I2" s="7"/>
      <c r="J2" s="153" t="s">
        <v>6</v>
      </c>
      <c r="K2" s="153"/>
      <c r="L2" s="153"/>
    </row>
    <row r="3" spans="1:12" ht="11.25" customHeight="1">
      <c r="A3" s="159" t="s">
        <v>4</v>
      </c>
      <c r="B3" s="135" t="s">
        <v>14</v>
      </c>
      <c r="C3" s="162" t="s">
        <v>16</v>
      </c>
      <c r="D3" s="163"/>
      <c r="E3" s="163"/>
      <c r="F3" s="163"/>
      <c r="G3" s="163"/>
      <c r="H3" s="163"/>
      <c r="I3" s="167"/>
      <c r="J3" s="167"/>
      <c r="K3" s="126"/>
      <c r="L3" s="135" t="s">
        <v>79</v>
      </c>
    </row>
    <row r="4" spans="1:12" ht="11.25" customHeight="1">
      <c r="A4" s="160"/>
      <c r="B4" s="154"/>
      <c r="C4" s="135" t="s">
        <v>7</v>
      </c>
      <c r="D4" s="9" t="s">
        <v>8</v>
      </c>
      <c r="E4" s="10"/>
      <c r="F4" s="10"/>
      <c r="G4" s="10"/>
      <c r="H4" s="11"/>
      <c r="I4" s="164" t="s">
        <v>10</v>
      </c>
      <c r="J4" s="164"/>
      <c r="K4" s="164"/>
      <c r="L4" s="154"/>
    </row>
    <row r="5" spans="1:12" ht="11.25" customHeight="1">
      <c r="A5" s="160"/>
      <c r="B5" s="154"/>
      <c r="C5" s="154"/>
      <c r="D5" s="135" t="s">
        <v>9</v>
      </c>
      <c r="E5" s="135" t="s">
        <v>0</v>
      </c>
      <c r="F5" s="135" t="s">
        <v>1</v>
      </c>
      <c r="G5" s="135" t="s">
        <v>2</v>
      </c>
      <c r="H5" s="135" t="s">
        <v>3</v>
      </c>
      <c r="I5" s="165" t="s">
        <v>11</v>
      </c>
      <c r="J5" s="166" t="s">
        <v>12</v>
      </c>
      <c r="K5" s="157" t="s">
        <v>81</v>
      </c>
      <c r="L5" s="154"/>
    </row>
    <row r="6" spans="1:12" ht="11.25" customHeight="1">
      <c r="A6" s="161"/>
      <c r="B6" s="136"/>
      <c r="C6" s="136"/>
      <c r="D6" s="136"/>
      <c r="E6" s="136"/>
      <c r="F6" s="136"/>
      <c r="G6" s="136"/>
      <c r="H6" s="136"/>
      <c r="I6" s="156"/>
      <c r="J6" s="158"/>
      <c r="K6" s="158"/>
      <c r="L6" s="136"/>
    </row>
    <row r="7" spans="1:12" ht="11.25" customHeight="1">
      <c r="A7" s="14" t="s">
        <v>53</v>
      </c>
      <c r="B7" s="15">
        <f>C7+L7</f>
        <v>2851399</v>
      </c>
      <c r="C7" s="15">
        <f>D7+I7</f>
        <v>2708782</v>
      </c>
      <c r="D7" s="15">
        <f>E7+F7+G7+H7</f>
        <v>2138550</v>
      </c>
      <c r="E7" s="15">
        <f>E8+E11+E14</f>
        <v>2138550</v>
      </c>
      <c r="F7" s="15">
        <f>F8+F11+F14</f>
        <v>0</v>
      </c>
      <c r="G7" s="15">
        <f>G8+G11+G14</f>
        <v>0</v>
      </c>
      <c r="H7" s="15">
        <f>H8+H11+H14</f>
        <v>0</v>
      </c>
      <c r="I7" s="16">
        <f>J7</f>
        <v>570232</v>
      </c>
      <c r="J7" s="16">
        <f>J8+J11+J14</f>
        <v>570232</v>
      </c>
      <c r="K7" s="16">
        <f>K8+K11+K14</f>
        <v>0</v>
      </c>
      <c r="L7" s="16">
        <f>L8+L11+L14</f>
        <v>142617</v>
      </c>
    </row>
    <row r="8" spans="1:12" ht="11.25" customHeight="1">
      <c r="A8" s="17" t="s">
        <v>54</v>
      </c>
      <c r="B8" s="18">
        <f>C8+L8</f>
        <v>1012485</v>
      </c>
      <c r="C8" s="18">
        <f>D8+I8</f>
        <v>961861</v>
      </c>
      <c r="D8" s="18">
        <f>E8+F8+G8+H8</f>
        <v>759364</v>
      </c>
      <c r="E8" s="18">
        <v>759364</v>
      </c>
      <c r="F8" s="18">
        <v>0</v>
      </c>
      <c r="G8" s="18">
        <v>0</v>
      </c>
      <c r="H8" s="18">
        <v>0</v>
      </c>
      <c r="I8" s="18">
        <f>J8</f>
        <v>202497</v>
      </c>
      <c r="J8" s="18">
        <v>202497</v>
      </c>
      <c r="K8" s="18">
        <v>0</v>
      </c>
      <c r="L8" s="18">
        <v>50624</v>
      </c>
    </row>
    <row r="9" spans="1:12" ht="11.25" customHeight="1">
      <c r="A9" s="19" t="s">
        <v>18</v>
      </c>
      <c r="B9" s="20"/>
      <c r="C9" s="20">
        <f>C8/B8</f>
        <v>0.9500002469172383</v>
      </c>
      <c r="D9" s="20">
        <f>D8/B8</f>
        <v>0.7500002469172383</v>
      </c>
      <c r="E9" s="20">
        <f>E8/B8</f>
        <v>0.7500002469172383</v>
      </c>
      <c r="F9" s="20"/>
      <c r="G9" s="20"/>
      <c r="H9" s="20"/>
      <c r="I9" s="20">
        <f>I8/B8</f>
        <v>0.2</v>
      </c>
      <c r="J9" s="20">
        <f>J8/B8</f>
        <v>0.2</v>
      </c>
      <c r="K9" s="20">
        <f>K8/B8</f>
        <v>0</v>
      </c>
      <c r="L9" s="20">
        <f>L8/B8</f>
        <v>0.04999975308276172</v>
      </c>
    </row>
    <row r="10" spans="1:12" ht="11.25" customHeight="1">
      <c r="A10" s="116" t="s">
        <v>19</v>
      </c>
      <c r="B10" s="117"/>
      <c r="C10" s="117">
        <f>D10+I10</f>
        <v>1</v>
      </c>
      <c r="D10" s="117">
        <f>D8/C8</f>
        <v>0.7894737389290136</v>
      </c>
      <c r="E10" s="117"/>
      <c r="F10" s="117"/>
      <c r="G10" s="117"/>
      <c r="H10" s="117"/>
      <c r="I10" s="117">
        <f>I8/C8</f>
        <v>0.21052626107098635</v>
      </c>
      <c r="J10" s="117"/>
      <c r="K10" s="117"/>
      <c r="L10" s="117"/>
    </row>
    <row r="11" spans="1:12" ht="11.25" customHeight="1">
      <c r="A11" s="17" t="s">
        <v>55</v>
      </c>
      <c r="B11" s="18">
        <f>C11+L11</f>
        <v>826733</v>
      </c>
      <c r="C11" s="18">
        <f>D11+I11</f>
        <v>785349</v>
      </c>
      <c r="D11" s="18">
        <f>E11+F11+G11+H11</f>
        <v>620050</v>
      </c>
      <c r="E11" s="18">
        <v>620050</v>
      </c>
      <c r="F11" s="18">
        <v>0</v>
      </c>
      <c r="G11" s="18">
        <v>0</v>
      </c>
      <c r="H11" s="18">
        <v>0</v>
      </c>
      <c r="I11" s="18">
        <f>J11</f>
        <v>165299</v>
      </c>
      <c r="J11" s="18">
        <v>165299</v>
      </c>
      <c r="K11" s="18">
        <v>0</v>
      </c>
      <c r="L11" s="18">
        <v>41384</v>
      </c>
    </row>
    <row r="12" spans="1:12" ht="11.25" customHeight="1">
      <c r="A12" s="19" t="s">
        <v>18</v>
      </c>
      <c r="B12" s="20"/>
      <c r="C12" s="20">
        <f>C11/B11</f>
        <v>0.9499427263699405</v>
      </c>
      <c r="D12" s="20">
        <f>D11/B11</f>
        <v>0.7500003023950901</v>
      </c>
      <c r="E12" s="20">
        <f>E11/B11</f>
        <v>0.7500003023950901</v>
      </c>
      <c r="F12" s="20"/>
      <c r="G12" s="20"/>
      <c r="H12" s="20"/>
      <c r="I12" s="20">
        <f>I11/B11</f>
        <v>0.1999424239748504</v>
      </c>
      <c r="J12" s="20">
        <f>J11/B11</f>
        <v>0.1999424239748504</v>
      </c>
      <c r="K12" s="20">
        <f>K11/B11</f>
        <v>0</v>
      </c>
      <c r="L12" s="20">
        <f>L11/B11</f>
        <v>0.050057273630059525</v>
      </c>
    </row>
    <row r="13" spans="1:12" ht="11.25" customHeight="1">
      <c r="A13" s="116" t="s">
        <v>19</v>
      </c>
      <c r="B13" s="117"/>
      <c r="C13" s="117">
        <f>D13+I13</f>
        <v>1</v>
      </c>
      <c r="D13" s="117">
        <f>D11/C11</f>
        <v>0.7895216012244238</v>
      </c>
      <c r="E13" s="117"/>
      <c r="F13" s="117"/>
      <c r="G13" s="117"/>
      <c r="H13" s="117"/>
      <c r="I13" s="117">
        <f>I11/C11</f>
        <v>0.2104783987755762</v>
      </c>
      <c r="J13" s="117"/>
      <c r="K13" s="117"/>
      <c r="L13" s="117"/>
    </row>
    <row r="14" spans="1:12" ht="11.25" customHeight="1">
      <c r="A14" s="17" t="s">
        <v>56</v>
      </c>
      <c r="B14" s="18">
        <f>C14+L14</f>
        <v>1012181</v>
      </c>
      <c r="C14" s="18">
        <f>D14+I14</f>
        <v>961572</v>
      </c>
      <c r="D14" s="18">
        <f>E14+F14+G14+H14</f>
        <v>759136</v>
      </c>
      <c r="E14" s="18">
        <v>759136</v>
      </c>
      <c r="F14" s="18">
        <v>0</v>
      </c>
      <c r="G14" s="18">
        <v>0</v>
      </c>
      <c r="H14" s="18">
        <v>0</v>
      </c>
      <c r="I14" s="18">
        <f>J14</f>
        <v>202436</v>
      </c>
      <c r="J14" s="18">
        <v>202436</v>
      </c>
      <c r="K14" s="18">
        <v>0</v>
      </c>
      <c r="L14" s="18">
        <v>50609</v>
      </c>
    </row>
    <row r="15" spans="1:12" ht="11.25" customHeight="1">
      <c r="A15" s="19" t="s">
        <v>18</v>
      </c>
      <c r="B15" s="20"/>
      <c r="C15" s="20">
        <f>C14/B14</f>
        <v>0.9500000493982795</v>
      </c>
      <c r="D15" s="20">
        <f>D14/B14</f>
        <v>0.7500002469913978</v>
      </c>
      <c r="E15" s="20">
        <f>E14/B14</f>
        <v>0.7500002469913978</v>
      </c>
      <c r="F15" s="20"/>
      <c r="G15" s="20"/>
      <c r="H15" s="20"/>
      <c r="I15" s="20">
        <f>I14/B14</f>
        <v>0.19999980240688178</v>
      </c>
      <c r="J15" s="20">
        <f>J14/B14</f>
        <v>0.19999980240688178</v>
      </c>
      <c r="K15" s="20">
        <f>K14/B14</f>
        <v>0</v>
      </c>
      <c r="L15" s="20">
        <f>L14/B14</f>
        <v>0.049999950601720446</v>
      </c>
    </row>
    <row r="16" spans="1:12" ht="11.25" customHeight="1">
      <c r="A16" s="116" t="s">
        <v>19</v>
      </c>
      <c r="B16" s="117"/>
      <c r="C16" s="117">
        <f>D16+I16</f>
        <v>1</v>
      </c>
      <c r="D16" s="117">
        <f>D14/C14</f>
        <v>0.7894739031502581</v>
      </c>
      <c r="E16" s="117"/>
      <c r="F16" s="117"/>
      <c r="G16" s="117"/>
      <c r="H16" s="117"/>
      <c r="I16" s="117">
        <f>I14/C14</f>
        <v>0.21052609684974188</v>
      </c>
      <c r="J16" s="117"/>
      <c r="K16" s="117"/>
      <c r="L16" s="117"/>
    </row>
    <row r="17" spans="1:12" ht="11.25" customHeight="1">
      <c r="A17" s="14" t="s">
        <v>57</v>
      </c>
      <c r="B17" s="15">
        <f>C17+L17</f>
        <v>1501523</v>
      </c>
      <c r="C17" s="15">
        <f>D17+I17</f>
        <v>1426444</v>
      </c>
      <c r="D17" s="15">
        <f>E17+F17+G17+H17</f>
        <v>1126139</v>
      </c>
      <c r="E17" s="15">
        <f>E18+E21</f>
        <v>1126139</v>
      </c>
      <c r="F17" s="15">
        <f>F18+F21</f>
        <v>0</v>
      </c>
      <c r="G17" s="15">
        <f>G18+G21</f>
        <v>0</v>
      </c>
      <c r="H17" s="15">
        <f>H18+H21</f>
        <v>0</v>
      </c>
      <c r="I17" s="16">
        <f>J17</f>
        <v>300305</v>
      </c>
      <c r="J17" s="16">
        <f>J18+J21</f>
        <v>300305</v>
      </c>
      <c r="K17" s="16">
        <f>K18+K21</f>
        <v>0</v>
      </c>
      <c r="L17" s="16">
        <f>L18+L21</f>
        <v>75079</v>
      </c>
    </row>
    <row r="18" spans="1:12" ht="11.25" customHeight="1">
      <c r="A18" s="17" t="s">
        <v>58</v>
      </c>
      <c r="B18" s="18">
        <f>C18+L18</f>
        <v>234856</v>
      </c>
      <c r="C18" s="18">
        <f>D18+I18</f>
        <v>223110</v>
      </c>
      <c r="D18" s="18">
        <f>E18+F18+G18+H18</f>
        <v>176139</v>
      </c>
      <c r="E18" s="18">
        <v>176139</v>
      </c>
      <c r="F18" s="18">
        <v>0</v>
      </c>
      <c r="G18" s="18">
        <v>0</v>
      </c>
      <c r="H18" s="18">
        <v>0</v>
      </c>
      <c r="I18" s="18">
        <f>J18</f>
        <v>46971</v>
      </c>
      <c r="J18" s="18">
        <v>46971</v>
      </c>
      <c r="K18" s="18">
        <v>0</v>
      </c>
      <c r="L18" s="18">
        <v>11746</v>
      </c>
    </row>
    <row r="19" spans="1:12" ht="11.25" customHeight="1">
      <c r="A19" s="19" t="s">
        <v>18</v>
      </c>
      <c r="B19" s="20"/>
      <c r="C19" s="20">
        <f>C18/B18</f>
        <v>0.9499863746295603</v>
      </c>
      <c r="D19" s="20">
        <f>D18/B18</f>
        <v>0.7499872262152127</v>
      </c>
      <c r="E19" s="20">
        <f>E18/B18</f>
        <v>0.7499872262152127</v>
      </c>
      <c r="F19" s="20"/>
      <c r="G19" s="20"/>
      <c r="H19" s="20"/>
      <c r="I19" s="20">
        <f>I18/B18</f>
        <v>0.19999914841434752</v>
      </c>
      <c r="J19" s="20">
        <f>J18/B18</f>
        <v>0.19999914841434752</v>
      </c>
      <c r="K19" s="20">
        <f>K18/B18</f>
        <v>0</v>
      </c>
      <c r="L19" s="20">
        <f>L18/B18</f>
        <v>0.05001362537043976</v>
      </c>
    </row>
    <row r="20" spans="1:12" ht="11.25" customHeight="1">
      <c r="A20" s="116" t="s">
        <v>19</v>
      </c>
      <c r="B20" s="117"/>
      <c r="C20" s="117">
        <f>D20+I20</f>
        <v>1</v>
      </c>
      <c r="D20" s="117">
        <f>D18/C18</f>
        <v>0.7894715611133521</v>
      </c>
      <c r="E20" s="117"/>
      <c r="F20" s="117"/>
      <c r="G20" s="117"/>
      <c r="H20" s="117"/>
      <c r="I20" s="117">
        <f>I18/C18</f>
        <v>0.21052843888664785</v>
      </c>
      <c r="J20" s="117"/>
      <c r="K20" s="117"/>
      <c r="L20" s="117"/>
    </row>
    <row r="21" spans="1:12" ht="11.25" customHeight="1">
      <c r="A21" s="17" t="s">
        <v>59</v>
      </c>
      <c r="B21" s="18">
        <f>C21+L21</f>
        <v>1266667</v>
      </c>
      <c r="C21" s="18">
        <f>D21+I21</f>
        <v>1203334</v>
      </c>
      <c r="D21" s="18">
        <f>E21+F21+G21+H21</f>
        <v>950000</v>
      </c>
      <c r="E21" s="18">
        <v>950000</v>
      </c>
      <c r="F21" s="18">
        <v>0</v>
      </c>
      <c r="G21" s="18">
        <v>0</v>
      </c>
      <c r="H21" s="18">
        <v>0</v>
      </c>
      <c r="I21" s="18">
        <f>J21</f>
        <v>253334</v>
      </c>
      <c r="J21" s="18">
        <v>253334</v>
      </c>
      <c r="K21" s="18">
        <v>0</v>
      </c>
      <c r="L21" s="18">
        <v>63333</v>
      </c>
    </row>
    <row r="22" spans="1:12" ht="11.25" customHeight="1">
      <c r="A22" s="19" t="s">
        <v>18</v>
      </c>
      <c r="B22" s="20"/>
      <c r="C22" s="20">
        <f>C21/B21</f>
        <v>0.9500002763157167</v>
      </c>
      <c r="D22" s="20">
        <f>D21/B21</f>
        <v>0.7499998026316309</v>
      </c>
      <c r="E22" s="20">
        <f>E21/B21</f>
        <v>0.7499998026316309</v>
      </c>
      <c r="F22" s="20"/>
      <c r="G22" s="20"/>
      <c r="H22" s="20"/>
      <c r="I22" s="20">
        <f>I21/B21</f>
        <v>0.20000047368408588</v>
      </c>
      <c r="J22" s="20">
        <f>J21/B21</f>
        <v>0.20000047368408588</v>
      </c>
      <c r="K22" s="20">
        <f>K21/B21</f>
        <v>0</v>
      </c>
      <c r="L22" s="20">
        <f>L21/B21</f>
        <v>0.049999723684283244</v>
      </c>
    </row>
    <row r="23" spans="1:12" ht="11.25" customHeight="1">
      <c r="A23" s="116" t="s">
        <v>19</v>
      </c>
      <c r="B23" s="117"/>
      <c r="C23" s="117">
        <f>D23+I23</f>
        <v>1</v>
      </c>
      <c r="D23" s="117">
        <f>D21/C21</f>
        <v>0.7894732468292261</v>
      </c>
      <c r="E23" s="117"/>
      <c r="F23" s="117"/>
      <c r="G23" s="117"/>
      <c r="H23" s="117"/>
      <c r="I23" s="117">
        <f>I21/C21</f>
        <v>0.21052675317077388</v>
      </c>
      <c r="J23" s="117"/>
      <c r="K23" s="117"/>
      <c r="L23" s="117"/>
    </row>
    <row r="24" spans="1:12" ht="11.25" customHeight="1">
      <c r="A24" s="14" t="s">
        <v>60</v>
      </c>
      <c r="B24" s="15">
        <f>C24+L24</f>
        <v>1836494</v>
      </c>
      <c r="C24" s="15">
        <f>D24+I24</f>
        <v>1744626</v>
      </c>
      <c r="D24" s="15">
        <f>E24+F24+G24+H24</f>
        <v>1377371</v>
      </c>
      <c r="E24" s="15">
        <f>E28+E25</f>
        <v>1377371</v>
      </c>
      <c r="F24" s="15">
        <f>F28+F25</f>
        <v>0</v>
      </c>
      <c r="G24" s="15">
        <f>G28+G25</f>
        <v>0</v>
      </c>
      <c r="H24" s="15">
        <f>H28+H25</f>
        <v>0</v>
      </c>
      <c r="I24" s="16">
        <f>J24</f>
        <v>367255</v>
      </c>
      <c r="J24" s="16">
        <f>J25+J28</f>
        <v>367255</v>
      </c>
      <c r="K24" s="16">
        <f>K25+K28</f>
        <v>0</v>
      </c>
      <c r="L24" s="16">
        <f>L25+L28</f>
        <v>91868</v>
      </c>
    </row>
    <row r="25" spans="1:12" ht="11.25" customHeight="1">
      <c r="A25" s="17" t="s">
        <v>61</v>
      </c>
      <c r="B25" s="18">
        <f>C25+L25</f>
        <v>729843</v>
      </c>
      <c r="C25" s="18">
        <f>D25+I25</f>
        <v>693322</v>
      </c>
      <c r="D25" s="18">
        <f>E25+F25+G25+H25</f>
        <v>547382</v>
      </c>
      <c r="E25" s="18">
        <v>547382</v>
      </c>
      <c r="F25" s="18">
        <v>0</v>
      </c>
      <c r="G25" s="18">
        <v>0</v>
      </c>
      <c r="H25" s="18">
        <v>0</v>
      </c>
      <c r="I25" s="18">
        <f>J25</f>
        <v>145940</v>
      </c>
      <c r="J25" s="18">
        <v>145940</v>
      </c>
      <c r="K25" s="18">
        <v>0</v>
      </c>
      <c r="L25" s="18">
        <v>36521</v>
      </c>
    </row>
    <row r="26" spans="1:12" ht="11.25" customHeight="1">
      <c r="A26" s="19" t="s">
        <v>18</v>
      </c>
      <c r="B26" s="20"/>
      <c r="C26" s="20">
        <f>C25/B25</f>
        <v>0.9499604709506017</v>
      </c>
      <c r="D26" s="20">
        <f>D25/B25</f>
        <v>0.7499996574605772</v>
      </c>
      <c r="E26" s="20">
        <f>E25/B25</f>
        <v>0.7499996574605772</v>
      </c>
      <c r="F26" s="20"/>
      <c r="G26" s="20"/>
      <c r="H26" s="20"/>
      <c r="I26" s="20">
        <f>I25/B25</f>
        <v>0.19996081349002456</v>
      </c>
      <c r="J26" s="20">
        <f>J25/B25</f>
        <v>0.19996081349002456</v>
      </c>
      <c r="K26" s="20">
        <f>K25/B25</f>
        <v>0</v>
      </c>
      <c r="L26" s="20">
        <f>L25/B25</f>
        <v>0.0500395290493983</v>
      </c>
    </row>
    <row r="27" spans="1:12" ht="11.25" customHeight="1">
      <c r="A27" s="118" t="s">
        <v>19</v>
      </c>
      <c r="B27" s="117"/>
      <c r="C27" s="117">
        <f>D27+I27</f>
        <v>1</v>
      </c>
      <c r="D27" s="117">
        <f>D25/C25</f>
        <v>0.789506174620162</v>
      </c>
      <c r="E27" s="117"/>
      <c r="F27" s="117"/>
      <c r="G27" s="117"/>
      <c r="H27" s="117"/>
      <c r="I27" s="117">
        <f>I25/C25</f>
        <v>0.21049382537983793</v>
      </c>
      <c r="J27" s="117"/>
      <c r="K27" s="117"/>
      <c r="L27" s="117"/>
    </row>
    <row r="28" spans="1:12" ht="11.25" customHeight="1">
      <c r="A28" s="17" t="s">
        <v>62</v>
      </c>
      <c r="B28" s="18">
        <f>C28+L28</f>
        <v>1106651</v>
      </c>
      <c r="C28" s="18">
        <f>D28+I28</f>
        <v>1051304</v>
      </c>
      <c r="D28" s="18">
        <f>E28+F28+G28+H28</f>
        <v>829989</v>
      </c>
      <c r="E28" s="18">
        <v>829989</v>
      </c>
      <c r="F28" s="18">
        <v>0</v>
      </c>
      <c r="G28" s="18">
        <v>0</v>
      </c>
      <c r="H28" s="18">
        <v>0</v>
      </c>
      <c r="I28" s="18">
        <f>J28</f>
        <v>221315</v>
      </c>
      <c r="J28" s="18">
        <v>221315</v>
      </c>
      <c r="K28" s="18">
        <v>0</v>
      </c>
      <c r="L28" s="18">
        <v>55347</v>
      </c>
    </row>
    <row r="29" spans="1:12" ht="11.25" customHeight="1">
      <c r="A29" s="19" t="s">
        <v>18</v>
      </c>
      <c r="B29" s="20"/>
      <c r="C29" s="20">
        <f>C28/B28</f>
        <v>0.9499869425862354</v>
      </c>
      <c r="D29" s="20">
        <f>D28/B28</f>
        <v>0.7500006777204377</v>
      </c>
      <c r="E29" s="20">
        <f>E28/B28</f>
        <v>0.7500006777204377</v>
      </c>
      <c r="F29" s="20"/>
      <c r="G29" s="20"/>
      <c r="H29" s="20"/>
      <c r="I29" s="20">
        <f>I28/B28</f>
        <v>0.1999862648657978</v>
      </c>
      <c r="J29" s="20">
        <f>J28/B28</f>
        <v>0.1999862648657978</v>
      </c>
      <c r="K29" s="20">
        <f>K28/B28</f>
        <v>0</v>
      </c>
      <c r="L29" s="20">
        <f>L28/B28</f>
        <v>0.05001305741376459</v>
      </c>
    </row>
    <row r="30" spans="1:12" ht="11.25" customHeight="1">
      <c r="A30" s="118" t="s">
        <v>19</v>
      </c>
      <c r="B30" s="117"/>
      <c r="C30" s="117">
        <f>D30+I30</f>
        <v>1</v>
      </c>
      <c r="D30" s="117">
        <f>D28/C28</f>
        <v>0.7894852487957812</v>
      </c>
      <c r="E30" s="117"/>
      <c r="F30" s="117"/>
      <c r="G30" s="117"/>
      <c r="H30" s="117"/>
      <c r="I30" s="117">
        <f>I28/C28</f>
        <v>0.21051475120421875</v>
      </c>
      <c r="J30" s="117"/>
      <c r="K30" s="117"/>
      <c r="L30" s="117"/>
    </row>
    <row r="31" spans="1:12" ht="11.25" customHeight="1">
      <c r="A31" s="14" t="s">
        <v>64</v>
      </c>
      <c r="B31" s="15">
        <f>C31+L31</f>
        <v>1457146</v>
      </c>
      <c r="C31" s="15">
        <f>D31+I31</f>
        <v>1384210</v>
      </c>
      <c r="D31" s="15">
        <f>E31+F31+G31+H31</f>
        <v>1092860</v>
      </c>
      <c r="E31" s="15">
        <f>E32+E35</f>
        <v>1092860</v>
      </c>
      <c r="F31" s="15">
        <f>F32+F35</f>
        <v>0</v>
      </c>
      <c r="G31" s="15">
        <f>G32+G35</f>
        <v>0</v>
      </c>
      <c r="H31" s="15">
        <f>H32+H35</f>
        <v>0</v>
      </c>
      <c r="I31" s="16">
        <f>J31</f>
        <v>291350</v>
      </c>
      <c r="J31" s="16">
        <f>J32+J35</f>
        <v>291350</v>
      </c>
      <c r="K31" s="16">
        <f>K32+K35</f>
        <v>0</v>
      </c>
      <c r="L31" s="16">
        <f>L32+L35</f>
        <v>72936</v>
      </c>
    </row>
    <row r="32" spans="1:12" ht="11.25" customHeight="1">
      <c r="A32" s="17" t="s">
        <v>65</v>
      </c>
      <c r="B32" s="18">
        <f>C32+L32</f>
        <v>381334</v>
      </c>
      <c r="C32" s="18">
        <f>D32+I32</f>
        <v>362267</v>
      </c>
      <c r="D32" s="18">
        <f>E32+F32+G32+H32</f>
        <v>286000</v>
      </c>
      <c r="E32" s="18">
        <v>286000</v>
      </c>
      <c r="F32" s="18">
        <v>0</v>
      </c>
      <c r="G32" s="18">
        <v>0</v>
      </c>
      <c r="H32" s="18">
        <v>0</v>
      </c>
      <c r="I32" s="18">
        <f>J32</f>
        <v>76267</v>
      </c>
      <c r="J32" s="18">
        <v>76267</v>
      </c>
      <c r="K32" s="18">
        <v>0</v>
      </c>
      <c r="L32" s="18">
        <v>19067</v>
      </c>
    </row>
    <row r="33" spans="1:12" ht="11.25" customHeight="1">
      <c r="A33" s="19" t="s">
        <v>18</v>
      </c>
      <c r="B33" s="20"/>
      <c r="C33" s="20">
        <f>C32/B32</f>
        <v>0.9499992132880887</v>
      </c>
      <c r="D33" s="20">
        <f>D32/B32</f>
        <v>0.7499986888134811</v>
      </c>
      <c r="E33" s="20">
        <f>E32/B32</f>
        <v>0.7499986888134811</v>
      </c>
      <c r="F33" s="20"/>
      <c r="G33" s="20"/>
      <c r="H33" s="20"/>
      <c r="I33" s="20">
        <f>I32/B32</f>
        <v>0.20000052447460756</v>
      </c>
      <c r="J33" s="20">
        <f>J32/B32</f>
        <v>0.20000052447460756</v>
      </c>
      <c r="K33" s="20">
        <f>K32/B32</f>
        <v>0</v>
      </c>
      <c r="L33" s="20">
        <f>L32/B32</f>
        <v>0.05000078671191134</v>
      </c>
    </row>
    <row r="34" spans="1:12" ht="11.25" customHeight="1">
      <c r="A34" s="116" t="s">
        <v>19</v>
      </c>
      <c r="B34" s="117"/>
      <c r="C34" s="117">
        <f>D34+I34</f>
        <v>1</v>
      </c>
      <c r="D34" s="117">
        <f>D32/C32</f>
        <v>0.7894729577908007</v>
      </c>
      <c r="E34" s="117"/>
      <c r="F34" s="117"/>
      <c r="G34" s="117"/>
      <c r="H34" s="117"/>
      <c r="I34" s="117">
        <f>I32/C32</f>
        <v>0.2105270422091993</v>
      </c>
      <c r="J34" s="117"/>
      <c r="K34" s="117"/>
      <c r="L34" s="117"/>
    </row>
    <row r="35" spans="1:12" ht="11.25" customHeight="1">
      <c r="A35" s="17" t="s">
        <v>66</v>
      </c>
      <c r="B35" s="18">
        <f>C35+L35</f>
        <v>1075812</v>
      </c>
      <c r="C35" s="18">
        <f>D35+I35</f>
        <v>1021943</v>
      </c>
      <c r="D35" s="18">
        <f>E35+F35+G35+H35</f>
        <v>806860</v>
      </c>
      <c r="E35" s="18">
        <v>806860</v>
      </c>
      <c r="F35" s="18">
        <v>0</v>
      </c>
      <c r="G35" s="18">
        <v>0</v>
      </c>
      <c r="H35" s="18">
        <v>0</v>
      </c>
      <c r="I35" s="18">
        <f>J35</f>
        <v>215083</v>
      </c>
      <c r="J35" s="18">
        <v>215083</v>
      </c>
      <c r="K35" s="18">
        <v>0</v>
      </c>
      <c r="L35" s="18">
        <v>53869</v>
      </c>
    </row>
    <row r="36" spans="1:12" ht="11.25" customHeight="1">
      <c r="A36" s="19" t="s">
        <v>18</v>
      </c>
      <c r="B36" s="20"/>
      <c r="C36" s="20">
        <f>C35/B35</f>
        <v>0.9499271248136292</v>
      </c>
      <c r="D36" s="20">
        <f>D35/B35</f>
        <v>0.7500009295304384</v>
      </c>
      <c r="E36" s="20">
        <f>E35/B35</f>
        <v>0.7500009295304384</v>
      </c>
      <c r="F36" s="20"/>
      <c r="G36" s="20"/>
      <c r="H36" s="20"/>
      <c r="I36" s="20">
        <f>I35/B35</f>
        <v>0.19992619528319075</v>
      </c>
      <c r="J36" s="20">
        <f>J35/B35</f>
        <v>0.19992619528319075</v>
      </c>
      <c r="K36" s="20">
        <f>K35/B35</f>
        <v>0</v>
      </c>
      <c r="L36" s="20">
        <f>L35/B35</f>
        <v>0.05007287518637085</v>
      </c>
    </row>
    <row r="37" spans="1:12" ht="11.25" customHeight="1">
      <c r="A37" s="116" t="s">
        <v>19</v>
      </c>
      <c r="B37" s="117"/>
      <c r="C37" s="117">
        <f>D37+I37</f>
        <v>1</v>
      </c>
      <c r="D37" s="117">
        <f>D35/C35</f>
        <v>0.789535228481432</v>
      </c>
      <c r="E37" s="117"/>
      <c r="F37" s="117"/>
      <c r="G37" s="117"/>
      <c r="H37" s="117"/>
      <c r="I37" s="117">
        <f>I35/C35</f>
        <v>0.21046477151856807</v>
      </c>
      <c r="J37" s="117"/>
      <c r="K37" s="117"/>
      <c r="L37" s="117"/>
    </row>
    <row r="38" spans="1:12" ht="11.25" customHeight="1">
      <c r="A38" s="14" t="s">
        <v>67</v>
      </c>
      <c r="B38" s="15">
        <f>C38+L38</f>
        <v>2364408</v>
      </c>
      <c r="C38" s="15">
        <f>D38+I38</f>
        <v>2246070</v>
      </c>
      <c r="D38" s="15">
        <f>E38+F38+G38+H38</f>
        <v>1773305</v>
      </c>
      <c r="E38" s="15">
        <f>E39+E42+E45</f>
        <v>1773305</v>
      </c>
      <c r="F38" s="15">
        <f>F39+F42+F45</f>
        <v>0</v>
      </c>
      <c r="G38" s="15">
        <f>G39+G42+G45</f>
        <v>0</v>
      </c>
      <c r="H38" s="15">
        <f>H39+H42+H45</f>
        <v>0</v>
      </c>
      <c r="I38" s="16">
        <f>J38</f>
        <v>472765</v>
      </c>
      <c r="J38" s="16">
        <f>J39+J42+J45</f>
        <v>472765</v>
      </c>
      <c r="K38" s="16">
        <f>K39+K42+K45</f>
        <v>0</v>
      </c>
      <c r="L38" s="16">
        <f>L39+L42+L45</f>
        <v>118338</v>
      </c>
    </row>
    <row r="39" spans="1:12" ht="11.25" customHeight="1">
      <c r="A39" s="17" t="s">
        <v>68</v>
      </c>
      <c r="B39" s="18">
        <f>C39+L39</f>
        <v>1014666</v>
      </c>
      <c r="C39" s="18">
        <f>D39+I39</f>
        <v>963933</v>
      </c>
      <c r="D39" s="18">
        <f>E39+F39+G39+H39</f>
        <v>761000</v>
      </c>
      <c r="E39" s="18">
        <v>761000</v>
      </c>
      <c r="F39" s="18">
        <v>0</v>
      </c>
      <c r="G39" s="18">
        <v>0</v>
      </c>
      <c r="H39" s="18">
        <v>0</v>
      </c>
      <c r="I39" s="18">
        <f>J39</f>
        <v>202933</v>
      </c>
      <c r="J39" s="18">
        <v>202933</v>
      </c>
      <c r="K39" s="18">
        <v>0</v>
      </c>
      <c r="L39" s="18">
        <v>50733</v>
      </c>
    </row>
    <row r="40" spans="1:12" ht="11.25" customHeight="1">
      <c r="A40" s="19" t="s">
        <v>18</v>
      </c>
      <c r="B40" s="20"/>
      <c r="C40" s="20">
        <f>C39/B39</f>
        <v>0.9500002956637947</v>
      </c>
      <c r="D40" s="20">
        <f>D39/B39</f>
        <v>0.7500004927729913</v>
      </c>
      <c r="E40" s="20">
        <f>E39/B39</f>
        <v>0.7500004927729913</v>
      </c>
      <c r="F40" s="20"/>
      <c r="G40" s="20"/>
      <c r="H40" s="20"/>
      <c r="I40" s="20">
        <f>I39/B39</f>
        <v>0.19999980289080346</v>
      </c>
      <c r="J40" s="20">
        <f>J39/B39</f>
        <v>0.19999980289080346</v>
      </c>
      <c r="K40" s="20">
        <f>K39/B39</f>
        <v>0</v>
      </c>
      <c r="L40" s="20">
        <f>L39/B39</f>
        <v>0.049999704336205215</v>
      </c>
    </row>
    <row r="41" spans="1:12" ht="11.25" customHeight="1">
      <c r="A41" s="116" t="s">
        <v>19</v>
      </c>
      <c r="B41" s="117"/>
      <c r="C41" s="117">
        <f>D41+I41</f>
        <v>1</v>
      </c>
      <c r="D41" s="117">
        <f>D39/C39</f>
        <v>0.7894739572148687</v>
      </c>
      <c r="E41" s="117"/>
      <c r="F41" s="117"/>
      <c r="G41" s="117"/>
      <c r="H41" s="117"/>
      <c r="I41" s="117">
        <f>I39/C39</f>
        <v>0.21052604278513135</v>
      </c>
      <c r="J41" s="117"/>
      <c r="K41" s="117"/>
      <c r="L41" s="117"/>
    </row>
    <row r="42" spans="1:12" ht="11.25" customHeight="1">
      <c r="A42" s="17" t="s">
        <v>69</v>
      </c>
      <c r="B42" s="18">
        <f>C42+L42</f>
        <v>719074</v>
      </c>
      <c r="C42" s="18">
        <f>D42+I42</f>
        <v>683003</v>
      </c>
      <c r="D42" s="18">
        <f>E42+F42+G42+H42</f>
        <v>539305</v>
      </c>
      <c r="E42" s="18">
        <v>539305</v>
      </c>
      <c r="F42" s="18">
        <v>0</v>
      </c>
      <c r="G42" s="18">
        <v>0</v>
      </c>
      <c r="H42" s="18">
        <v>0</v>
      </c>
      <c r="I42" s="18">
        <f>J42</f>
        <v>143698</v>
      </c>
      <c r="J42" s="18">
        <v>143698</v>
      </c>
      <c r="K42" s="18">
        <v>0</v>
      </c>
      <c r="L42" s="18">
        <v>36071</v>
      </c>
    </row>
    <row r="43" spans="1:12" ht="11.25" customHeight="1">
      <c r="A43" s="19" t="s">
        <v>18</v>
      </c>
      <c r="B43" s="20"/>
      <c r="C43" s="20">
        <f>C42/B42</f>
        <v>0.9498368735345736</v>
      </c>
      <c r="D43" s="20">
        <f>D42/B42</f>
        <v>0.7499993046612727</v>
      </c>
      <c r="E43" s="20">
        <f>E42/B42</f>
        <v>0.7499993046612727</v>
      </c>
      <c r="F43" s="20"/>
      <c r="G43" s="20"/>
      <c r="H43" s="20"/>
      <c r="I43" s="20">
        <f>I42/B42</f>
        <v>0.19983756887330095</v>
      </c>
      <c r="J43" s="20">
        <f>J42/B42</f>
        <v>0.19983756887330095</v>
      </c>
      <c r="K43" s="20">
        <f>K42/B42</f>
        <v>0</v>
      </c>
      <c r="L43" s="20">
        <f>L42/B42</f>
        <v>0.050163126465426366</v>
      </c>
    </row>
    <row r="44" spans="1:12" ht="11.25" customHeight="1">
      <c r="A44" s="116" t="s">
        <v>19</v>
      </c>
      <c r="B44" s="117"/>
      <c r="C44" s="117">
        <f>D44+I44</f>
        <v>1</v>
      </c>
      <c r="D44" s="117">
        <f>D42/C42</f>
        <v>0.7896085375906109</v>
      </c>
      <c r="E44" s="117"/>
      <c r="F44" s="117"/>
      <c r="G44" s="117"/>
      <c r="H44" s="117"/>
      <c r="I44" s="117">
        <f>I42/C42</f>
        <v>0.21039146240938914</v>
      </c>
      <c r="J44" s="117"/>
      <c r="K44" s="117"/>
      <c r="L44" s="117"/>
    </row>
    <row r="45" spans="1:12" ht="11.25" customHeight="1">
      <c r="A45" s="17" t="s">
        <v>70</v>
      </c>
      <c r="B45" s="18">
        <f>C45+L45</f>
        <v>630668</v>
      </c>
      <c r="C45" s="18">
        <f>D45+I45</f>
        <v>599134</v>
      </c>
      <c r="D45" s="18">
        <f>E45+F45+G45+H45</f>
        <v>473000</v>
      </c>
      <c r="E45" s="18">
        <v>473000</v>
      </c>
      <c r="F45" s="18">
        <v>0</v>
      </c>
      <c r="G45" s="18">
        <v>0</v>
      </c>
      <c r="H45" s="18">
        <v>0</v>
      </c>
      <c r="I45" s="18">
        <f>J45</f>
        <v>126134</v>
      </c>
      <c r="J45" s="18">
        <v>126134</v>
      </c>
      <c r="K45" s="18">
        <v>0</v>
      </c>
      <c r="L45" s="18">
        <v>31534</v>
      </c>
    </row>
    <row r="46" spans="1:12" ht="11.25" customHeight="1">
      <c r="A46" s="19" t="s">
        <v>18</v>
      </c>
      <c r="B46" s="20"/>
      <c r="C46" s="20">
        <f>C45/B45</f>
        <v>0.9499990486278042</v>
      </c>
      <c r="D46" s="20">
        <f>D45/B45</f>
        <v>0.7499984143796736</v>
      </c>
      <c r="E46" s="20">
        <f>E45/B45</f>
        <v>0.7499984143796736</v>
      </c>
      <c r="F46" s="20"/>
      <c r="G46" s="20"/>
      <c r="H46" s="20"/>
      <c r="I46" s="20">
        <f>I45/B45</f>
        <v>0.20000063424813055</v>
      </c>
      <c r="J46" s="20">
        <f>J45/B45</f>
        <v>0.20000063424813055</v>
      </c>
      <c r="K46" s="20">
        <f>K45/B45</f>
        <v>0</v>
      </c>
      <c r="L46" s="20">
        <f>L45/B45</f>
        <v>0.05000095137219583</v>
      </c>
    </row>
    <row r="47" spans="1:12" ht="11.25" customHeight="1">
      <c r="A47" s="116" t="s">
        <v>19</v>
      </c>
      <c r="B47" s="117"/>
      <c r="C47" s="117">
        <f>D47+I47</f>
        <v>1</v>
      </c>
      <c r="D47" s="117">
        <f>D45/C45</f>
        <v>0.789472805749632</v>
      </c>
      <c r="E47" s="117"/>
      <c r="F47" s="117"/>
      <c r="G47" s="117"/>
      <c r="H47" s="117"/>
      <c r="I47" s="117">
        <f>I45/C45</f>
        <v>0.21052719425036803</v>
      </c>
      <c r="J47" s="117"/>
      <c r="K47" s="117"/>
      <c r="L47" s="117"/>
    </row>
    <row r="48" spans="1:12" ht="11.25" customHeight="1">
      <c r="A48" s="14" t="s">
        <v>71</v>
      </c>
      <c r="B48" s="15">
        <f>C48+L48</f>
        <v>724942</v>
      </c>
      <c r="C48" s="15">
        <f>D48+I48</f>
        <v>688580</v>
      </c>
      <c r="D48" s="15">
        <f>E48+F48+G48+H48</f>
        <v>543705</v>
      </c>
      <c r="E48" s="15">
        <f>E49+E52</f>
        <v>543705</v>
      </c>
      <c r="F48" s="15">
        <f>F49+F52</f>
        <v>0</v>
      </c>
      <c r="G48" s="15">
        <f>G49+G52</f>
        <v>0</v>
      </c>
      <c r="H48" s="15">
        <f>H49+H52</f>
        <v>0</v>
      </c>
      <c r="I48" s="16">
        <f>J48</f>
        <v>144875</v>
      </c>
      <c r="J48" s="16">
        <f>J49+J52</f>
        <v>144875</v>
      </c>
      <c r="K48" s="16">
        <f>K49+K52</f>
        <v>0</v>
      </c>
      <c r="L48" s="16">
        <f>L49+L52</f>
        <v>36362</v>
      </c>
    </row>
    <row r="49" spans="1:12" ht="11.25" customHeight="1">
      <c r="A49" s="17" t="s">
        <v>75</v>
      </c>
      <c r="B49" s="18">
        <f>C49+L49</f>
        <v>707302</v>
      </c>
      <c r="C49" s="18">
        <f>D49+I49</f>
        <v>671936</v>
      </c>
      <c r="D49" s="18">
        <f>E49+F49+G49+H49</f>
        <v>530476</v>
      </c>
      <c r="E49" s="18">
        <v>530476</v>
      </c>
      <c r="F49" s="18">
        <v>0</v>
      </c>
      <c r="G49" s="18">
        <v>0</v>
      </c>
      <c r="H49" s="18">
        <v>0</v>
      </c>
      <c r="I49" s="18">
        <f>J49</f>
        <v>141460</v>
      </c>
      <c r="J49" s="18">
        <v>141460</v>
      </c>
      <c r="K49" s="18">
        <v>0</v>
      </c>
      <c r="L49" s="18">
        <v>35366</v>
      </c>
    </row>
    <row r="50" spans="1:12" ht="11.25" customHeight="1">
      <c r="A50" s="19" t="s">
        <v>18</v>
      </c>
      <c r="B50" s="20"/>
      <c r="C50" s="20">
        <f>C49/B49</f>
        <v>0.9499987275590908</v>
      </c>
      <c r="D50" s="20">
        <f>D49/B49</f>
        <v>0.7499992930883838</v>
      </c>
      <c r="E50" s="20">
        <f>E49/B49</f>
        <v>0.7499992930883838</v>
      </c>
      <c r="F50" s="20"/>
      <c r="G50" s="20"/>
      <c r="H50" s="20"/>
      <c r="I50" s="20">
        <f>I49/B49</f>
        <v>0.199999434470707</v>
      </c>
      <c r="J50" s="20">
        <f>J49/B49</f>
        <v>0.199999434470707</v>
      </c>
      <c r="K50" s="20">
        <f>K49/B49</f>
        <v>0</v>
      </c>
      <c r="L50" s="20">
        <f>L49/B49</f>
        <v>0.05000127244090926</v>
      </c>
    </row>
    <row r="51" spans="1:12" ht="11.25" customHeight="1">
      <c r="A51" s="116" t="s">
        <v>19</v>
      </c>
      <c r="B51" s="117"/>
      <c r="C51" s="117">
        <f>D51+I51</f>
        <v>1</v>
      </c>
      <c r="D51" s="117">
        <f>D49/C49</f>
        <v>0.7894739975235737</v>
      </c>
      <c r="E51" s="117"/>
      <c r="F51" s="117"/>
      <c r="G51" s="117"/>
      <c r="H51" s="117"/>
      <c r="I51" s="117">
        <f>I49/C49</f>
        <v>0.21052600247642633</v>
      </c>
      <c r="J51" s="117"/>
      <c r="K51" s="117"/>
      <c r="L51" s="117"/>
    </row>
    <row r="52" spans="1:12" ht="11.25" customHeight="1">
      <c r="A52" s="17" t="s">
        <v>76</v>
      </c>
      <c r="B52" s="18">
        <f>C52+L52</f>
        <v>17640</v>
      </c>
      <c r="C52" s="18">
        <f>D52+I52</f>
        <v>16644</v>
      </c>
      <c r="D52" s="18">
        <f>E52+F52+G52+H52</f>
        <v>13229</v>
      </c>
      <c r="E52" s="18">
        <v>13229</v>
      </c>
      <c r="F52" s="18">
        <v>0</v>
      </c>
      <c r="G52" s="18">
        <v>0</v>
      </c>
      <c r="H52" s="18">
        <v>0</v>
      </c>
      <c r="I52" s="18">
        <f>J52</f>
        <v>3415</v>
      </c>
      <c r="J52" s="18">
        <v>3415</v>
      </c>
      <c r="K52" s="18">
        <v>0</v>
      </c>
      <c r="L52" s="18">
        <v>996</v>
      </c>
    </row>
    <row r="53" spans="1:12" ht="11.25" customHeight="1">
      <c r="A53" s="19" t="s">
        <v>18</v>
      </c>
      <c r="B53" s="20"/>
      <c r="C53" s="20">
        <f>C52/B52</f>
        <v>0.9435374149659864</v>
      </c>
      <c r="D53" s="20">
        <f>D52/B52</f>
        <v>0.7499433106575963</v>
      </c>
      <c r="E53" s="20">
        <f>E52/B52</f>
        <v>0.7499433106575963</v>
      </c>
      <c r="F53" s="20"/>
      <c r="G53" s="20"/>
      <c r="H53" s="20"/>
      <c r="I53" s="20">
        <f>I52/B52</f>
        <v>0.19359410430839002</v>
      </c>
      <c r="J53" s="20">
        <f>J52/B52</f>
        <v>0.19359410430839002</v>
      </c>
      <c r="K53" s="20">
        <f>K52/B52</f>
        <v>0</v>
      </c>
      <c r="L53" s="20">
        <f>L52/B52</f>
        <v>0.05646258503401361</v>
      </c>
    </row>
    <row r="54" spans="1:12" ht="11.25" customHeight="1">
      <c r="A54" s="116" t="s">
        <v>19</v>
      </c>
      <c r="B54" s="117"/>
      <c r="C54" s="117">
        <f>D54+I54</f>
        <v>1</v>
      </c>
      <c r="D54" s="117">
        <f>D52/C52</f>
        <v>0.7948209565008412</v>
      </c>
      <c r="E54" s="117"/>
      <c r="F54" s="117"/>
      <c r="G54" s="117"/>
      <c r="H54" s="117"/>
      <c r="I54" s="117">
        <f>I52/C52</f>
        <v>0.20517904349915886</v>
      </c>
      <c r="J54" s="117"/>
      <c r="K54" s="117"/>
      <c r="L54" s="117"/>
    </row>
    <row r="55" spans="1:12" ht="11.25" customHeight="1">
      <c r="A55" s="14" t="s">
        <v>14</v>
      </c>
      <c r="B55" s="15">
        <f>C55+L55</f>
        <v>10735912</v>
      </c>
      <c r="C55" s="15">
        <f>D55+I55</f>
        <v>10198712</v>
      </c>
      <c r="D55" s="15">
        <f>E55+F55+G55+H55</f>
        <v>8051930</v>
      </c>
      <c r="E55" s="15">
        <f>E17+E31+E24+E48+E38+E7</f>
        <v>8051930</v>
      </c>
      <c r="F55" s="15">
        <f>F17+F31+F24+F48+F38+F7</f>
        <v>0</v>
      </c>
      <c r="G55" s="15">
        <f>G17+G31+G24+G48+G38+G7</f>
        <v>0</v>
      </c>
      <c r="H55" s="15">
        <f>H17+H31+H24+H48+H38+H7</f>
        <v>0</v>
      </c>
      <c r="I55" s="16">
        <f>J55</f>
        <v>2146782</v>
      </c>
      <c r="J55" s="16">
        <f>J17+J7+J24+J48+J38+J31</f>
        <v>2146782</v>
      </c>
      <c r="K55" s="16">
        <f>K17+K7+K24+K48+K38+K31</f>
        <v>0</v>
      </c>
      <c r="L55" s="16">
        <f>L17+L7+L24+L48+L38+L31</f>
        <v>537200</v>
      </c>
    </row>
    <row r="56" spans="1:12" ht="11.25" customHeight="1">
      <c r="A56" s="21" t="s">
        <v>18</v>
      </c>
      <c r="B56" s="22"/>
      <c r="C56" s="22">
        <f>C55/B55</f>
        <v>0.9499623320310375</v>
      </c>
      <c r="D56" s="22">
        <f>D55/B55</f>
        <v>0.7499996274187046</v>
      </c>
      <c r="E56" s="22">
        <f>E55/B55</f>
        <v>0.7499996274187046</v>
      </c>
      <c r="F56" s="22"/>
      <c r="G56" s="22"/>
      <c r="H56" s="22"/>
      <c r="I56" s="22">
        <f>I55/B55</f>
        <v>0.1999627046123329</v>
      </c>
      <c r="J56" s="22">
        <f>J55/B55</f>
        <v>0.1999627046123329</v>
      </c>
      <c r="K56" s="22"/>
      <c r="L56" s="22">
        <f>L55/B55</f>
        <v>0.05003766796896249</v>
      </c>
    </row>
    <row r="57" spans="1:12" ht="11.25" customHeight="1">
      <c r="A57" s="119" t="s">
        <v>19</v>
      </c>
      <c r="B57" s="120"/>
      <c r="C57" s="120">
        <f>D57+I57</f>
        <v>1</v>
      </c>
      <c r="D57" s="120">
        <f>D55/C55</f>
        <v>0.7895045962666658</v>
      </c>
      <c r="E57" s="120"/>
      <c r="F57" s="120"/>
      <c r="G57" s="120"/>
      <c r="H57" s="120"/>
      <c r="I57" s="120">
        <f>I55/C55</f>
        <v>0.21049540373333417</v>
      </c>
      <c r="J57" s="120"/>
      <c r="K57" s="120"/>
      <c r="L57" s="120"/>
    </row>
    <row r="58" spans="1:12" ht="11.25" customHeight="1">
      <c r="A58" s="128" t="s">
        <v>80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1.25">
      <c r="A60" s="7" t="s">
        <v>131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</sheetData>
  <mergeCells count="15">
    <mergeCell ref="J2:L2"/>
    <mergeCell ref="A3:A6"/>
    <mergeCell ref="B3:B6"/>
    <mergeCell ref="C3:J3"/>
    <mergeCell ref="L3:L6"/>
    <mergeCell ref="C4:C6"/>
    <mergeCell ref="D5:D6"/>
    <mergeCell ref="E5:E6"/>
    <mergeCell ref="F5:F6"/>
    <mergeCell ref="G5:G6"/>
    <mergeCell ref="H5:H6"/>
    <mergeCell ref="I4:K4"/>
    <mergeCell ref="K5:K6"/>
    <mergeCell ref="I5:I6"/>
    <mergeCell ref="J5:J6"/>
  </mergeCells>
  <printOptions/>
  <pageMargins left="0.69" right="0.75" top="1" bottom="1" header="0.4921259845" footer="0.55"/>
  <pageSetup fitToHeight="1" fitToWidth="1" horizontalDpi="600" verticalDpi="600" orientation="landscape" paperSize="9" scale="68" r:id="rId1"/>
  <headerFooter alignWithMargins="0">
    <oddHeader>&amp;L&amp;8Príloha 2</oddHeader>
    <oddFooter>&amp;R&amp;8 10</oddFooter>
  </headerFooter>
  <ignoredErrors>
    <ignoredError sqref="C9:C23 C25:C48 C49:C56 I7:I4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8"/>
  <sheetViews>
    <sheetView view="pageBreakPreview" zoomScale="90" zoomScaleSheetLayoutView="90" workbookViewId="0" topLeftCell="A1">
      <selection activeCell="E46" sqref="E46"/>
    </sheetView>
  </sheetViews>
  <sheetFormatPr defaultColWidth="9.140625" defaultRowHeight="12.75"/>
  <cols>
    <col min="1" max="1" width="70.8515625" style="24" customWidth="1"/>
    <col min="2" max="12" width="11.28125" style="24" customWidth="1"/>
    <col min="13" max="16384" width="9.140625" style="24" customWidth="1"/>
  </cols>
  <sheetData>
    <row r="1" spans="1:12" ht="12.75" customHeight="1">
      <c r="A1" s="111" t="s">
        <v>101</v>
      </c>
      <c r="B1" s="23"/>
      <c r="C1" s="23"/>
      <c r="D1" s="23"/>
      <c r="E1" s="23"/>
      <c r="F1" s="23"/>
      <c r="G1" s="23"/>
      <c r="H1" s="23"/>
      <c r="I1" s="23"/>
      <c r="J1" s="23"/>
      <c r="L1" s="23"/>
    </row>
    <row r="2" spans="1:12" ht="12" customHeight="1">
      <c r="A2" s="111"/>
      <c r="B2" s="23"/>
      <c r="C2" s="23"/>
      <c r="D2" s="23"/>
      <c r="E2" s="23"/>
      <c r="F2" s="23"/>
      <c r="G2" s="23"/>
      <c r="H2" s="23"/>
      <c r="I2" s="23"/>
      <c r="J2" s="23"/>
      <c r="K2" s="145" t="s">
        <v>6</v>
      </c>
      <c r="L2" s="145"/>
    </row>
    <row r="3" spans="1:12" ht="12" customHeight="1">
      <c r="A3" s="150" t="s">
        <v>4</v>
      </c>
      <c r="B3" s="140" t="s">
        <v>14</v>
      </c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0" t="s">
        <v>13</v>
      </c>
    </row>
    <row r="4" spans="1:12" ht="12" customHeight="1">
      <c r="A4" s="151"/>
      <c r="B4" s="141"/>
      <c r="C4" s="140" t="s">
        <v>7</v>
      </c>
      <c r="D4" s="25" t="s">
        <v>8</v>
      </c>
      <c r="E4" s="26"/>
      <c r="F4" s="26"/>
      <c r="G4" s="26"/>
      <c r="H4" s="27"/>
      <c r="I4" s="28" t="s">
        <v>10</v>
      </c>
      <c r="J4" s="29"/>
      <c r="K4" s="29"/>
      <c r="L4" s="141"/>
    </row>
    <row r="5" spans="1:12" ht="12" customHeight="1">
      <c r="A5" s="151"/>
      <c r="B5" s="141"/>
      <c r="C5" s="141"/>
      <c r="D5" s="140" t="s">
        <v>9</v>
      </c>
      <c r="E5" s="140" t="s">
        <v>0</v>
      </c>
      <c r="F5" s="140" t="s">
        <v>1</v>
      </c>
      <c r="G5" s="140" t="s">
        <v>2</v>
      </c>
      <c r="H5" s="140" t="s">
        <v>3</v>
      </c>
      <c r="I5" s="146" t="s">
        <v>11</v>
      </c>
      <c r="J5" s="148" t="s">
        <v>12</v>
      </c>
      <c r="K5" s="140" t="s">
        <v>81</v>
      </c>
      <c r="L5" s="141"/>
    </row>
    <row r="6" spans="1:12" ht="12" customHeight="1">
      <c r="A6" s="152"/>
      <c r="B6" s="142"/>
      <c r="C6" s="142"/>
      <c r="D6" s="142"/>
      <c r="E6" s="142"/>
      <c r="F6" s="142"/>
      <c r="G6" s="142"/>
      <c r="H6" s="142"/>
      <c r="I6" s="147"/>
      <c r="J6" s="149"/>
      <c r="K6" s="142"/>
      <c r="L6" s="142"/>
    </row>
    <row r="7" spans="1:12" ht="12" customHeight="1">
      <c r="A7" s="30" t="s">
        <v>53</v>
      </c>
      <c r="B7" s="31">
        <f>C7+L7</f>
        <v>5700001</v>
      </c>
      <c r="C7" s="31">
        <f>D7+I7</f>
        <v>5700001</v>
      </c>
      <c r="D7" s="31">
        <f>E7+F7+G7+H7</f>
        <v>4274999</v>
      </c>
      <c r="E7" s="31">
        <f>E8+E11+E14</f>
        <v>4274999</v>
      </c>
      <c r="F7" s="31">
        <f>F8+F11+F14</f>
        <v>0</v>
      </c>
      <c r="G7" s="31">
        <f>G8+G11+G14</f>
        <v>0</v>
      </c>
      <c r="H7" s="31">
        <f>H8+H11+H14</f>
        <v>0</v>
      </c>
      <c r="I7" s="32">
        <f>J7+K7</f>
        <v>1425002</v>
      </c>
      <c r="J7" s="32">
        <f>J8+J11+J14</f>
        <v>1140001</v>
      </c>
      <c r="K7" s="32">
        <f>K8+K11+K14</f>
        <v>285001</v>
      </c>
      <c r="L7" s="32">
        <f>L8+L11+L14</f>
        <v>0</v>
      </c>
    </row>
    <row r="8" spans="1:12" ht="12" customHeight="1">
      <c r="A8" s="33" t="s">
        <v>54</v>
      </c>
      <c r="B8" s="34">
        <f>C8+L8</f>
        <v>3420000</v>
      </c>
      <c r="C8" s="34">
        <f>D8+I8</f>
        <v>3420000</v>
      </c>
      <c r="D8" s="34">
        <f>E8+F8+G8+H8</f>
        <v>2565000</v>
      </c>
      <c r="E8" s="34">
        <v>2565000</v>
      </c>
      <c r="F8" s="34">
        <v>0</v>
      </c>
      <c r="G8" s="34">
        <v>0</v>
      </c>
      <c r="H8" s="34">
        <v>0</v>
      </c>
      <c r="I8" s="34">
        <f>J8+K8</f>
        <v>855000</v>
      </c>
      <c r="J8" s="34">
        <v>684000</v>
      </c>
      <c r="K8" s="34">
        <v>171000</v>
      </c>
      <c r="L8" s="34">
        <v>0</v>
      </c>
    </row>
    <row r="9" spans="1:12" ht="12" customHeight="1">
      <c r="A9" s="35" t="s">
        <v>18</v>
      </c>
      <c r="B9" s="36"/>
      <c r="C9" s="36">
        <f>C8/B8</f>
        <v>1</v>
      </c>
      <c r="D9" s="36">
        <f>D8/B8</f>
        <v>0.75</v>
      </c>
      <c r="E9" s="36">
        <f>E8/B8</f>
        <v>0.75</v>
      </c>
      <c r="F9" s="36"/>
      <c r="G9" s="36"/>
      <c r="H9" s="36"/>
      <c r="I9" s="36">
        <f>I8/B8</f>
        <v>0.25</v>
      </c>
      <c r="J9" s="36">
        <f>J8/B8</f>
        <v>0.2</v>
      </c>
      <c r="K9" s="36">
        <f>K8/B8</f>
        <v>0.05</v>
      </c>
      <c r="L9" s="36">
        <f>L8/B8</f>
        <v>0</v>
      </c>
    </row>
    <row r="10" spans="1:12" ht="12" customHeight="1">
      <c r="A10" s="113" t="s">
        <v>19</v>
      </c>
      <c r="B10" s="112"/>
      <c r="C10" s="112">
        <f>D10+I10</f>
        <v>1</v>
      </c>
      <c r="D10" s="112">
        <f>D8/C8</f>
        <v>0.75</v>
      </c>
      <c r="E10" s="112"/>
      <c r="F10" s="112"/>
      <c r="G10" s="112"/>
      <c r="H10" s="112"/>
      <c r="I10" s="112">
        <f>I8/C8</f>
        <v>0.25</v>
      </c>
      <c r="J10" s="112"/>
      <c r="K10" s="112"/>
      <c r="L10" s="112"/>
    </row>
    <row r="11" spans="1:12" ht="12" customHeight="1">
      <c r="A11" s="33" t="s">
        <v>55</v>
      </c>
      <c r="B11" s="34">
        <f>C11+L11</f>
        <v>1596001</v>
      </c>
      <c r="C11" s="34">
        <f>D11+I11</f>
        <v>1596001</v>
      </c>
      <c r="D11" s="34">
        <f>E11+F11+G11+H11</f>
        <v>1197000</v>
      </c>
      <c r="E11" s="34">
        <v>1197000</v>
      </c>
      <c r="F11" s="34">
        <v>0</v>
      </c>
      <c r="G11" s="34">
        <v>0</v>
      </c>
      <c r="H11" s="34">
        <v>0</v>
      </c>
      <c r="I11" s="34">
        <f>J11+K11</f>
        <v>399001</v>
      </c>
      <c r="J11" s="37">
        <v>319201</v>
      </c>
      <c r="K11" s="34">
        <v>79800</v>
      </c>
      <c r="L11" s="34">
        <v>0</v>
      </c>
    </row>
    <row r="12" spans="1:12" ht="12" customHeight="1">
      <c r="A12" s="35" t="s">
        <v>18</v>
      </c>
      <c r="B12" s="36"/>
      <c r="C12" s="36">
        <f>C11/B11</f>
        <v>1</v>
      </c>
      <c r="D12" s="36">
        <f>D11/B11</f>
        <v>0.7499995300754824</v>
      </c>
      <c r="E12" s="36">
        <f>E11/B11</f>
        <v>0.7499995300754824</v>
      </c>
      <c r="F12" s="36"/>
      <c r="G12" s="36"/>
      <c r="H12" s="36"/>
      <c r="I12" s="36">
        <f>I11/B11</f>
        <v>0.2500004699245176</v>
      </c>
      <c r="J12" s="36">
        <f>J11/B11</f>
        <v>0.20000050125281876</v>
      </c>
      <c r="K12" s="36">
        <f>K11/B11</f>
        <v>0.04999996867169883</v>
      </c>
      <c r="L12" s="36">
        <f>L11/B11</f>
        <v>0</v>
      </c>
    </row>
    <row r="13" spans="1:12" ht="12" customHeight="1">
      <c r="A13" s="113" t="s">
        <v>19</v>
      </c>
      <c r="B13" s="112"/>
      <c r="C13" s="112">
        <f>D13+I13</f>
        <v>1</v>
      </c>
      <c r="D13" s="112">
        <f>D11/C11</f>
        <v>0.7499995300754824</v>
      </c>
      <c r="E13" s="112"/>
      <c r="F13" s="112"/>
      <c r="G13" s="112"/>
      <c r="H13" s="112"/>
      <c r="I13" s="112">
        <f>I11/C11</f>
        <v>0.2500004699245176</v>
      </c>
      <c r="J13" s="112"/>
      <c r="K13" s="112"/>
      <c r="L13" s="112"/>
    </row>
    <row r="14" spans="1:12" ht="12" customHeight="1">
      <c r="A14" s="33" t="s">
        <v>56</v>
      </c>
      <c r="B14" s="34">
        <f>C14+L14</f>
        <v>684000</v>
      </c>
      <c r="C14" s="34">
        <f>D14+I14</f>
        <v>684000</v>
      </c>
      <c r="D14" s="34">
        <f>E14+F14+G14+H14</f>
        <v>512999</v>
      </c>
      <c r="E14" s="34">
        <v>512999</v>
      </c>
      <c r="F14" s="34">
        <v>0</v>
      </c>
      <c r="G14" s="34">
        <v>0</v>
      </c>
      <c r="H14" s="34">
        <v>0</v>
      </c>
      <c r="I14" s="34">
        <f>J14+K14</f>
        <v>171001</v>
      </c>
      <c r="J14" s="34">
        <v>136800</v>
      </c>
      <c r="K14" s="34">
        <v>34201</v>
      </c>
      <c r="L14" s="34">
        <v>0</v>
      </c>
    </row>
    <row r="15" spans="1:12" ht="12" customHeight="1">
      <c r="A15" s="35" t="s">
        <v>18</v>
      </c>
      <c r="B15" s="36"/>
      <c r="C15" s="36">
        <f>C14/B14</f>
        <v>1</v>
      </c>
      <c r="D15" s="36">
        <f>D14/B14</f>
        <v>0.7499985380116959</v>
      </c>
      <c r="E15" s="36">
        <f>E14/B14</f>
        <v>0.7499985380116959</v>
      </c>
      <c r="F15" s="36"/>
      <c r="G15" s="36"/>
      <c r="H15" s="36"/>
      <c r="I15" s="36">
        <f>I14/B14</f>
        <v>0.2500014619883041</v>
      </c>
      <c r="J15" s="36">
        <f>J14/B14</f>
        <v>0.2</v>
      </c>
      <c r="K15" s="36">
        <f>K14/B14</f>
        <v>0.050001461988304095</v>
      </c>
      <c r="L15" s="36">
        <f>L14/B14</f>
        <v>0</v>
      </c>
    </row>
    <row r="16" spans="1:12" ht="12" customHeight="1">
      <c r="A16" s="113" t="s">
        <v>19</v>
      </c>
      <c r="B16" s="112"/>
      <c r="C16" s="112">
        <f>D16+I16</f>
        <v>1</v>
      </c>
      <c r="D16" s="112">
        <f>D14/C14</f>
        <v>0.7499985380116959</v>
      </c>
      <c r="E16" s="112"/>
      <c r="F16" s="112"/>
      <c r="G16" s="112"/>
      <c r="H16" s="112"/>
      <c r="I16" s="112">
        <f>I14/C14</f>
        <v>0.2500014619883041</v>
      </c>
      <c r="J16" s="112"/>
      <c r="K16" s="112"/>
      <c r="L16" s="112"/>
    </row>
    <row r="17" spans="1:12" ht="12" customHeight="1">
      <c r="A17" s="30" t="s">
        <v>57</v>
      </c>
      <c r="B17" s="31">
        <f>C17+L17</f>
        <v>6080000</v>
      </c>
      <c r="C17" s="31">
        <f>D17+I17</f>
        <v>6080000</v>
      </c>
      <c r="D17" s="31">
        <f>E17+F17+G17+H17</f>
        <v>4560000</v>
      </c>
      <c r="E17" s="31">
        <f>E18+E21+E24</f>
        <v>4560000</v>
      </c>
      <c r="F17" s="31">
        <f>F18+F21+F24</f>
        <v>0</v>
      </c>
      <c r="G17" s="31">
        <f>G18+G21+G24</f>
        <v>0</v>
      </c>
      <c r="H17" s="31">
        <f>H18+H21+H24</f>
        <v>0</v>
      </c>
      <c r="I17" s="32">
        <f>J17+K17</f>
        <v>1520000</v>
      </c>
      <c r="J17" s="32">
        <f>J18+J21+J24</f>
        <v>1216000</v>
      </c>
      <c r="K17" s="32">
        <f>K18+K21+K24</f>
        <v>304000</v>
      </c>
      <c r="L17" s="32">
        <f>L18+L21+L24</f>
        <v>0</v>
      </c>
    </row>
    <row r="18" spans="1:12" ht="12" customHeight="1">
      <c r="A18" s="33" t="s">
        <v>58</v>
      </c>
      <c r="B18" s="34">
        <f>C18+L18</f>
        <v>2736000</v>
      </c>
      <c r="C18" s="34">
        <f>D18+I18</f>
        <v>2736000</v>
      </c>
      <c r="D18" s="34">
        <f>E18+F18+G18+H18</f>
        <v>2052000</v>
      </c>
      <c r="E18" s="34">
        <v>2052000</v>
      </c>
      <c r="F18" s="34">
        <v>0</v>
      </c>
      <c r="G18" s="34">
        <v>0</v>
      </c>
      <c r="H18" s="34">
        <v>0</v>
      </c>
      <c r="I18" s="34">
        <f>J18+K18</f>
        <v>684000</v>
      </c>
      <c r="J18" s="34">
        <v>547200</v>
      </c>
      <c r="K18" s="34">
        <v>136800</v>
      </c>
      <c r="L18" s="34">
        <v>0</v>
      </c>
    </row>
    <row r="19" spans="1:12" ht="12" customHeight="1">
      <c r="A19" s="35" t="s">
        <v>18</v>
      </c>
      <c r="B19" s="36"/>
      <c r="C19" s="36">
        <f>C18/B18</f>
        <v>1</v>
      </c>
      <c r="D19" s="36">
        <f>D18/B18</f>
        <v>0.75</v>
      </c>
      <c r="E19" s="36">
        <f>E18/B18</f>
        <v>0.75</v>
      </c>
      <c r="F19" s="36"/>
      <c r="G19" s="36"/>
      <c r="H19" s="36"/>
      <c r="I19" s="36">
        <f>I18/B18</f>
        <v>0.25</v>
      </c>
      <c r="J19" s="36">
        <f>J18/B18</f>
        <v>0.2</v>
      </c>
      <c r="K19" s="36">
        <f>K18/B18</f>
        <v>0.05</v>
      </c>
      <c r="L19" s="36">
        <f>L18/B18</f>
        <v>0</v>
      </c>
    </row>
    <row r="20" spans="1:12" ht="12" customHeight="1">
      <c r="A20" s="113" t="s">
        <v>19</v>
      </c>
      <c r="B20" s="112"/>
      <c r="C20" s="112">
        <f>D20+I20</f>
        <v>1</v>
      </c>
      <c r="D20" s="112">
        <f>D18/C18</f>
        <v>0.75</v>
      </c>
      <c r="E20" s="112"/>
      <c r="F20" s="112"/>
      <c r="G20" s="112"/>
      <c r="H20" s="112"/>
      <c r="I20" s="112">
        <f>I18/C18</f>
        <v>0.25</v>
      </c>
      <c r="J20" s="112"/>
      <c r="K20" s="112"/>
      <c r="L20" s="112"/>
    </row>
    <row r="21" spans="1:12" ht="12" customHeight="1">
      <c r="A21" s="33" t="s">
        <v>59</v>
      </c>
      <c r="B21" s="34">
        <f>C21+L21</f>
        <v>1276800</v>
      </c>
      <c r="C21" s="34">
        <f>D21+I21</f>
        <v>1276800</v>
      </c>
      <c r="D21" s="34">
        <f>E21+F21+G21+H21</f>
        <v>957600</v>
      </c>
      <c r="E21" s="34">
        <v>957600</v>
      </c>
      <c r="F21" s="34">
        <v>0</v>
      </c>
      <c r="G21" s="34">
        <v>0</v>
      </c>
      <c r="H21" s="34">
        <v>0</v>
      </c>
      <c r="I21" s="34">
        <f>J21+K21</f>
        <v>319200</v>
      </c>
      <c r="J21" s="34">
        <v>255360</v>
      </c>
      <c r="K21" s="34">
        <v>63840</v>
      </c>
      <c r="L21" s="34">
        <v>0</v>
      </c>
    </row>
    <row r="22" spans="1:12" ht="12" customHeight="1">
      <c r="A22" s="35" t="s">
        <v>18</v>
      </c>
      <c r="B22" s="36"/>
      <c r="C22" s="36">
        <f>C21/B21</f>
        <v>1</v>
      </c>
      <c r="D22" s="36">
        <f>D21/B21</f>
        <v>0.75</v>
      </c>
      <c r="E22" s="36">
        <f>E21/B21</f>
        <v>0.75</v>
      </c>
      <c r="F22" s="36"/>
      <c r="G22" s="36"/>
      <c r="H22" s="36"/>
      <c r="I22" s="36">
        <f>I21/B21</f>
        <v>0.25</v>
      </c>
      <c r="J22" s="36">
        <f>J21/B21</f>
        <v>0.2</v>
      </c>
      <c r="K22" s="36">
        <f>K21/B21</f>
        <v>0.05</v>
      </c>
      <c r="L22" s="36">
        <f>L21/B21</f>
        <v>0</v>
      </c>
    </row>
    <row r="23" spans="1:12" ht="12" customHeight="1">
      <c r="A23" s="113" t="s">
        <v>19</v>
      </c>
      <c r="B23" s="112"/>
      <c r="C23" s="112">
        <f>D23+I23</f>
        <v>1</v>
      </c>
      <c r="D23" s="112">
        <f>D21/C21</f>
        <v>0.75</v>
      </c>
      <c r="E23" s="112"/>
      <c r="F23" s="112"/>
      <c r="G23" s="112"/>
      <c r="H23" s="112"/>
      <c r="I23" s="112">
        <f>I21/C21</f>
        <v>0.25</v>
      </c>
      <c r="J23" s="112"/>
      <c r="K23" s="112"/>
      <c r="L23" s="112"/>
    </row>
    <row r="24" spans="1:12" ht="12" customHeight="1">
      <c r="A24" s="33" t="s">
        <v>63</v>
      </c>
      <c r="B24" s="34">
        <f>C24+L24</f>
        <v>2067200</v>
      </c>
      <c r="C24" s="34">
        <f>D24+I24</f>
        <v>2067200</v>
      </c>
      <c r="D24" s="34">
        <f>E24+F24+G24+H24</f>
        <v>1550400</v>
      </c>
      <c r="E24" s="34">
        <v>1550400</v>
      </c>
      <c r="F24" s="34">
        <v>0</v>
      </c>
      <c r="G24" s="34">
        <v>0</v>
      </c>
      <c r="H24" s="34">
        <v>0</v>
      </c>
      <c r="I24" s="34">
        <f>J24+K24</f>
        <v>516800</v>
      </c>
      <c r="J24" s="34">
        <v>413440</v>
      </c>
      <c r="K24" s="34">
        <v>103360</v>
      </c>
      <c r="L24" s="34">
        <v>0</v>
      </c>
    </row>
    <row r="25" spans="1:12" ht="12" customHeight="1">
      <c r="A25" s="35" t="s">
        <v>18</v>
      </c>
      <c r="B25" s="36"/>
      <c r="C25" s="36">
        <f>C24/B24</f>
        <v>1</v>
      </c>
      <c r="D25" s="36">
        <f>D24/B24</f>
        <v>0.75</v>
      </c>
      <c r="E25" s="36">
        <f>E24/B24</f>
        <v>0.75</v>
      </c>
      <c r="F25" s="36"/>
      <c r="G25" s="36"/>
      <c r="H25" s="36"/>
      <c r="I25" s="36">
        <f>I24/B24</f>
        <v>0.25</v>
      </c>
      <c r="J25" s="36">
        <f>J24/B24</f>
        <v>0.2</v>
      </c>
      <c r="K25" s="36">
        <f>K24/B24</f>
        <v>0.05</v>
      </c>
      <c r="L25" s="36">
        <f>L24/B24</f>
        <v>0</v>
      </c>
    </row>
    <row r="26" spans="1:12" ht="12" customHeight="1">
      <c r="A26" s="113" t="s">
        <v>19</v>
      </c>
      <c r="B26" s="112"/>
      <c r="C26" s="112">
        <f>D26+I26</f>
        <v>1</v>
      </c>
      <c r="D26" s="112">
        <f>D24/C24</f>
        <v>0.75</v>
      </c>
      <c r="E26" s="112"/>
      <c r="F26" s="112"/>
      <c r="G26" s="112"/>
      <c r="H26" s="112"/>
      <c r="I26" s="112">
        <f>I24/C24</f>
        <v>0.25</v>
      </c>
      <c r="J26" s="112"/>
      <c r="K26" s="112"/>
      <c r="L26" s="112"/>
    </row>
    <row r="27" spans="1:12" ht="12" customHeight="1">
      <c r="A27" s="30" t="s">
        <v>71</v>
      </c>
      <c r="B27" s="31">
        <f>C27+L27</f>
        <v>886668</v>
      </c>
      <c r="C27" s="31">
        <f>D27+I27</f>
        <v>886668</v>
      </c>
      <c r="D27" s="31">
        <f>E27+F27+G27+H27</f>
        <v>665001</v>
      </c>
      <c r="E27" s="31">
        <f>E28+E31</f>
        <v>665001</v>
      </c>
      <c r="F27" s="31">
        <f>F28+F31</f>
        <v>0</v>
      </c>
      <c r="G27" s="31">
        <f>G28+G31</f>
        <v>0</v>
      </c>
      <c r="H27" s="31">
        <f>H28+H31</f>
        <v>0</v>
      </c>
      <c r="I27" s="32">
        <f>J27+K27</f>
        <v>221667</v>
      </c>
      <c r="J27" s="32">
        <f>J28+J31</f>
        <v>221667</v>
      </c>
      <c r="K27" s="32">
        <f>K28+K31</f>
        <v>0</v>
      </c>
      <c r="L27" s="32">
        <f>L28+L31</f>
        <v>0</v>
      </c>
    </row>
    <row r="28" spans="1:12" ht="12" customHeight="1">
      <c r="A28" s="33" t="s">
        <v>77</v>
      </c>
      <c r="B28" s="34">
        <f>C28+L28</f>
        <v>633335</v>
      </c>
      <c r="C28" s="34">
        <f>D28+I28</f>
        <v>633335</v>
      </c>
      <c r="D28" s="34">
        <f>E28+F28+G28+H28</f>
        <v>475001</v>
      </c>
      <c r="E28" s="34">
        <v>475001</v>
      </c>
      <c r="F28" s="34">
        <v>0</v>
      </c>
      <c r="G28" s="34">
        <v>0</v>
      </c>
      <c r="H28" s="34">
        <v>0</v>
      </c>
      <c r="I28" s="34">
        <f>J28+K28</f>
        <v>158334</v>
      </c>
      <c r="J28" s="34">
        <v>158334</v>
      </c>
      <c r="K28" s="34">
        <v>0</v>
      </c>
      <c r="L28" s="34">
        <v>0</v>
      </c>
    </row>
    <row r="29" spans="1:12" ht="12" customHeight="1">
      <c r="A29" s="35" t="s">
        <v>18</v>
      </c>
      <c r="B29" s="36"/>
      <c r="C29" s="36">
        <f>C28/B28</f>
        <v>1</v>
      </c>
      <c r="D29" s="36">
        <f>D28/B28</f>
        <v>0.7499996052641966</v>
      </c>
      <c r="E29" s="36">
        <f>E28/B28</f>
        <v>0.7499996052641966</v>
      </c>
      <c r="F29" s="36"/>
      <c r="G29" s="36"/>
      <c r="H29" s="36"/>
      <c r="I29" s="36">
        <f>I28/B28</f>
        <v>0.2500003947358033</v>
      </c>
      <c r="J29" s="36">
        <f>J28/B28</f>
        <v>0.2500003947358033</v>
      </c>
      <c r="K29" s="36">
        <f>K28/B28</f>
        <v>0</v>
      </c>
      <c r="L29" s="36">
        <f>L28/B28</f>
        <v>0</v>
      </c>
    </row>
    <row r="30" spans="1:12" ht="12" customHeight="1">
      <c r="A30" s="113" t="s">
        <v>19</v>
      </c>
      <c r="B30" s="112"/>
      <c r="C30" s="112">
        <f>D30+I30</f>
        <v>1</v>
      </c>
      <c r="D30" s="112">
        <f>D28/C28</f>
        <v>0.7499996052641966</v>
      </c>
      <c r="E30" s="112"/>
      <c r="F30" s="112"/>
      <c r="G30" s="112"/>
      <c r="H30" s="112"/>
      <c r="I30" s="112">
        <f>I28/C28</f>
        <v>0.2500003947358033</v>
      </c>
      <c r="J30" s="112"/>
      <c r="K30" s="112"/>
      <c r="L30" s="112"/>
    </row>
    <row r="31" spans="1:12" ht="12" customHeight="1">
      <c r="A31" s="33" t="s">
        <v>78</v>
      </c>
      <c r="B31" s="34">
        <f>C31+L31</f>
        <v>253333</v>
      </c>
      <c r="C31" s="34">
        <f>D31+I31</f>
        <v>253333</v>
      </c>
      <c r="D31" s="34">
        <f>E31+F31+G31+H31</f>
        <v>190000</v>
      </c>
      <c r="E31" s="34">
        <v>190000</v>
      </c>
      <c r="F31" s="34">
        <v>0</v>
      </c>
      <c r="G31" s="34">
        <v>0</v>
      </c>
      <c r="H31" s="34">
        <v>0</v>
      </c>
      <c r="I31" s="34">
        <f>J31+K31</f>
        <v>63333</v>
      </c>
      <c r="J31" s="34">
        <v>63333</v>
      </c>
      <c r="K31" s="34">
        <v>0</v>
      </c>
      <c r="L31" s="34">
        <v>0</v>
      </c>
    </row>
    <row r="32" spans="1:12" ht="12" customHeight="1">
      <c r="A32" s="35" t="s">
        <v>18</v>
      </c>
      <c r="B32" s="36"/>
      <c r="C32" s="36">
        <f>C31/B31</f>
        <v>1</v>
      </c>
      <c r="D32" s="36">
        <f>D31/B31</f>
        <v>0.7500009868434038</v>
      </c>
      <c r="E32" s="36">
        <f>E31/B31</f>
        <v>0.7500009868434038</v>
      </c>
      <c r="F32" s="36"/>
      <c r="G32" s="36"/>
      <c r="H32" s="36"/>
      <c r="I32" s="36">
        <f>I31/B31</f>
        <v>0.24999901315659626</v>
      </c>
      <c r="J32" s="36">
        <f>J31/B31</f>
        <v>0.24999901315659626</v>
      </c>
      <c r="K32" s="36">
        <f>K31/B31</f>
        <v>0</v>
      </c>
      <c r="L32" s="36">
        <f>L31/B31</f>
        <v>0</v>
      </c>
    </row>
    <row r="33" spans="1:12" ht="12" customHeight="1">
      <c r="A33" s="113" t="s">
        <v>19</v>
      </c>
      <c r="B33" s="112"/>
      <c r="C33" s="112">
        <f>D33+I33</f>
        <v>1</v>
      </c>
      <c r="D33" s="112">
        <f>D31/C31</f>
        <v>0.7500009868434038</v>
      </c>
      <c r="E33" s="112"/>
      <c r="F33" s="112"/>
      <c r="G33" s="112"/>
      <c r="H33" s="112"/>
      <c r="I33" s="112">
        <f>I31/C31</f>
        <v>0.24999901315659626</v>
      </c>
      <c r="J33" s="112"/>
      <c r="K33" s="112"/>
      <c r="L33" s="112"/>
    </row>
    <row r="34" spans="1:12" ht="12" customHeight="1">
      <c r="A34" s="30" t="s">
        <v>14</v>
      </c>
      <c r="B34" s="31">
        <f>C34+L34</f>
        <v>12666669</v>
      </c>
      <c r="C34" s="31">
        <f>D34+I34</f>
        <v>12666669</v>
      </c>
      <c r="D34" s="31">
        <f>E34+F34+G34+H34</f>
        <v>9500000</v>
      </c>
      <c r="E34" s="31">
        <f>E17+E7+E27</f>
        <v>9500000</v>
      </c>
      <c r="F34" s="31">
        <f>F17+F7+F27</f>
        <v>0</v>
      </c>
      <c r="G34" s="31">
        <f>G17+G7+G27</f>
        <v>0</v>
      </c>
      <c r="H34" s="31">
        <f>H17+H7+H27</f>
        <v>0</v>
      </c>
      <c r="I34" s="32">
        <f>J34+K34</f>
        <v>3166669</v>
      </c>
      <c r="J34" s="32">
        <f>J17+J7+J27</f>
        <v>2577668</v>
      </c>
      <c r="K34" s="32">
        <f>K7+K17+K27</f>
        <v>589001</v>
      </c>
      <c r="L34" s="32">
        <f>L7+L17+L27</f>
        <v>0</v>
      </c>
    </row>
    <row r="35" spans="1:12" ht="12" customHeight="1">
      <c r="A35" s="38" t="s">
        <v>18</v>
      </c>
      <c r="B35" s="39"/>
      <c r="C35" s="39">
        <f>C34/B34</f>
        <v>1</v>
      </c>
      <c r="D35" s="39">
        <f>D34/B34</f>
        <v>0.7499998618421307</v>
      </c>
      <c r="E35" s="39">
        <f>E34/B34</f>
        <v>0.7499998618421307</v>
      </c>
      <c r="F35" s="39"/>
      <c r="G35" s="39"/>
      <c r="H35" s="39"/>
      <c r="I35" s="39">
        <f>I34/B34</f>
        <v>0.2500001381578693</v>
      </c>
      <c r="J35" s="39">
        <f>J34/B34</f>
        <v>0.2035000677763033</v>
      </c>
      <c r="K35" s="39">
        <f>K34/B34</f>
        <v>0.046500070381565985</v>
      </c>
      <c r="L35" s="36">
        <f>L34/B34</f>
        <v>0</v>
      </c>
    </row>
    <row r="36" spans="1:12" ht="12" customHeight="1">
      <c r="A36" s="125" t="s">
        <v>19</v>
      </c>
      <c r="B36" s="109"/>
      <c r="C36" s="103">
        <f>D36+I36</f>
        <v>1</v>
      </c>
      <c r="D36" s="109">
        <f>D34/C34</f>
        <v>0.7499998618421307</v>
      </c>
      <c r="E36" s="109"/>
      <c r="F36" s="109"/>
      <c r="G36" s="109"/>
      <c r="H36" s="109"/>
      <c r="I36" s="109">
        <f>I34/C34</f>
        <v>0.2500001381578693</v>
      </c>
      <c r="J36" s="109"/>
      <c r="K36" s="109"/>
      <c r="L36" s="109"/>
    </row>
    <row r="37" spans="1:12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1.25">
      <c r="A38" s="23" t="s">
        <v>131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</sheetData>
  <mergeCells count="14">
    <mergeCell ref="A3:A6"/>
    <mergeCell ref="B3:B6"/>
    <mergeCell ref="C3:K3"/>
    <mergeCell ref="K2:L2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5" right="0.71" top="1" bottom="1" header="0.4921259845" footer="0.4921259845"/>
  <pageSetup fitToHeight="1" fitToWidth="1" horizontalDpi="600" verticalDpi="600" orientation="landscape" paperSize="9" scale="68" r:id="rId1"/>
  <headerFooter alignWithMargins="0">
    <oddHeader>&amp;L&amp;8Príloha 2</oddHeader>
    <oddFooter>&amp;R&amp;8 11</oddFooter>
  </headerFooter>
  <ignoredErrors>
    <ignoredError sqref="I7 C9:J36 L9:L36 K9:K33 K35:K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Y41"/>
  <sheetViews>
    <sheetView view="pageBreakPreview" zoomScale="90" zoomScaleNormal="90" zoomScaleSheetLayoutView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4" sqref="A44"/>
    </sheetView>
  </sheetViews>
  <sheetFormatPr defaultColWidth="9.140625" defaultRowHeight="12.75"/>
  <cols>
    <col min="1" max="1" width="70.7109375" style="95" customWidth="1"/>
    <col min="2" max="12" width="11.28125" style="24" customWidth="1"/>
    <col min="13" max="13" width="8.8515625" style="24" bestFit="1" customWidth="1"/>
    <col min="14" max="14" width="5.7109375" style="24" customWidth="1"/>
    <col min="15" max="15" width="9.00390625" style="24" bestFit="1" customWidth="1"/>
    <col min="16" max="16" width="13.8515625" style="24" customWidth="1"/>
    <col min="17" max="16384" width="9.140625" style="24" customWidth="1"/>
  </cols>
  <sheetData>
    <row r="1" spans="1:12" s="2" customFormat="1" ht="12.75">
      <c r="A1" s="11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94"/>
      <c r="B2" s="23"/>
      <c r="C2" s="23"/>
      <c r="D2" s="23"/>
      <c r="E2" s="23"/>
      <c r="F2" s="23"/>
      <c r="G2" s="23"/>
      <c r="H2" s="23"/>
      <c r="I2" s="23"/>
      <c r="J2" s="23"/>
      <c r="K2" s="145" t="s">
        <v>6</v>
      </c>
      <c r="L2" s="145"/>
    </row>
    <row r="3" spans="1:25" ht="12" customHeight="1">
      <c r="A3" s="150" t="s">
        <v>4</v>
      </c>
      <c r="B3" s="140" t="s">
        <v>14</v>
      </c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0" t="s">
        <v>13</v>
      </c>
      <c r="M3" s="56"/>
      <c r="N3" s="56"/>
      <c r="O3" s="56"/>
      <c r="P3" s="57"/>
      <c r="Q3" s="58"/>
      <c r="R3" s="58"/>
      <c r="S3" s="58"/>
      <c r="T3" s="58"/>
      <c r="U3" s="58"/>
      <c r="V3" s="58"/>
      <c r="W3" s="58"/>
      <c r="X3" s="58"/>
      <c r="Y3" s="58"/>
    </row>
    <row r="4" spans="1:25" ht="12" customHeight="1">
      <c r="A4" s="151"/>
      <c r="B4" s="141"/>
      <c r="C4" s="140" t="s">
        <v>7</v>
      </c>
      <c r="D4" s="25" t="s">
        <v>8</v>
      </c>
      <c r="E4" s="26"/>
      <c r="F4" s="26"/>
      <c r="G4" s="26"/>
      <c r="H4" s="27"/>
      <c r="I4" s="28" t="s">
        <v>10</v>
      </c>
      <c r="J4" s="29"/>
      <c r="K4" s="29"/>
      <c r="L4" s="141"/>
      <c r="M4" s="59"/>
      <c r="N4" s="60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</row>
    <row r="5" spans="1:25" ht="12" customHeight="1">
      <c r="A5" s="151"/>
      <c r="B5" s="141"/>
      <c r="C5" s="141"/>
      <c r="D5" s="140" t="s">
        <v>9</v>
      </c>
      <c r="E5" s="140" t="s">
        <v>0</v>
      </c>
      <c r="F5" s="140" t="s">
        <v>1</v>
      </c>
      <c r="G5" s="140" t="s">
        <v>2</v>
      </c>
      <c r="H5" s="140" t="s">
        <v>3</v>
      </c>
      <c r="I5" s="146" t="s">
        <v>11</v>
      </c>
      <c r="J5" s="148" t="s">
        <v>12</v>
      </c>
      <c r="K5" s="135" t="s">
        <v>81</v>
      </c>
      <c r="L5" s="141"/>
      <c r="M5" s="59"/>
      <c r="N5" s="59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</row>
    <row r="6" spans="1:25" ht="12" customHeight="1">
      <c r="A6" s="152"/>
      <c r="B6" s="142"/>
      <c r="C6" s="142"/>
      <c r="D6" s="142"/>
      <c r="E6" s="142"/>
      <c r="F6" s="142"/>
      <c r="G6" s="142"/>
      <c r="H6" s="142"/>
      <c r="I6" s="147"/>
      <c r="J6" s="149"/>
      <c r="K6" s="136"/>
      <c r="L6" s="142"/>
      <c r="M6" s="3"/>
      <c r="N6" s="59"/>
      <c r="O6" s="59"/>
      <c r="P6" s="59"/>
      <c r="Q6" s="58"/>
      <c r="R6" s="58"/>
      <c r="S6" s="58"/>
      <c r="T6" s="58"/>
      <c r="U6" s="58"/>
      <c r="V6" s="58"/>
      <c r="W6" s="58"/>
      <c r="X6" s="58"/>
      <c r="Y6" s="58"/>
    </row>
    <row r="7" spans="1:16" s="69" customFormat="1" ht="11.25">
      <c r="A7" s="30" t="s">
        <v>84</v>
      </c>
      <c r="B7" s="31">
        <f>C7+L7</f>
        <v>280689090</v>
      </c>
      <c r="C7" s="31">
        <f>D7+I7</f>
        <v>237118675</v>
      </c>
      <c r="D7" s="31">
        <f>E7+F7+G7+H7</f>
        <v>185436044</v>
      </c>
      <c r="E7" s="31">
        <f>E8+E11+E14</f>
        <v>0</v>
      </c>
      <c r="F7" s="31">
        <f>F8+F11+F14</f>
        <v>185436044</v>
      </c>
      <c r="G7" s="31">
        <f>G8+G11+G14</f>
        <v>0</v>
      </c>
      <c r="H7" s="31">
        <f>H8+H11+H14</f>
        <v>0</v>
      </c>
      <c r="I7" s="32">
        <f>J7+K7</f>
        <v>51682631</v>
      </c>
      <c r="J7" s="32">
        <f>J8+J11+J14</f>
        <v>51682631</v>
      </c>
      <c r="K7" s="32">
        <f>K8+K11+K14</f>
        <v>0</v>
      </c>
      <c r="L7" s="32">
        <f>L8+L11+L14</f>
        <v>43570415</v>
      </c>
      <c r="M7" s="68"/>
      <c r="N7" s="68"/>
      <c r="O7" s="68"/>
      <c r="P7" s="68"/>
    </row>
    <row r="8" spans="1:16" s="62" customFormat="1" ht="24" customHeight="1">
      <c r="A8" s="33" t="s">
        <v>46</v>
      </c>
      <c r="B8" s="34">
        <f>C8+L8</f>
        <v>102292236</v>
      </c>
      <c r="C8" s="34">
        <f>D8+I8</f>
        <v>102292236</v>
      </c>
      <c r="D8" s="34">
        <f>E8+F8+G8+H8</f>
        <v>81833789</v>
      </c>
      <c r="E8" s="34">
        <v>0</v>
      </c>
      <c r="F8" s="34">
        <v>81833789</v>
      </c>
      <c r="G8" s="34">
        <v>0</v>
      </c>
      <c r="H8" s="34">
        <v>0</v>
      </c>
      <c r="I8" s="34">
        <f>J8+K8</f>
        <v>20458447</v>
      </c>
      <c r="J8" s="34">
        <v>20458447</v>
      </c>
      <c r="K8" s="34">
        <v>0</v>
      </c>
      <c r="L8" s="34">
        <v>0</v>
      </c>
      <c r="M8" s="61"/>
      <c r="N8" s="61"/>
      <c r="O8" s="61"/>
      <c r="P8" s="61"/>
    </row>
    <row r="9" spans="1:16" s="77" customFormat="1" ht="11.25">
      <c r="A9" s="74" t="s">
        <v>18</v>
      </c>
      <c r="B9" s="75"/>
      <c r="C9" s="36">
        <f>C8/B8</f>
        <v>1</v>
      </c>
      <c r="D9" s="36">
        <f>D8/B8</f>
        <v>0.8000000019551826</v>
      </c>
      <c r="E9" s="36"/>
      <c r="F9" s="36">
        <f>F8/B8</f>
        <v>0.8000000019551826</v>
      </c>
      <c r="G9" s="36"/>
      <c r="H9" s="36"/>
      <c r="I9" s="36">
        <f>I8/B8</f>
        <v>0.1999999980448174</v>
      </c>
      <c r="J9" s="36">
        <f>J8/B8</f>
        <v>0.1999999980448174</v>
      </c>
      <c r="K9" s="36">
        <f>K8/B8</f>
        <v>0</v>
      </c>
      <c r="L9" s="36">
        <f>L8/B8</f>
        <v>0</v>
      </c>
      <c r="M9" s="76"/>
      <c r="N9" s="76"/>
      <c r="O9" s="76"/>
      <c r="P9" s="76"/>
    </row>
    <row r="10" spans="1:16" s="77" customFormat="1" ht="11.25">
      <c r="A10" s="96" t="s">
        <v>19</v>
      </c>
      <c r="B10" s="97"/>
      <c r="C10" s="112">
        <f>D10+I10</f>
        <v>1</v>
      </c>
      <c r="D10" s="112">
        <f>D8/C8</f>
        <v>0.8000000019551826</v>
      </c>
      <c r="E10" s="112"/>
      <c r="F10" s="112"/>
      <c r="G10" s="112"/>
      <c r="H10" s="112"/>
      <c r="I10" s="112">
        <f>I8/C8</f>
        <v>0.1999999980448174</v>
      </c>
      <c r="J10" s="112"/>
      <c r="K10" s="112"/>
      <c r="L10" s="112"/>
      <c r="M10" s="76"/>
      <c r="N10" s="76"/>
      <c r="O10" s="76"/>
      <c r="P10" s="76"/>
    </row>
    <row r="11" spans="1:16" s="62" customFormat="1" ht="35.25" customHeight="1">
      <c r="A11" s="33" t="s">
        <v>91</v>
      </c>
      <c r="B11" s="34">
        <f>C11+L11</f>
        <v>128748335</v>
      </c>
      <c r="C11" s="34">
        <f>D11+I11</f>
        <v>85177920</v>
      </c>
      <c r="D11" s="34">
        <f>E11+F11+G11+H11</f>
        <v>63883440</v>
      </c>
      <c r="E11" s="34">
        <v>0</v>
      </c>
      <c r="F11" s="34">
        <v>63883440</v>
      </c>
      <c r="G11" s="34">
        <v>0</v>
      </c>
      <c r="H11" s="34">
        <v>0</v>
      </c>
      <c r="I11" s="34">
        <f>J11+K11</f>
        <v>21294480</v>
      </c>
      <c r="J11" s="34">
        <v>21294480</v>
      </c>
      <c r="K11" s="34">
        <v>0</v>
      </c>
      <c r="L11" s="34">
        <v>43570415</v>
      </c>
      <c r="M11" s="61"/>
      <c r="N11" s="61"/>
      <c r="O11" s="61"/>
      <c r="P11" s="61"/>
    </row>
    <row r="12" spans="1:16" s="77" customFormat="1" ht="11.25">
      <c r="A12" s="74" t="s">
        <v>18</v>
      </c>
      <c r="B12" s="75"/>
      <c r="C12" s="36">
        <f>C11/B11</f>
        <v>0.6615846333080735</v>
      </c>
      <c r="D12" s="36">
        <f>D11/B11</f>
        <v>0.4961884749810551</v>
      </c>
      <c r="E12" s="36"/>
      <c r="F12" s="36">
        <f>F11/B11</f>
        <v>0.4961884749810551</v>
      </c>
      <c r="G12" s="36"/>
      <c r="H12" s="36"/>
      <c r="I12" s="36">
        <f>I11/B11</f>
        <v>0.16539615832701837</v>
      </c>
      <c r="J12" s="36">
        <f>J11/B11</f>
        <v>0.16539615832701837</v>
      </c>
      <c r="K12" s="36">
        <f>K11/B11</f>
        <v>0</v>
      </c>
      <c r="L12" s="36">
        <f>L11/B11</f>
        <v>0.33841536669192657</v>
      </c>
      <c r="M12" s="76"/>
      <c r="N12" s="76"/>
      <c r="O12" s="76"/>
      <c r="P12" s="76"/>
    </row>
    <row r="13" spans="1:16" s="77" customFormat="1" ht="11.25">
      <c r="A13" s="96" t="s">
        <v>19</v>
      </c>
      <c r="B13" s="97"/>
      <c r="C13" s="112">
        <f>D13+I13</f>
        <v>1</v>
      </c>
      <c r="D13" s="112">
        <f>D11/C11</f>
        <v>0.75</v>
      </c>
      <c r="E13" s="112"/>
      <c r="F13" s="112"/>
      <c r="G13" s="112"/>
      <c r="H13" s="112"/>
      <c r="I13" s="112">
        <f>I11/C11</f>
        <v>0.25</v>
      </c>
      <c r="J13" s="112"/>
      <c r="K13" s="112"/>
      <c r="L13" s="112"/>
      <c r="M13" s="76"/>
      <c r="N13" s="76"/>
      <c r="O13" s="76"/>
      <c r="P13" s="76"/>
    </row>
    <row r="14" spans="1:16" s="62" customFormat="1" ht="24" customHeight="1">
      <c r="A14" s="33" t="s">
        <v>90</v>
      </c>
      <c r="B14" s="34">
        <f>C14+L14</f>
        <v>49648519</v>
      </c>
      <c r="C14" s="34">
        <f>D14+I14</f>
        <v>49648519</v>
      </c>
      <c r="D14" s="34">
        <f>E14+F14+G14+H14</f>
        <v>39718815</v>
      </c>
      <c r="E14" s="34">
        <v>0</v>
      </c>
      <c r="F14" s="34">
        <v>39718815</v>
      </c>
      <c r="G14" s="34">
        <v>0</v>
      </c>
      <c r="H14" s="34">
        <v>0</v>
      </c>
      <c r="I14" s="34">
        <f>J14+K14</f>
        <v>9929704</v>
      </c>
      <c r="J14" s="34">
        <v>9929704</v>
      </c>
      <c r="K14" s="34">
        <v>0</v>
      </c>
      <c r="L14" s="34">
        <v>0</v>
      </c>
      <c r="M14" s="61"/>
      <c r="N14" s="61"/>
      <c r="O14" s="61"/>
      <c r="P14" s="61"/>
    </row>
    <row r="15" spans="1:16" s="77" customFormat="1" ht="11.25">
      <c r="A15" s="74" t="s">
        <v>18</v>
      </c>
      <c r="B15" s="75"/>
      <c r="C15" s="36">
        <f>C14/B14</f>
        <v>1</v>
      </c>
      <c r="D15" s="36">
        <f>D14/B14</f>
        <v>0.7999999959716825</v>
      </c>
      <c r="E15" s="36"/>
      <c r="F15" s="36">
        <f>F14/B14</f>
        <v>0.7999999959716825</v>
      </c>
      <c r="G15" s="36"/>
      <c r="H15" s="36"/>
      <c r="I15" s="36">
        <f>I14/B14</f>
        <v>0.20000000402831755</v>
      </c>
      <c r="J15" s="36">
        <f>J14/B14</f>
        <v>0.20000000402831755</v>
      </c>
      <c r="K15" s="36">
        <f>K14/B14</f>
        <v>0</v>
      </c>
      <c r="L15" s="36">
        <f>L14/B14</f>
        <v>0</v>
      </c>
      <c r="M15" s="76"/>
      <c r="N15" s="76"/>
      <c r="O15" s="76"/>
      <c r="P15" s="76"/>
    </row>
    <row r="16" spans="1:16" s="77" customFormat="1" ht="11.25">
      <c r="A16" s="96" t="s">
        <v>19</v>
      </c>
      <c r="B16" s="97"/>
      <c r="C16" s="112">
        <f>D16+I16</f>
        <v>1</v>
      </c>
      <c r="D16" s="112">
        <f>D14/C14</f>
        <v>0.7999999959716825</v>
      </c>
      <c r="E16" s="112"/>
      <c r="F16" s="112"/>
      <c r="G16" s="112"/>
      <c r="H16" s="112"/>
      <c r="I16" s="112">
        <f>I14/C14</f>
        <v>0.20000000402831755</v>
      </c>
      <c r="J16" s="112"/>
      <c r="K16" s="112"/>
      <c r="L16" s="112"/>
      <c r="M16" s="76"/>
      <c r="N16" s="76"/>
      <c r="O16" s="76"/>
      <c r="P16" s="76"/>
    </row>
    <row r="17" spans="1:16" s="69" customFormat="1" ht="11.25">
      <c r="A17" s="30" t="s">
        <v>85</v>
      </c>
      <c r="B17" s="31">
        <f>C17+L17</f>
        <v>24662448</v>
      </c>
      <c r="C17" s="31">
        <f>D17+I17</f>
        <v>24624867</v>
      </c>
      <c r="D17" s="31">
        <f>E17+F17+G17+H17</f>
        <v>19324084</v>
      </c>
      <c r="E17" s="31">
        <f>E18+E21</f>
        <v>0</v>
      </c>
      <c r="F17" s="31">
        <f>F18+F21</f>
        <v>19324084</v>
      </c>
      <c r="G17" s="31">
        <f>G18+G21</f>
        <v>0</v>
      </c>
      <c r="H17" s="31">
        <f>H18+H21</f>
        <v>0</v>
      </c>
      <c r="I17" s="32">
        <f>J17+K17</f>
        <v>5300783</v>
      </c>
      <c r="J17" s="32">
        <f>J18+J21</f>
        <v>5300783</v>
      </c>
      <c r="K17" s="32">
        <f>K18+K21</f>
        <v>0</v>
      </c>
      <c r="L17" s="32">
        <f>L18+L21</f>
        <v>37581</v>
      </c>
      <c r="M17" s="68"/>
      <c r="N17" s="68"/>
      <c r="O17" s="68"/>
      <c r="P17" s="68"/>
    </row>
    <row r="18" spans="1:16" s="62" customFormat="1" ht="24" customHeight="1">
      <c r="A18" s="33" t="s">
        <v>47</v>
      </c>
      <c r="B18" s="34">
        <f>C18+L18</f>
        <v>17108684</v>
      </c>
      <c r="C18" s="34">
        <f>D18+I18</f>
        <v>17108684</v>
      </c>
      <c r="D18" s="34">
        <f>E18+F18+G18+H18</f>
        <v>13686947</v>
      </c>
      <c r="E18" s="34">
        <v>0</v>
      </c>
      <c r="F18" s="34">
        <v>13686947</v>
      </c>
      <c r="G18" s="34">
        <v>0</v>
      </c>
      <c r="H18" s="34">
        <v>0</v>
      </c>
      <c r="I18" s="34">
        <f>J18+K18</f>
        <v>3421737</v>
      </c>
      <c r="J18" s="34">
        <v>3421737</v>
      </c>
      <c r="K18" s="34">
        <v>0</v>
      </c>
      <c r="L18" s="34">
        <v>0</v>
      </c>
      <c r="M18" s="61"/>
      <c r="N18" s="61"/>
      <c r="O18" s="61"/>
      <c r="P18" s="61"/>
    </row>
    <row r="19" spans="1:16" s="77" customFormat="1" ht="11.25">
      <c r="A19" s="74" t="s">
        <v>18</v>
      </c>
      <c r="B19" s="75"/>
      <c r="C19" s="36">
        <f>C18/B18</f>
        <v>1</v>
      </c>
      <c r="D19" s="36">
        <f>D18/B18</f>
        <v>0.7999999883100302</v>
      </c>
      <c r="E19" s="36"/>
      <c r="F19" s="36">
        <f>F18/B18</f>
        <v>0.7999999883100302</v>
      </c>
      <c r="G19" s="36"/>
      <c r="H19" s="36"/>
      <c r="I19" s="36">
        <f>I18/B18</f>
        <v>0.20000001168996984</v>
      </c>
      <c r="J19" s="36">
        <f>J18/B18</f>
        <v>0.20000001168996984</v>
      </c>
      <c r="K19" s="36">
        <f>K18/B18</f>
        <v>0</v>
      </c>
      <c r="L19" s="36">
        <f>L18/B18</f>
        <v>0</v>
      </c>
      <c r="M19" s="76"/>
      <c r="N19" s="76"/>
      <c r="O19" s="76"/>
      <c r="P19" s="76"/>
    </row>
    <row r="20" spans="1:16" s="77" customFormat="1" ht="11.25">
      <c r="A20" s="96" t="s">
        <v>19</v>
      </c>
      <c r="B20" s="97"/>
      <c r="C20" s="112">
        <f>D20+I20</f>
        <v>1</v>
      </c>
      <c r="D20" s="112">
        <f>D18/C18</f>
        <v>0.7999999883100302</v>
      </c>
      <c r="E20" s="112"/>
      <c r="F20" s="112"/>
      <c r="G20" s="112"/>
      <c r="H20" s="112"/>
      <c r="I20" s="112">
        <f>I18/C18</f>
        <v>0.20000001168996984</v>
      </c>
      <c r="J20" s="112"/>
      <c r="K20" s="112"/>
      <c r="L20" s="112"/>
      <c r="M20" s="76"/>
      <c r="N20" s="76"/>
      <c r="O20" s="76"/>
      <c r="P20" s="76"/>
    </row>
    <row r="21" spans="1:16" s="62" customFormat="1" ht="24" customHeight="1">
      <c r="A21" s="33" t="s">
        <v>48</v>
      </c>
      <c r="B21" s="34">
        <f>C21+L21</f>
        <v>7553764</v>
      </c>
      <c r="C21" s="34">
        <f>D21+I21</f>
        <v>7516183</v>
      </c>
      <c r="D21" s="34">
        <f>E21+F21+G21+H21</f>
        <v>5637137</v>
      </c>
      <c r="E21" s="34">
        <v>0</v>
      </c>
      <c r="F21" s="34">
        <v>5637137</v>
      </c>
      <c r="G21" s="34">
        <v>0</v>
      </c>
      <c r="H21" s="34">
        <v>0</v>
      </c>
      <c r="I21" s="34">
        <f>J21+K21</f>
        <v>1879046</v>
      </c>
      <c r="J21" s="34">
        <v>1879046</v>
      </c>
      <c r="K21" s="34">
        <v>0</v>
      </c>
      <c r="L21" s="34">
        <v>37581</v>
      </c>
      <c r="M21" s="61"/>
      <c r="N21" s="61"/>
      <c r="O21" s="61"/>
      <c r="P21" s="61"/>
    </row>
    <row r="22" spans="1:16" s="77" customFormat="1" ht="11.25">
      <c r="A22" s="74" t="s">
        <v>18</v>
      </c>
      <c r="B22" s="75"/>
      <c r="C22" s="36">
        <f>C21/B21</f>
        <v>0.9950248644252058</v>
      </c>
      <c r="D22" s="36">
        <f>D21/B21</f>
        <v>0.7462686152228214</v>
      </c>
      <c r="E22" s="36"/>
      <c r="F22" s="36">
        <f>F21/B21</f>
        <v>0.7462686152228214</v>
      </c>
      <c r="G22" s="36"/>
      <c r="H22" s="36"/>
      <c r="I22" s="36">
        <f>I21/B21</f>
        <v>0.2487562492023844</v>
      </c>
      <c r="J22" s="36">
        <f>J21/B21</f>
        <v>0.2487562492023844</v>
      </c>
      <c r="K22" s="36">
        <f>K21/B21</f>
        <v>0</v>
      </c>
      <c r="L22" s="36">
        <f>L21/B21</f>
        <v>0.004975135574794235</v>
      </c>
      <c r="M22" s="76"/>
      <c r="N22" s="76"/>
      <c r="O22" s="76"/>
      <c r="P22" s="76"/>
    </row>
    <row r="23" spans="1:16" s="77" customFormat="1" ht="11.25">
      <c r="A23" s="96" t="s">
        <v>19</v>
      </c>
      <c r="B23" s="97"/>
      <c r="C23" s="112">
        <f>D23+I23</f>
        <v>1</v>
      </c>
      <c r="D23" s="112">
        <f>D21/C21</f>
        <v>0.7499999667384363</v>
      </c>
      <c r="E23" s="112"/>
      <c r="F23" s="112"/>
      <c r="G23" s="112"/>
      <c r="H23" s="112"/>
      <c r="I23" s="112">
        <f>I21/C21</f>
        <v>0.2500000332615637</v>
      </c>
      <c r="J23" s="112"/>
      <c r="K23" s="112"/>
      <c r="L23" s="112"/>
      <c r="M23" s="76"/>
      <c r="N23" s="76"/>
      <c r="O23" s="76"/>
      <c r="P23" s="76"/>
    </row>
    <row r="24" spans="1:16" s="69" customFormat="1" ht="24" customHeight="1">
      <c r="A24" s="30" t="s">
        <v>86</v>
      </c>
      <c r="B24" s="31">
        <f>C24+L24</f>
        <v>101138387</v>
      </c>
      <c r="C24" s="31">
        <f aca="true" t="shared" si="0" ref="C24:C31">D24+I24</f>
        <v>94081280</v>
      </c>
      <c r="D24" s="31">
        <f aca="true" t="shared" si="1" ref="D24:D31">E24+F24+G24+H24</f>
        <v>71186367</v>
      </c>
      <c r="E24" s="31">
        <f>E25+E31+E28</f>
        <v>0</v>
      </c>
      <c r="F24" s="31">
        <f>F25+F31+F28</f>
        <v>71186367</v>
      </c>
      <c r="G24" s="31">
        <f>G25+G31+G28</f>
        <v>0</v>
      </c>
      <c r="H24" s="31">
        <f>H25+H31+H28</f>
        <v>0</v>
      </c>
      <c r="I24" s="32">
        <f>J24+K24</f>
        <v>22894913</v>
      </c>
      <c r="J24" s="32">
        <f>J25+J31+J28</f>
        <v>22894913</v>
      </c>
      <c r="K24" s="32">
        <f>K25+K31+K28</f>
        <v>0</v>
      </c>
      <c r="L24" s="32">
        <f>L25+L31+L28</f>
        <v>7057107</v>
      </c>
      <c r="M24" s="68"/>
      <c r="N24" s="68"/>
      <c r="O24" s="68"/>
      <c r="P24" s="68"/>
    </row>
    <row r="25" spans="1:16" s="62" customFormat="1" ht="24" customHeight="1">
      <c r="A25" s="33" t="s">
        <v>87</v>
      </c>
      <c r="B25" s="34">
        <f>C25+L25</f>
        <v>27485651</v>
      </c>
      <c r="C25" s="34">
        <f t="shared" si="0"/>
        <v>27339949</v>
      </c>
      <c r="D25" s="34">
        <f t="shared" si="1"/>
        <v>20504962</v>
      </c>
      <c r="E25" s="34">
        <v>0</v>
      </c>
      <c r="F25" s="34">
        <v>20504962</v>
      </c>
      <c r="G25" s="34">
        <v>0</v>
      </c>
      <c r="H25" s="34">
        <v>0</v>
      </c>
      <c r="I25" s="34">
        <f>J25+K25</f>
        <v>6834987</v>
      </c>
      <c r="J25" s="34">
        <v>6834987</v>
      </c>
      <c r="K25" s="34">
        <v>0</v>
      </c>
      <c r="L25" s="34">
        <v>145702</v>
      </c>
      <c r="M25" s="61"/>
      <c r="N25" s="61"/>
      <c r="O25" s="61"/>
      <c r="P25" s="61"/>
    </row>
    <row r="26" spans="1:16" s="73" customFormat="1" ht="11.25">
      <c r="A26" s="74" t="s">
        <v>18</v>
      </c>
      <c r="B26" s="75"/>
      <c r="C26" s="36">
        <f>C25/B25</f>
        <v>0.9946989794784195</v>
      </c>
      <c r="D26" s="36">
        <f>D25/B25</f>
        <v>0.7460242437044696</v>
      </c>
      <c r="E26" s="36"/>
      <c r="F26" s="36">
        <f>F25/B25</f>
        <v>0.7460242437044696</v>
      </c>
      <c r="G26" s="36"/>
      <c r="H26" s="36"/>
      <c r="I26" s="36">
        <f>I25/B25</f>
        <v>0.24867473577394983</v>
      </c>
      <c r="J26" s="36">
        <f>J25/B25</f>
        <v>0.24867473577394983</v>
      </c>
      <c r="K26" s="36">
        <f>K25/B25</f>
        <v>0</v>
      </c>
      <c r="L26" s="36">
        <f>L25/B25</f>
        <v>0.005301020521580515</v>
      </c>
      <c r="M26" s="72"/>
      <c r="N26" s="72"/>
      <c r="O26" s="72"/>
      <c r="P26" s="72"/>
    </row>
    <row r="27" spans="1:16" s="73" customFormat="1" ht="11.25">
      <c r="A27" s="110" t="s">
        <v>19</v>
      </c>
      <c r="B27" s="97"/>
      <c r="C27" s="112">
        <f>D27+I27</f>
        <v>1</v>
      </c>
      <c r="D27" s="112">
        <f>D25/C25</f>
        <v>0.7500000091441282</v>
      </c>
      <c r="E27" s="112"/>
      <c r="F27" s="112"/>
      <c r="G27" s="112"/>
      <c r="H27" s="112"/>
      <c r="I27" s="112">
        <f>I25/C25</f>
        <v>0.24999999085587174</v>
      </c>
      <c r="J27" s="112"/>
      <c r="K27" s="112"/>
      <c r="L27" s="112"/>
      <c r="M27" s="72"/>
      <c r="N27" s="72"/>
      <c r="O27" s="72"/>
      <c r="P27" s="72"/>
    </row>
    <row r="28" spans="1:16" s="62" customFormat="1" ht="24.75" customHeight="1">
      <c r="A28" s="33" t="s">
        <v>88</v>
      </c>
      <c r="B28" s="34">
        <f>C28+L28</f>
        <v>61144597</v>
      </c>
      <c r="C28" s="34">
        <f t="shared" si="0"/>
        <v>54233192</v>
      </c>
      <c r="D28" s="34">
        <f t="shared" si="1"/>
        <v>40674894</v>
      </c>
      <c r="E28" s="34">
        <v>0</v>
      </c>
      <c r="F28" s="34">
        <v>40674894</v>
      </c>
      <c r="G28" s="34">
        <v>0</v>
      </c>
      <c r="H28" s="34">
        <v>0</v>
      </c>
      <c r="I28" s="34">
        <f>J28+K28</f>
        <v>13558298</v>
      </c>
      <c r="J28" s="34">
        <v>13558298</v>
      </c>
      <c r="K28" s="34">
        <v>0</v>
      </c>
      <c r="L28" s="34">
        <v>6911405</v>
      </c>
      <c r="M28" s="61"/>
      <c r="N28" s="61"/>
      <c r="O28" s="61"/>
      <c r="P28" s="61"/>
    </row>
    <row r="29" spans="1:16" s="73" customFormat="1" ht="11.25">
      <c r="A29" s="74" t="s">
        <v>18</v>
      </c>
      <c r="B29" s="75"/>
      <c r="C29" s="36">
        <f>C28/B28</f>
        <v>0.8869662187813585</v>
      </c>
      <c r="D29" s="36">
        <f>D28/B28</f>
        <v>0.6652246640860189</v>
      </c>
      <c r="E29" s="36"/>
      <c r="F29" s="36">
        <f>F28/B28</f>
        <v>0.6652246640860189</v>
      </c>
      <c r="G29" s="36"/>
      <c r="H29" s="36"/>
      <c r="I29" s="36">
        <f>I28/B28</f>
        <v>0.22174155469533963</v>
      </c>
      <c r="J29" s="36">
        <f>J28/B28</f>
        <v>0.22174155469533963</v>
      </c>
      <c r="K29" s="36">
        <f>K28/B28</f>
        <v>0</v>
      </c>
      <c r="L29" s="36">
        <f>L28/B28</f>
        <v>0.11303378121864144</v>
      </c>
      <c r="M29" s="72"/>
      <c r="N29" s="72"/>
      <c r="O29" s="72"/>
      <c r="P29" s="72"/>
    </row>
    <row r="30" spans="1:16" s="73" customFormat="1" ht="11.25">
      <c r="A30" s="110" t="s">
        <v>19</v>
      </c>
      <c r="B30" s="97"/>
      <c r="C30" s="112">
        <f>D30+I30</f>
        <v>1</v>
      </c>
      <c r="D30" s="112">
        <f>D28/C28</f>
        <v>0.75</v>
      </c>
      <c r="E30" s="112"/>
      <c r="F30" s="112"/>
      <c r="G30" s="112"/>
      <c r="H30" s="112"/>
      <c r="I30" s="112">
        <f>I28/C28</f>
        <v>0.25</v>
      </c>
      <c r="J30" s="112"/>
      <c r="K30" s="112"/>
      <c r="L30" s="112"/>
      <c r="M30" s="72"/>
      <c r="N30" s="72"/>
      <c r="O30" s="72"/>
      <c r="P30" s="72"/>
    </row>
    <row r="31" spans="1:16" s="62" customFormat="1" ht="24" customHeight="1">
      <c r="A31" s="33" t="s">
        <v>89</v>
      </c>
      <c r="B31" s="34">
        <f>C31+L31</f>
        <v>12508139</v>
      </c>
      <c r="C31" s="34">
        <f t="shared" si="0"/>
        <v>12508139</v>
      </c>
      <c r="D31" s="34">
        <f t="shared" si="1"/>
        <v>10006511</v>
      </c>
      <c r="E31" s="34">
        <v>0</v>
      </c>
      <c r="F31" s="34">
        <v>10006511</v>
      </c>
      <c r="G31" s="34">
        <v>0</v>
      </c>
      <c r="H31" s="34">
        <v>0</v>
      </c>
      <c r="I31" s="34">
        <f>J31+K31</f>
        <v>2501628</v>
      </c>
      <c r="J31" s="34">
        <v>2501628</v>
      </c>
      <c r="K31" s="34">
        <v>0</v>
      </c>
      <c r="L31" s="34">
        <v>0</v>
      </c>
      <c r="M31" s="61"/>
      <c r="N31" s="61"/>
      <c r="O31" s="61"/>
      <c r="P31" s="61"/>
    </row>
    <row r="32" spans="1:16" s="73" customFormat="1" ht="11.25">
      <c r="A32" s="74" t="s">
        <v>18</v>
      </c>
      <c r="B32" s="75"/>
      <c r="C32" s="36">
        <f>C31/B31</f>
        <v>1</v>
      </c>
      <c r="D32" s="36">
        <f>D31/B31</f>
        <v>0.7999999840104112</v>
      </c>
      <c r="E32" s="36"/>
      <c r="F32" s="36">
        <f>F31/B31</f>
        <v>0.7999999840104112</v>
      </c>
      <c r="G32" s="36"/>
      <c r="H32" s="36"/>
      <c r="I32" s="36">
        <f>I31/B31</f>
        <v>0.20000001598958886</v>
      </c>
      <c r="J32" s="36">
        <f>J31/B31</f>
        <v>0.20000001598958886</v>
      </c>
      <c r="K32" s="36">
        <f>K31/B31</f>
        <v>0</v>
      </c>
      <c r="L32" s="36">
        <f>L31/B31</f>
        <v>0</v>
      </c>
      <c r="M32" s="72"/>
      <c r="N32" s="72"/>
      <c r="O32" s="72"/>
      <c r="P32" s="72"/>
    </row>
    <row r="33" spans="1:16" s="73" customFormat="1" ht="11.25">
      <c r="A33" s="110" t="s">
        <v>19</v>
      </c>
      <c r="B33" s="97"/>
      <c r="C33" s="112">
        <f>D33+I33</f>
        <v>1</v>
      </c>
      <c r="D33" s="112">
        <f>D31/C31</f>
        <v>0.7999999840104112</v>
      </c>
      <c r="E33" s="112"/>
      <c r="F33" s="112"/>
      <c r="G33" s="112"/>
      <c r="H33" s="112"/>
      <c r="I33" s="112">
        <f>I31/C31</f>
        <v>0.20000001598958886</v>
      </c>
      <c r="J33" s="112"/>
      <c r="K33" s="112"/>
      <c r="L33" s="112"/>
      <c r="M33" s="72"/>
      <c r="N33" s="72"/>
      <c r="O33" s="72"/>
      <c r="P33" s="72"/>
    </row>
    <row r="34" spans="1:16" s="69" customFormat="1" ht="11.25">
      <c r="A34" s="30" t="s">
        <v>5</v>
      </c>
      <c r="B34" s="31">
        <f>C34+L34</f>
        <v>11379237</v>
      </c>
      <c r="C34" s="31">
        <f>D34+I34</f>
        <v>11379237</v>
      </c>
      <c r="D34" s="31">
        <f>E34+F34+G34+H34</f>
        <v>8534428</v>
      </c>
      <c r="E34" s="31">
        <v>0</v>
      </c>
      <c r="F34" s="31">
        <v>8534428</v>
      </c>
      <c r="G34" s="31">
        <v>0</v>
      </c>
      <c r="H34" s="31">
        <v>0</v>
      </c>
      <c r="I34" s="32">
        <f>J34+K34</f>
        <v>2844809</v>
      </c>
      <c r="J34" s="32">
        <v>2844809</v>
      </c>
      <c r="K34" s="32">
        <v>0</v>
      </c>
      <c r="L34" s="32">
        <v>0</v>
      </c>
      <c r="M34" s="68"/>
      <c r="N34" s="68"/>
      <c r="O34" s="68"/>
      <c r="P34" s="68"/>
    </row>
    <row r="35" spans="1:16" s="73" customFormat="1" ht="11.25">
      <c r="A35" s="74" t="s">
        <v>18</v>
      </c>
      <c r="B35" s="75"/>
      <c r="C35" s="36">
        <f>C34/B34</f>
        <v>1</v>
      </c>
      <c r="D35" s="36">
        <f>D34/B34</f>
        <v>0.7500000219698386</v>
      </c>
      <c r="E35" s="36"/>
      <c r="F35" s="36">
        <f>F34/B34</f>
        <v>0.7500000219698386</v>
      </c>
      <c r="G35" s="36"/>
      <c r="H35" s="36"/>
      <c r="I35" s="36">
        <f>I34/B34</f>
        <v>0.2499999780301614</v>
      </c>
      <c r="J35" s="36">
        <f>J34/B34</f>
        <v>0.2499999780301614</v>
      </c>
      <c r="K35" s="36">
        <f>K34/B34</f>
        <v>0</v>
      </c>
      <c r="L35" s="36">
        <f>L34/B34</f>
        <v>0</v>
      </c>
      <c r="M35" s="72"/>
      <c r="N35" s="72"/>
      <c r="O35" s="72"/>
      <c r="P35" s="72"/>
    </row>
    <row r="36" spans="1:16" s="73" customFormat="1" ht="11.25">
      <c r="A36" s="110" t="s">
        <v>19</v>
      </c>
      <c r="B36" s="97"/>
      <c r="C36" s="112">
        <f>D36+I36</f>
        <v>1</v>
      </c>
      <c r="D36" s="112">
        <f>D34/C34</f>
        <v>0.7500000219698386</v>
      </c>
      <c r="E36" s="112"/>
      <c r="F36" s="112"/>
      <c r="G36" s="112"/>
      <c r="H36" s="112"/>
      <c r="I36" s="112">
        <f>I34/C34</f>
        <v>0.2499999780301614</v>
      </c>
      <c r="J36" s="112"/>
      <c r="K36" s="112"/>
      <c r="L36" s="112"/>
      <c r="M36" s="72"/>
      <c r="N36" s="72"/>
      <c r="O36" s="72"/>
      <c r="P36" s="72"/>
    </row>
    <row r="37" spans="1:16" s="69" customFormat="1" ht="11.25">
      <c r="A37" s="30" t="s">
        <v>14</v>
      </c>
      <c r="B37" s="31">
        <f>C37+L37</f>
        <v>417869162</v>
      </c>
      <c r="C37" s="31">
        <f>D37+I37</f>
        <v>367204059</v>
      </c>
      <c r="D37" s="31">
        <f>E37+F37+G37+H37</f>
        <v>284480923</v>
      </c>
      <c r="E37" s="31">
        <f>E34+E17+E7+E24</f>
        <v>0</v>
      </c>
      <c r="F37" s="31">
        <f>F34+F17+F7+F24</f>
        <v>284480923</v>
      </c>
      <c r="G37" s="31">
        <f>G34+G17+G7+G24</f>
        <v>0</v>
      </c>
      <c r="H37" s="31">
        <f>H34+H17+H7+H24</f>
        <v>0</v>
      </c>
      <c r="I37" s="32">
        <f>J37+K37</f>
        <v>82723136</v>
      </c>
      <c r="J37" s="32">
        <f>J34+J17+J7+J24</f>
        <v>82723136</v>
      </c>
      <c r="K37" s="32">
        <f>K34+K17+K7+K24</f>
        <v>0</v>
      </c>
      <c r="L37" s="32">
        <f>L34+L17+L7+L24</f>
        <v>50665103</v>
      </c>
      <c r="M37" s="68"/>
      <c r="N37" s="68"/>
      <c r="O37" s="68"/>
      <c r="P37" s="68"/>
    </row>
    <row r="38" spans="1:16" s="73" customFormat="1" ht="11.25">
      <c r="A38" s="70" t="s">
        <v>18</v>
      </c>
      <c r="B38" s="71"/>
      <c r="C38" s="36">
        <f>C37/B37</f>
        <v>0.8787536683551681</v>
      </c>
      <c r="D38" s="39">
        <f>D37/B37</f>
        <v>0.6807894644304956</v>
      </c>
      <c r="E38" s="39"/>
      <c r="F38" s="39">
        <f>F37/B37</f>
        <v>0.6807894644304956</v>
      </c>
      <c r="G38" s="39"/>
      <c r="H38" s="39"/>
      <c r="I38" s="39">
        <f>I37/B37</f>
        <v>0.19796420392467248</v>
      </c>
      <c r="J38" s="39">
        <f>J37/B37</f>
        <v>0.19796420392467248</v>
      </c>
      <c r="K38" s="36">
        <f>K37/B37</f>
        <v>0</v>
      </c>
      <c r="L38" s="39">
        <f>L37/B37</f>
        <v>0.12124633164483192</v>
      </c>
      <c r="M38" s="72"/>
      <c r="N38" s="72"/>
      <c r="O38" s="72"/>
      <c r="P38" s="72"/>
    </row>
    <row r="39" spans="1:16" s="73" customFormat="1" ht="11.25">
      <c r="A39" s="101" t="s">
        <v>19</v>
      </c>
      <c r="B39" s="102"/>
      <c r="C39" s="103">
        <f>D39+I39</f>
        <v>1</v>
      </c>
      <c r="D39" s="103">
        <f>D37/C37</f>
        <v>0.7747216187498625</v>
      </c>
      <c r="E39" s="103"/>
      <c r="F39" s="103"/>
      <c r="G39" s="103"/>
      <c r="H39" s="103"/>
      <c r="I39" s="103">
        <f>I37/C37</f>
        <v>0.22527838125013755</v>
      </c>
      <c r="J39" s="103"/>
      <c r="K39" s="103"/>
      <c r="L39" s="103"/>
      <c r="M39" s="72"/>
      <c r="N39" s="72"/>
      <c r="O39" s="72"/>
      <c r="P39" s="72"/>
    </row>
    <row r="40" spans="1:12" ht="11.25">
      <c r="A40" s="134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2" ht="11.25">
      <c r="A41" s="168" t="s">
        <v>131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</row>
  </sheetData>
  <mergeCells count="15">
    <mergeCell ref="A41:L41"/>
    <mergeCell ref="K2:L2"/>
    <mergeCell ref="L3:L6"/>
    <mergeCell ref="C4:C6"/>
    <mergeCell ref="D5:D6"/>
    <mergeCell ref="I5:I6"/>
    <mergeCell ref="J5:J6"/>
    <mergeCell ref="K5:K6"/>
    <mergeCell ref="A3:A6"/>
    <mergeCell ref="B3:B6"/>
    <mergeCell ref="C3:K3"/>
    <mergeCell ref="E5:E6"/>
    <mergeCell ref="F5:F6"/>
    <mergeCell ref="G5:G6"/>
    <mergeCell ref="H5:H6"/>
  </mergeCells>
  <printOptions horizontalCentered="1"/>
  <pageMargins left="0.3937007874015748" right="0.3937007874015748" top="1.02" bottom="0.3937007874015748" header="0.5118110236220472" footer="0.5118110236220472"/>
  <pageSetup fitToHeight="1" fitToWidth="1" horizontalDpi="600" verticalDpi="600" orientation="landscape" paperSize="9" scale="72" r:id="rId1"/>
  <headerFooter alignWithMargins="0">
    <oddHeader>&amp;L&amp;8Príloha 2</oddHeader>
    <oddFooter>&amp;R&amp;8 2</oddFooter>
  </headerFooter>
  <ignoredErrors>
    <ignoredError sqref="F29:F39 D15:D16 E15:E16 G15:I16 F7 F9:F13 F15:F16 F26:F27 C7:C14 C17:C39 F17:F24 G7:I14 G17:I39 E7:E14 E17:E39 D9:D14 D17:D39 C15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44"/>
  <sheetViews>
    <sheetView view="pageBreakPreview" zoomScale="90" zoomScaleNormal="90" zoomScaleSheetLayoutView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1" sqref="C51:C52"/>
    </sheetView>
  </sheetViews>
  <sheetFormatPr defaultColWidth="9.140625" defaultRowHeight="12.75"/>
  <cols>
    <col min="1" max="1" width="70.7109375" style="24" customWidth="1"/>
    <col min="2" max="12" width="11.28125" style="24" customWidth="1"/>
    <col min="13" max="13" width="8.8515625" style="24" bestFit="1" customWidth="1"/>
    <col min="14" max="14" width="5.7109375" style="24" customWidth="1"/>
    <col min="15" max="15" width="9.00390625" style="24" bestFit="1" customWidth="1"/>
    <col min="16" max="16" width="13.8515625" style="24" customWidth="1"/>
    <col min="17" max="16384" width="9.140625" style="24" customWidth="1"/>
  </cols>
  <sheetData>
    <row r="1" spans="1:12" s="2" customFormat="1" ht="12.75">
      <c r="A1" s="11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55"/>
      <c r="B2" s="23"/>
      <c r="C2" s="23"/>
      <c r="D2" s="23"/>
      <c r="E2" s="23"/>
      <c r="F2" s="23"/>
      <c r="G2" s="23"/>
      <c r="H2" s="23"/>
      <c r="I2" s="23"/>
      <c r="J2" s="23"/>
      <c r="K2" s="145" t="s">
        <v>6</v>
      </c>
      <c r="L2" s="145"/>
    </row>
    <row r="3" spans="1:25" ht="11.25">
      <c r="A3" s="137" t="s">
        <v>4</v>
      </c>
      <c r="B3" s="140" t="s">
        <v>14</v>
      </c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0" t="s">
        <v>13</v>
      </c>
      <c r="M3" s="56"/>
      <c r="N3" s="56"/>
      <c r="O3" s="56"/>
      <c r="P3" s="57"/>
      <c r="Q3" s="58"/>
      <c r="R3" s="58"/>
      <c r="S3" s="58"/>
      <c r="T3" s="58"/>
      <c r="U3" s="58"/>
      <c r="V3" s="58"/>
      <c r="W3" s="58"/>
      <c r="X3" s="58"/>
      <c r="Y3" s="58"/>
    </row>
    <row r="4" spans="1:25" ht="11.25">
      <c r="A4" s="138"/>
      <c r="B4" s="141"/>
      <c r="C4" s="140" t="s">
        <v>7</v>
      </c>
      <c r="D4" s="25" t="s">
        <v>8</v>
      </c>
      <c r="E4" s="26"/>
      <c r="F4" s="26"/>
      <c r="G4" s="26"/>
      <c r="H4" s="27"/>
      <c r="I4" s="28" t="s">
        <v>10</v>
      </c>
      <c r="J4" s="29"/>
      <c r="K4" s="29"/>
      <c r="L4" s="141"/>
      <c r="M4" s="59"/>
      <c r="N4" s="60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</row>
    <row r="5" spans="1:25" ht="11.25">
      <c r="A5" s="138"/>
      <c r="B5" s="141"/>
      <c r="C5" s="141"/>
      <c r="D5" s="140" t="s">
        <v>9</v>
      </c>
      <c r="E5" s="140" t="s">
        <v>0</v>
      </c>
      <c r="F5" s="140" t="s">
        <v>1</v>
      </c>
      <c r="G5" s="140" t="s">
        <v>2</v>
      </c>
      <c r="H5" s="140" t="s">
        <v>3</v>
      </c>
      <c r="I5" s="146" t="s">
        <v>11</v>
      </c>
      <c r="J5" s="148" t="s">
        <v>12</v>
      </c>
      <c r="K5" s="135" t="s">
        <v>81</v>
      </c>
      <c r="L5" s="141"/>
      <c r="M5" s="59"/>
      <c r="N5" s="59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</row>
    <row r="6" spans="1:25" ht="11.25">
      <c r="A6" s="139"/>
      <c r="B6" s="142"/>
      <c r="C6" s="142"/>
      <c r="D6" s="142"/>
      <c r="E6" s="142"/>
      <c r="F6" s="142"/>
      <c r="G6" s="142"/>
      <c r="H6" s="142"/>
      <c r="I6" s="147"/>
      <c r="J6" s="149"/>
      <c r="K6" s="136"/>
      <c r="L6" s="142"/>
      <c r="M6" s="3"/>
      <c r="N6" s="59"/>
      <c r="O6" s="59"/>
      <c r="P6" s="59"/>
      <c r="Q6" s="58"/>
      <c r="R6" s="58"/>
      <c r="S6" s="58"/>
      <c r="T6" s="58"/>
      <c r="U6" s="58"/>
      <c r="V6" s="58"/>
      <c r="W6" s="58"/>
      <c r="X6" s="58"/>
      <c r="Y6" s="58"/>
    </row>
    <row r="7" spans="1:16" s="62" customFormat="1" ht="11.25" customHeight="1">
      <c r="A7" s="30" t="s">
        <v>92</v>
      </c>
      <c r="B7" s="31">
        <f>C7+L7</f>
        <v>370421498</v>
      </c>
      <c r="C7" s="31">
        <f>D7+I7</f>
        <v>185210749</v>
      </c>
      <c r="D7" s="31">
        <f>E7+F7+G7+H7</f>
        <v>129647524</v>
      </c>
      <c r="E7" s="31">
        <f>E8+E11</f>
        <v>0</v>
      </c>
      <c r="F7" s="31">
        <f>F8+F11</f>
        <v>0</v>
      </c>
      <c r="G7" s="31">
        <f>G8+G11</f>
        <v>129647524</v>
      </c>
      <c r="H7" s="31">
        <f>H8+H11</f>
        <v>0</v>
      </c>
      <c r="I7" s="32">
        <f>J7+K7</f>
        <v>55563225</v>
      </c>
      <c r="J7" s="32">
        <f>J8+J11</f>
        <v>55563225</v>
      </c>
      <c r="K7" s="32">
        <f>K8+K11</f>
        <v>0</v>
      </c>
      <c r="L7" s="32">
        <f>L8+L11</f>
        <v>185210749</v>
      </c>
      <c r="M7" s="61"/>
      <c r="N7" s="61"/>
      <c r="O7" s="61"/>
      <c r="P7" s="61"/>
    </row>
    <row r="8" spans="1:16" s="62" customFormat="1" ht="11.25" customHeight="1">
      <c r="A8" s="33" t="s">
        <v>98</v>
      </c>
      <c r="B8" s="34">
        <f>C8+L8</f>
        <v>245987352</v>
      </c>
      <c r="C8" s="34">
        <f>D8+I8</f>
        <v>122993676</v>
      </c>
      <c r="D8" s="34">
        <f>E8+F8+G8+H8</f>
        <v>86095573</v>
      </c>
      <c r="E8" s="34">
        <v>0</v>
      </c>
      <c r="F8" s="34">
        <v>0</v>
      </c>
      <c r="G8" s="34">
        <v>86095573</v>
      </c>
      <c r="H8" s="34">
        <v>0</v>
      </c>
      <c r="I8" s="34">
        <f>J8+K8</f>
        <v>36898103</v>
      </c>
      <c r="J8" s="34">
        <v>36898103</v>
      </c>
      <c r="K8" s="34">
        <v>0</v>
      </c>
      <c r="L8" s="34">
        <v>122993676</v>
      </c>
      <c r="M8" s="61"/>
      <c r="N8" s="61"/>
      <c r="O8" s="61"/>
      <c r="P8" s="61"/>
    </row>
    <row r="9" spans="1:16" s="77" customFormat="1" ht="11.25" customHeight="1">
      <c r="A9" s="74" t="s">
        <v>49</v>
      </c>
      <c r="B9" s="75"/>
      <c r="C9" s="36">
        <f>C8/B8</f>
        <v>0.5</v>
      </c>
      <c r="D9" s="36">
        <f>D8/B8</f>
        <v>0.3499999991869501</v>
      </c>
      <c r="E9" s="36"/>
      <c r="F9" s="36"/>
      <c r="G9" s="36">
        <f>G8/B8</f>
        <v>0.3499999991869501</v>
      </c>
      <c r="H9" s="36"/>
      <c r="I9" s="36">
        <f>I8/B8</f>
        <v>0.15000000081304993</v>
      </c>
      <c r="J9" s="36">
        <f>J8/B8</f>
        <v>0.15000000081304993</v>
      </c>
      <c r="K9" s="36">
        <f>K8/B8</f>
        <v>0</v>
      </c>
      <c r="L9" s="36">
        <f>L8/B8</f>
        <v>0.5</v>
      </c>
      <c r="M9" s="76"/>
      <c r="N9" s="76"/>
      <c r="O9" s="76"/>
      <c r="P9" s="76"/>
    </row>
    <row r="10" spans="1:16" s="77" customFormat="1" ht="11.25" customHeight="1">
      <c r="A10" s="96" t="s">
        <v>19</v>
      </c>
      <c r="B10" s="97"/>
      <c r="C10" s="112">
        <f>D10+I10</f>
        <v>1</v>
      </c>
      <c r="D10" s="112">
        <f>D8/C8</f>
        <v>0.6999999983739001</v>
      </c>
      <c r="E10" s="112"/>
      <c r="F10" s="112"/>
      <c r="G10" s="112"/>
      <c r="H10" s="112"/>
      <c r="I10" s="112">
        <f>I8/C8</f>
        <v>0.30000000162609985</v>
      </c>
      <c r="J10" s="112"/>
      <c r="K10" s="112"/>
      <c r="L10" s="112"/>
      <c r="M10" s="76"/>
      <c r="N10" s="76"/>
      <c r="O10" s="76"/>
      <c r="P10" s="76"/>
    </row>
    <row r="11" spans="1:16" s="62" customFormat="1" ht="11.25" customHeight="1">
      <c r="A11" s="33" t="s">
        <v>99</v>
      </c>
      <c r="B11" s="34">
        <f>C11+L11</f>
        <v>124434146</v>
      </c>
      <c r="C11" s="34">
        <f>D11+I11</f>
        <v>62217073</v>
      </c>
      <c r="D11" s="34">
        <f>E11+F11+G11+H11</f>
        <v>43551951</v>
      </c>
      <c r="E11" s="34">
        <v>0</v>
      </c>
      <c r="F11" s="34">
        <v>0</v>
      </c>
      <c r="G11" s="34">
        <v>43551951</v>
      </c>
      <c r="H11" s="34">
        <v>0</v>
      </c>
      <c r="I11" s="34">
        <f>J11+K11</f>
        <v>18665122</v>
      </c>
      <c r="J11" s="34">
        <v>18665122</v>
      </c>
      <c r="K11" s="34">
        <v>0</v>
      </c>
      <c r="L11" s="34">
        <v>62217073</v>
      </c>
      <c r="M11" s="61"/>
      <c r="N11" s="61"/>
      <c r="O11" s="61"/>
      <c r="P11" s="61"/>
    </row>
    <row r="12" spans="1:16" s="77" customFormat="1" ht="11.25" customHeight="1">
      <c r="A12" s="74" t="s">
        <v>49</v>
      </c>
      <c r="B12" s="75"/>
      <c r="C12" s="36">
        <f>C11/B11</f>
        <v>0.5</v>
      </c>
      <c r="D12" s="36">
        <f>D11/B11</f>
        <v>0.34999999919636204</v>
      </c>
      <c r="E12" s="36"/>
      <c r="F12" s="36"/>
      <c r="G12" s="36">
        <f>G11/B11</f>
        <v>0.34999999919636204</v>
      </c>
      <c r="H12" s="36"/>
      <c r="I12" s="36">
        <f>I11/B11</f>
        <v>0.15000000080363793</v>
      </c>
      <c r="J12" s="36">
        <f>J11/B11</f>
        <v>0.15000000080363793</v>
      </c>
      <c r="K12" s="36">
        <f>K11/B11</f>
        <v>0</v>
      </c>
      <c r="L12" s="36">
        <f>L11/B11</f>
        <v>0.5</v>
      </c>
      <c r="M12" s="76"/>
      <c r="N12" s="76"/>
      <c r="O12" s="76"/>
      <c r="P12" s="76"/>
    </row>
    <row r="13" spans="1:16" s="77" customFormat="1" ht="11.25" customHeight="1">
      <c r="A13" s="96" t="s">
        <v>19</v>
      </c>
      <c r="B13" s="97"/>
      <c r="C13" s="112">
        <f>D13+I13</f>
        <v>1</v>
      </c>
      <c r="D13" s="112">
        <f>D11/C11</f>
        <v>0.6999999983927241</v>
      </c>
      <c r="E13" s="112"/>
      <c r="F13" s="112"/>
      <c r="G13" s="112"/>
      <c r="H13" s="112"/>
      <c r="I13" s="112">
        <f>I11/C11</f>
        <v>0.30000000160727586</v>
      </c>
      <c r="J13" s="112"/>
      <c r="K13" s="112"/>
      <c r="L13" s="112"/>
      <c r="M13" s="76"/>
      <c r="N13" s="76"/>
      <c r="O13" s="76"/>
      <c r="P13" s="76"/>
    </row>
    <row r="14" spans="1:16" s="62" customFormat="1" ht="11.25" customHeight="1">
      <c r="A14" s="30" t="s">
        <v>93</v>
      </c>
      <c r="B14" s="31">
        <f>C14+L14</f>
        <v>93313627</v>
      </c>
      <c r="C14" s="31">
        <f>D14+I14</f>
        <v>65003688</v>
      </c>
      <c r="D14" s="31">
        <f>E14+F14+G14+H14</f>
        <v>49007121</v>
      </c>
      <c r="E14" s="31">
        <f>E15+E18+E21+E28+E31+E34</f>
        <v>0</v>
      </c>
      <c r="F14" s="31">
        <f>F15+F18+F21+F28+F31+F34</f>
        <v>0</v>
      </c>
      <c r="G14" s="31">
        <f>G15+G18+G21+G28+G31+G34</f>
        <v>47178056</v>
      </c>
      <c r="H14" s="31">
        <f>H15+H18+H21+H28+H31+H34</f>
        <v>1829065</v>
      </c>
      <c r="I14" s="32">
        <f>J14+K14</f>
        <v>15996567</v>
      </c>
      <c r="J14" s="32">
        <f>J15+J18+J21+J28+J31+J34</f>
        <v>15996567</v>
      </c>
      <c r="K14" s="32">
        <f>K15+K18+K21+K28+K31+K34</f>
        <v>0</v>
      </c>
      <c r="L14" s="32">
        <f>L15+L18+L21+L28+L31+L34</f>
        <v>28309939</v>
      </c>
      <c r="M14" s="61"/>
      <c r="N14" s="61"/>
      <c r="O14" s="61"/>
      <c r="P14" s="61"/>
    </row>
    <row r="15" spans="1:16" s="62" customFormat="1" ht="22.5">
      <c r="A15" s="33" t="s">
        <v>97</v>
      </c>
      <c r="B15" s="34">
        <f>C15+L15</f>
        <v>8402297</v>
      </c>
      <c r="C15" s="34">
        <f>D15+I15</f>
        <v>4046161</v>
      </c>
      <c r="D15" s="34">
        <f>E15+F15+G15+H15</f>
        <v>2832313</v>
      </c>
      <c r="E15" s="34">
        <v>0</v>
      </c>
      <c r="F15" s="34">
        <v>0</v>
      </c>
      <c r="G15" s="34">
        <v>2832313</v>
      </c>
      <c r="H15" s="34">
        <v>0</v>
      </c>
      <c r="I15" s="34">
        <f>J15+K15</f>
        <v>1213848</v>
      </c>
      <c r="J15" s="34">
        <v>1213848</v>
      </c>
      <c r="K15" s="34">
        <v>0</v>
      </c>
      <c r="L15" s="34">
        <v>4356136</v>
      </c>
      <c r="M15" s="61"/>
      <c r="N15" s="61"/>
      <c r="O15" s="61"/>
      <c r="P15" s="61"/>
    </row>
    <row r="16" spans="1:16" s="77" customFormat="1" ht="11.25" customHeight="1">
      <c r="A16" s="78" t="s">
        <v>49</v>
      </c>
      <c r="B16" s="75"/>
      <c r="C16" s="36">
        <f>C15/B15</f>
        <v>0.4815541512041291</v>
      </c>
      <c r="D16" s="36">
        <f>D15/B15</f>
        <v>0.33708794154741256</v>
      </c>
      <c r="E16" s="36"/>
      <c r="F16" s="36"/>
      <c r="G16" s="36">
        <f>G15/B15</f>
        <v>0.33708794154741256</v>
      </c>
      <c r="H16" s="36"/>
      <c r="I16" s="36">
        <f>I15/B15</f>
        <v>0.1444662096567165</v>
      </c>
      <c r="J16" s="36">
        <f>J15/B15</f>
        <v>0.1444662096567165</v>
      </c>
      <c r="K16" s="36">
        <f>K15/B15</f>
        <v>0</v>
      </c>
      <c r="L16" s="36">
        <f>L15/B15</f>
        <v>0.518445848795871</v>
      </c>
      <c r="M16" s="76"/>
      <c r="N16" s="76"/>
      <c r="O16" s="76"/>
      <c r="P16" s="76"/>
    </row>
    <row r="17" spans="1:16" s="77" customFormat="1" ht="11.25" customHeight="1">
      <c r="A17" s="99" t="s">
        <v>19</v>
      </c>
      <c r="B17" s="97"/>
      <c r="C17" s="112">
        <f>D17+I17</f>
        <v>1</v>
      </c>
      <c r="D17" s="112">
        <f>D15/C15</f>
        <v>0.7000000741443556</v>
      </c>
      <c r="E17" s="112"/>
      <c r="F17" s="112"/>
      <c r="G17" s="112"/>
      <c r="H17" s="112"/>
      <c r="I17" s="112">
        <f>I15/C15</f>
        <v>0.2999999258556444</v>
      </c>
      <c r="J17" s="112"/>
      <c r="K17" s="112"/>
      <c r="L17" s="112"/>
      <c r="M17" s="76"/>
      <c r="N17" s="76"/>
      <c r="O17" s="76"/>
      <c r="P17" s="76"/>
    </row>
    <row r="18" spans="1:16" s="62" customFormat="1" ht="11.25" customHeight="1">
      <c r="A18" s="33" t="s">
        <v>51</v>
      </c>
      <c r="B18" s="34">
        <f>C18+L18</f>
        <v>8579825</v>
      </c>
      <c r="C18" s="34">
        <f>D18+I18</f>
        <v>8150834</v>
      </c>
      <c r="D18" s="34">
        <f>E18+F18+G18+H18</f>
        <v>6434868</v>
      </c>
      <c r="E18" s="34">
        <v>0</v>
      </c>
      <c r="F18" s="34">
        <v>0</v>
      </c>
      <c r="G18" s="34">
        <v>6434868</v>
      </c>
      <c r="H18" s="34">
        <v>0</v>
      </c>
      <c r="I18" s="34">
        <f>J18+K18</f>
        <v>1715966</v>
      </c>
      <c r="J18" s="34">
        <v>1715966</v>
      </c>
      <c r="K18" s="34">
        <v>0</v>
      </c>
      <c r="L18" s="34">
        <v>428991</v>
      </c>
      <c r="M18" s="61"/>
      <c r="N18" s="61"/>
      <c r="O18" s="61"/>
      <c r="P18" s="61"/>
    </row>
    <row r="19" spans="1:16" s="77" customFormat="1" ht="11.25" customHeight="1">
      <c r="A19" s="78" t="s">
        <v>49</v>
      </c>
      <c r="B19" s="75"/>
      <c r="C19" s="36">
        <f>C18/B18</f>
        <v>0.9500000291381234</v>
      </c>
      <c r="D19" s="36">
        <f>D18/B18</f>
        <v>0.7499999125856297</v>
      </c>
      <c r="E19" s="36"/>
      <c r="F19" s="36"/>
      <c r="G19" s="36">
        <f>G18/B18</f>
        <v>0.7499999125856297</v>
      </c>
      <c r="H19" s="36"/>
      <c r="I19" s="36">
        <f>I18/B18</f>
        <v>0.20000011655249378</v>
      </c>
      <c r="J19" s="36">
        <f>J18/B18</f>
        <v>0.20000011655249378</v>
      </c>
      <c r="K19" s="36">
        <f>K18/B18</f>
        <v>0</v>
      </c>
      <c r="L19" s="36">
        <f>L18/B18</f>
        <v>0.049999970861876554</v>
      </c>
      <c r="M19" s="76"/>
      <c r="N19" s="76"/>
      <c r="O19" s="76"/>
      <c r="P19" s="76"/>
    </row>
    <row r="20" spans="1:16" s="77" customFormat="1" ht="11.25" customHeight="1">
      <c r="A20" s="99" t="s">
        <v>19</v>
      </c>
      <c r="B20" s="97"/>
      <c r="C20" s="112">
        <f>D20+I20</f>
        <v>1</v>
      </c>
      <c r="D20" s="112">
        <f>D18/C18</f>
        <v>0.7894735679808962</v>
      </c>
      <c r="E20" s="112"/>
      <c r="F20" s="112"/>
      <c r="G20" s="112"/>
      <c r="H20" s="112"/>
      <c r="I20" s="112">
        <f>I18/C18</f>
        <v>0.21052643201910382</v>
      </c>
      <c r="J20" s="112"/>
      <c r="K20" s="112"/>
      <c r="L20" s="112"/>
      <c r="M20" s="76"/>
      <c r="N20" s="76"/>
      <c r="O20" s="76"/>
      <c r="P20" s="76"/>
    </row>
    <row r="21" spans="1:16" s="62" customFormat="1" ht="11.25" customHeight="1">
      <c r="A21" s="33" t="s">
        <v>95</v>
      </c>
      <c r="B21" s="34">
        <f>C21+L21</f>
        <v>5225900</v>
      </c>
      <c r="C21" s="34">
        <f>D21+I21</f>
        <v>2612950</v>
      </c>
      <c r="D21" s="34">
        <f>E21+F21+G21+H21</f>
        <v>1829065</v>
      </c>
      <c r="E21" s="34">
        <v>0</v>
      </c>
      <c r="F21" s="34">
        <v>0</v>
      </c>
      <c r="G21" s="34">
        <v>0</v>
      </c>
      <c r="H21" s="34">
        <f>H22+H25</f>
        <v>1829065</v>
      </c>
      <c r="I21" s="34">
        <f>J21+K21</f>
        <v>783885</v>
      </c>
      <c r="J21" s="34">
        <f>J22+J25</f>
        <v>783885</v>
      </c>
      <c r="K21" s="34">
        <f>K22+K25</f>
        <v>0</v>
      </c>
      <c r="L21" s="34">
        <f>L22+L25</f>
        <v>2612950</v>
      </c>
      <c r="M21" s="61"/>
      <c r="N21" s="61"/>
      <c r="O21" s="61"/>
      <c r="P21" s="61"/>
    </row>
    <row r="22" spans="1:16" s="62" customFormat="1" ht="11.25" customHeight="1">
      <c r="A22" s="33" t="s">
        <v>72</v>
      </c>
      <c r="B22" s="34">
        <f>C22+L22</f>
        <v>2294306</v>
      </c>
      <c r="C22" s="34">
        <f>D22+I22</f>
        <v>1147153</v>
      </c>
      <c r="D22" s="34">
        <f>E22+F22+G22+H22</f>
        <v>803007</v>
      </c>
      <c r="E22" s="34">
        <v>0</v>
      </c>
      <c r="F22" s="34">
        <v>0</v>
      </c>
      <c r="G22" s="34">
        <v>0</v>
      </c>
      <c r="H22" s="34">
        <v>803007</v>
      </c>
      <c r="I22" s="34">
        <f>J22+K22</f>
        <v>344146</v>
      </c>
      <c r="J22" s="34">
        <v>344146</v>
      </c>
      <c r="K22" s="34">
        <v>0</v>
      </c>
      <c r="L22" s="34">
        <v>1147153</v>
      </c>
      <c r="M22" s="61"/>
      <c r="N22" s="61"/>
      <c r="O22" s="61"/>
      <c r="P22" s="61"/>
    </row>
    <row r="23" spans="1:16" s="77" customFormat="1" ht="11.25" customHeight="1">
      <c r="A23" s="78" t="s">
        <v>49</v>
      </c>
      <c r="B23" s="34"/>
      <c r="C23" s="36">
        <f>C22/B22</f>
        <v>0.5</v>
      </c>
      <c r="D23" s="36">
        <f>D22/B22</f>
        <v>0.34999995641383497</v>
      </c>
      <c r="E23" s="36"/>
      <c r="F23" s="36"/>
      <c r="G23" s="36"/>
      <c r="H23" s="36">
        <f>H22/B22</f>
        <v>0.34999995641383497</v>
      </c>
      <c r="I23" s="36">
        <f>I22/B22</f>
        <v>0.15000004358616506</v>
      </c>
      <c r="J23" s="36">
        <f>J22/B22</f>
        <v>0.15000004358616506</v>
      </c>
      <c r="K23" s="36">
        <f>K22/B22</f>
        <v>0</v>
      </c>
      <c r="L23" s="36">
        <f>L22/B22</f>
        <v>0.5</v>
      </c>
      <c r="M23" s="76"/>
      <c r="N23" s="76"/>
      <c r="O23" s="76"/>
      <c r="P23" s="76"/>
    </row>
    <row r="24" spans="1:16" s="77" customFormat="1" ht="11.25" customHeight="1">
      <c r="A24" s="99" t="s">
        <v>19</v>
      </c>
      <c r="B24" s="98"/>
      <c r="C24" s="112">
        <f>D24+I24</f>
        <v>1.00000008717233</v>
      </c>
      <c r="D24" s="112">
        <f>D21/C21</f>
        <v>0.7</v>
      </c>
      <c r="E24" s="112"/>
      <c r="F24" s="112"/>
      <c r="G24" s="112"/>
      <c r="H24" s="112"/>
      <c r="I24" s="112">
        <f>I22/C22</f>
        <v>0.3000000871723301</v>
      </c>
      <c r="J24" s="112"/>
      <c r="K24" s="112"/>
      <c r="L24" s="112"/>
      <c r="M24" s="76"/>
      <c r="N24" s="76"/>
      <c r="O24" s="76"/>
      <c r="P24" s="76"/>
    </row>
    <row r="25" spans="1:16" s="77" customFormat="1" ht="11.25" customHeight="1">
      <c r="A25" s="33" t="s">
        <v>73</v>
      </c>
      <c r="B25" s="34">
        <f>C25+L25</f>
        <v>2931594</v>
      </c>
      <c r="C25" s="34">
        <f>D25+I25</f>
        <v>1465797</v>
      </c>
      <c r="D25" s="34">
        <f>E25+F25+G25+H25</f>
        <v>1026058</v>
      </c>
      <c r="E25" s="34">
        <v>0</v>
      </c>
      <c r="F25" s="34">
        <v>0</v>
      </c>
      <c r="G25" s="34">
        <v>0</v>
      </c>
      <c r="H25" s="34">
        <v>1026058</v>
      </c>
      <c r="I25" s="34">
        <f>J25+K25</f>
        <v>439739</v>
      </c>
      <c r="J25" s="34">
        <v>439739</v>
      </c>
      <c r="K25" s="34">
        <v>0</v>
      </c>
      <c r="L25" s="34">
        <v>1465797</v>
      </c>
      <c r="M25" s="76"/>
      <c r="N25" s="76"/>
      <c r="O25" s="76"/>
      <c r="P25" s="76"/>
    </row>
    <row r="26" spans="1:16" s="77" customFormat="1" ht="11.25" customHeight="1">
      <c r="A26" s="78" t="s">
        <v>49</v>
      </c>
      <c r="B26" s="34"/>
      <c r="C26" s="36">
        <f>C25/B25</f>
        <v>0.5</v>
      </c>
      <c r="D26" s="36">
        <f>D25/B25</f>
        <v>0.35000003411113545</v>
      </c>
      <c r="E26" s="36"/>
      <c r="F26" s="36"/>
      <c r="G26" s="36"/>
      <c r="H26" s="36">
        <f>H25/B25</f>
        <v>0.35000003411113545</v>
      </c>
      <c r="I26" s="36">
        <f>I25/B25</f>
        <v>0.14999996588886455</v>
      </c>
      <c r="J26" s="36">
        <f>J25/B25</f>
        <v>0.14999996588886455</v>
      </c>
      <c r="K26" s="36">
        <f>K25/B25</f>
        <v>0</v>
      </c>
      <c r="L26" s="36">
        <f>L25/B25</f>
        <v>0.5</v>
      </c>
      <c r="M26" s="76"/>
      <c r="N26" s="76"/>
      <c r="O26" s="76"/>
      <c r="P26" s="76"/>
    </row>
    <row r="27" spans="1:16" s="77" customFormat="1" ht="11.25" customHeight="1">
      <c r="A27" s="99" t="s">
        <v>19</v>
      </c>
      <c r="B27" s="98"/>
      <c r="C27" s="112">
        <f>D27+I27</f>
        <v>1</v>
      </c>
      <c r="D27" s="112">
        <f>D25/C25</f>
        <v>0.7000000682222709</v>
      </c>
      <c r="E27" s="112"/>
      <c r="F27" s="112"/>
      <c r="G27" s="112"/>
      <c r="H27" s="112"/>
      <c r="I27" s="112">
        <f>I25/C25</f>
        <v>0.2999999317777291</v>
      </c>
      <c r="J27" s="112"/>
      <c r="K27" s="112"/>
      <c r="L27" s="112"/>
      <c r="M27" s="76"/>
      <c r="N27" s="76"/>
      <c r="O27" s="76"/>
      <c r="P27" s="76"/>
    </row>
    <row r="28" spans="1:16" s="62" customFormat="1" ht="24" customHeight="1">
      <c r="A28" s="33" t="s">
        <v>96</v>
      </c>
      <c r="B28" s="34">
        <f>C28+L28</f>
        <v>26533156</v>
      </c>
      <c r="C28" s="34">
        <f>D28+I28</f>
        <v>26533156</v>
      </c>
      <c r="D28" s="34">
        <f>E28+F28+G28+H28</f>
        <v>21226525</v>
      </c>
      <c r="E28" s="34">
        <v>0</v>
      </c>
      <c r="F28" s="34">
        <v>0</v>
      </c>
      <c r="G28" s="34">
        <v>21226525</v>
      </c>
      <c r="H28" s="34">
        <v>0</v>
      </c>
      <c r="I28" s="34">
        <f>J28+K28</f>
        <v>5306631</v>
      </c>
      <c r="J28" s="34">
        <v>5306631</v>
      </c>
      <c r="K28" s="34">
        <v>0</v>
      </c>
      <c r="L28" s="34">
        <v>0</v>
      </c>
      <c r="M28" s="61"/>
      <c r="N28" s="61"/>
      <c r="O28" s="61"/>
      <c r="P28" s="61"/>
    </row>
    <row r="29" spans="1:16" s="77" customFormat="1" ht="11.25" customHeight="1">
      <c r="A29" s="78" t="s">
        <v>49</v>
      </c>
      <c r="B29" s="34"/>
      <c r="C29" s="36">
        <f>C28/B28</f>
        <v>1</v>
      </c>
      <c r="D29" s="36">
        <f>D28/B28</f>
        <v>0.8000000075377388</v>
      </c>
      <c r="E29" s="36"/>
      <c r="F29" s="36"/>
      <c r="G29" s="36">
        <f>G28/B28</f>
        <v>0.8000000075377388</v>
      </c>
      <c r="H29" s="36"/>
      <c r="I29" s="36">
        <f>I28/B28</f>
        <v>0.1999999924622612</v>
      </c>
      <c r="J29" s="36">
        <f>J28/B28</f>
        <v>0.1999999924622612</v>
      </c>
      <c r="K29" s="36">
        <f>K28/B28</f>
        <v>0</v>
      </c>
      <c r="L29" s="36">
        <f>L28/B28</f>
        <v>0</v>
      </c>
      <c r="M29" s="76"/>
      <c r="N29" s="76"/>
      <c r="O29" s="76"/>
      <c r="P29" s="76"/>
    </row>
    <row r="30" spans="1:16" s="77" customFormat="1" ht="11.25" customHeight="1">
      <c r="A30" s="99" t="s">
        <v>19</v>
      </c>
      <c r="B30" s="98"/>
      <c r="C30" s="112">
        <f>D30+I30</f>
        <v>1</v>
      </c>
      <c r="D30" s="112">
        <f>D28/C28</f>
        <v>0.8000000075377388</v>
      </c>
      <c r="E30" s="112"/>
      <c r="F30" s="112"/>
      <c r="G30" s="112"/>
      <c r="H30" s="112"/>
      <c r="I30" s="112">
        <f>I28/C28</f>
        <v>0.1999999924622612</v>
      </c>
      <c r="J30" s="112"/>
      <c r="K30" s="112"/>
      <c r="L30" s="112"/>
      <c r="M30" s="76"/>
      <c r="N30" s="76"/>
      <c r="O30" s="76"/>
      <c r="P30" s="76"/>
    </row>
    <row r="31" spans="1:16" s="62" customFormat="1" ht="11.25" customHeight="1">
      <c r="A31" s="33" t="s">
        <v>50</v>
      </c>
      <c r="B31" s="34">
        <f>C31+L31</f>
        <v>42133697</v>
      </c>
      <c r="C31" s="34">
        <f>D31+I31</f>
        <v>21221835</v>
      </c>
      <c r="D31" s="34">
        <f>E31+F31+G31+H31</f>
        <v>14855285</v>
      </c>
      <c r="E31" s="34">
        <v>0</v>
      </c>
      <c r="F31" s="34">
        <v>0</v>
      </c>
      <c r="G31" s="34">
        <v>14855285</v>
      </c>
      <c r="H31" s="34">
        <v>0</v>
      </c>
      <c r="I31" s="34">
        <f>J31+K31</f>
        <v>6366550</v>
      </c>
      <c r="J31" s="34">
        <v>6366550</v>
      </c>
      <c r="K31" s="34">
        <v>0</v>
      </c>
      <c r="L31" s="34">
        <v>20911862</v>
      </c>
      <c r="M31" s="61"/>
      <c r="N31" s="61"/>
      <c r="O31" s="61"/>
      <c r="P31" s="61"/>
    </row>
    <row r="32" spans="1:16" s="77" customFormat="1" ht="11.25" customHeight="1">
      <c r="A32" s="78" t="s">
        <v>49</v>
      </c>
      <c r="B32" s="34"/>
      <c r="C32" s="36">
        <f>C31/B31</f>
        <v>0.5036784453070899</v>
      </c>
      <c r="D32" s="36">
        <f>D31/B31</f>
        <v>0.35257492358194914</v>
      </c>
      <c r="E32" s="36"/>
      <c r="F32" s="36"/>
      <c r="G32" s="36">
        <f>G31/B31</f>
        <v>0.35257492358194914</v>
      </c>
      <c r="H32" s="36"/>
      <c r="I32" s="36">
        <f>I31/B31</f>
        <v>0.1511035217251408</v>
      </c>
      <c r="J32" s="36">
        <f>J31/B31</f>
        <v>0.1511035217251408</v>
      </c>
      <c r="K32" s="36">
        <f>K31/B31</f>
        <v>0</v>
      </c>
      <c r="L32" s="36">
        <f>L31/B31</f>
        <v>0.49632155469291006</v>
      </c>
      <c r="M32" s="76"/>
      <c r="N32" s="76"/>
      <c r="O32" s="76"/>
      <c r="P32" s="76"/>
    </row>
    <row r="33" spans="1:16" s="77" customFormat="1" ht="11.25" customHeight="1">
      <c r="A33" s="99" t="s">
        <v>19</v>
      </c>
      <c r="B33" s="98"/>
      <c r="C33" s="112">
        <f>D33+I33</f>
        <v>1</v>
      </c>
      <c r="D33" s="112">
        <f>D31/C31</f>
        <v>0.7000000235606393</v>
      </c>
      <c r="E33" s="112"/>
      <c r="F33" s="112"/>
      <c r="G33" s="112"/>
      <c r="H33" s="112"/>
      <c r="I33" s="112">
        <f>I31/C31</f>
        <v>0.29999997643936066</v>
      </c>
      <c r="J33" s="112"/>
      <c r="K33" s="112"/>
      <c r="L33" s="112"/>
      <c r="M33" s="76"/>
      <c r="N33" s="76"/>
      <c r="O33" s="76"/>
      <c r="P33" s="76"/>
    </row>
    <row r="34" spans="1:16" s="62" customFormat="1" ht="11.25" customHeight="1">
      <c r="A34" s="33" t="s">
        <v>94</v>
      </c>
      <c r="B34" s="34">
        <f>C34+L34</f>
        <v>2438752</v>
      </c>
      <c r="C34" s="34">
        <f>D34+I34</f>
        <v>2438752</v>
      </c>
      <c r="D34" s="34">
        <f>E34+F34+G34+H34</f>
        <v>1829065</v>
      </c>
      <c r="E34" s="34">
        <v>0</v>
      </c>
      <c r="F34" s="34">
        <v>0</v>
      </c>
      <c r="G34" s="34">
        <v>1829065</v>
      </c>
      <c r="H34" s="34">
        <v>0</v>
      </c>
      <c r="I34" s="34">
        <f>J34+K34</f>
        <v>609687</v>
      </c>
      <c r="J34" s="34">
        <v>609687</v>
      </c>
      <c r="K34" s="34">
        <v>0</v>
      </c>
      <c r="L34" s="34">
        <v>0</v>
      </c>
      <c r="M34" s="61"/>
      <c r="N34" s="61"/>
      <c r="O34" s="61"/>
      <c r="P34" s="61"/>
    </row>
    <row r="35" spans="1:16" s="77" customFormat="1" ht="11.25" customHeight="1">
      <c r="A35" s="78" t="s">
        <v>49</v>
      </c>
      <c r="B35" s="75"/>
      <c r="C35" s="36">
        <f>C34/B34</f>
        <v>1</v>
      </c>
      <c r="D35" s="36">
        <f>D34/B34</f>
        <v>0.7500004100457939</v>
      </c>
      <c r="E35" s="36"/>
      <c r="F35" s="36"/>
      <c r="G35" s="36">
        <f>G34/B34</f>
        <v>0.7500004100457939</v>
      </c>
      <c r="H35" s="36"/>
      <c r="I35" s="36">
        <f>I34/B34</f>
        <v>0.2499995899542061</v>
      </c>
      <c r="J35" s="36">
        <f>J34/B34</f>
        <v>0.2499995899542061</v>
      </c>
      <c r="K35" s="36">
        <f>K34/B34</f>
        <v>0</v>
      </c>
      <c r="L35" s="36">
        <f>L34/B34</f>
        <v>0</v>
      </c>
      <c r="M35" s="76"/>
      <c r="N35" s="76"/>
      <c r="O35" s="76"/>
      <c r="P35" s="76"/>
    </row>
    <row r="36" spans="1:16" s="77" customFormat="1" ht="11.25" customHeight="1">
      <c r="A36" s="99" t="s">
        <v>19</v>
      </c>
      <c r="B36" s="97"/>
      <c r="C36" s="112">
        <f>D36+I36</f>
        <v>1</v>
      </c>
      <c r="D36" s="112">
        <f>D34/C34</f>
        <v>0.7500004100457939</v>
      </c>
      <c r="E36" s="112"/>
      <c r="F36" s="112"/>
      <c r="G36" s="112"/>
      <c r="H36" s="112"/>
      <c r="I36" s="112">
        <f>I34/C34</f>
        <v>0.2499995899542061</v>
      </c>
      <c r="J36" s="112"/>
      <c r="K36" s="112"/>
      <c r="L36" s="112"/>
      <c r="M36" s="76"/>
      <c r="N36" s="76"/>
      <c r="O36" s="76"/>
      <c r="P36" s="76"/>
    </row>
    <row r="37" spans="1:16" s="62" customFormat="1" ht="11.25" customHeight="1">
      <c r="A37" s="30" t="s">
        <v>5</v>
      </c>
      <c r="B37" s="31">
        <f>C37+L37</f>
        <v>5777790</v>
      </c>
      <c r="C37" s="31">
        <f>D37+I37</f>
        <v>5777790</v>
      </c>
      <c r="D37" s="31">
        <f>E37+F37+G37+H37</f>
        <v>4333342</v>
      </c>
      <c r="E37" s="31">
        <v>0</v>
      </c>
      <c r="F37" s="31">
        <v>0</v>
      </c>
      <c r="G37" s="31">
        <v>4333342</v>
      </c>
      <c r="H37" s="31">
        <v>0</v>
      </c>
      <c r="I37" s="32">
        <f>J37+K37</f>
        <v>1444448</v>
      </c>
      <c r="J37" s="32">
        <v>1444448</v>
      </c>
      <c r="K37" s="32">
        <v>0</v>
      </c>
      <c r="L37" s="32">
        <v>0</v>
      </c>
      <c r="M37" s="61"/>
      <c r="N37" s="61"/>
      <c r="O37" s="61"/>
      <c r="P37" s="61"/>
    </row>
    <row r="38" spans="1:16" s="73" customFormat="1" ht="11.25" customHeight="1">
      <c r="A38" s="78" t="s">
        <v>18</v>
      </c>
      <c r="B38" s="75"/>
      <c r="C38" s="36">
        <f>C37/B37</f>
        <v>1</v>
      </c>
      <c r="D38" s="36">
        <f>D37/B37</f>
        <v>0.7499999134617216</v>
      </c>
      <c r="E38" s="36"/>
      <c r="F38" s="36"/>
      <c r="G38" s="36">
        <f>G37/B37</f>
        <v>0.7499999134617216</v>
      </c>
      <c r="H38" s="36"/>
      <c r="I38" s="36">
        <f>I37/B37</f>
        <v>0.2500000865382785</v>
      </c>
      <c r="J38" s="36">
        <f>J37/B37</f>
        <v>0.2500000865382785</v>
      </c>
      <c r="K38" s="36">
        <f>K37/B37</f>
        <v>0</v>
      </c>
      <c r="L38" s="36">
        <f>L37/B37</f>
        <v>0</v>
      </c>
      <c r="M38" s="72"/>
      <c r="N38" s="72"/>
      <c r="O38" s="72"/>
      <c r="P38" s="72"/>
    </row>
    <row r="39" spans="1:16" s="73" customFormat="1" ht="11.25" customHeight="1">
      <c r="A39" s="100" t="s">
        <v>19</v>
      </c>
      <c r="B39" s="97"/>
      <c r="C39" s="112">
        <f>D39+I39</f>
        <v>1</v>
      </c>
      <c r="D39" s="112">
        <f>D37/C37</f>
        <v>0.7499999134617216</v>
      </c>
      <c r="E39" s="112"/>
      <c r="F39" s="112"/>
      <c r="G39" s="112"/>
      <c r="H39" s="112"/>
      <c r="I39" s="112">
        <f>I37/C37</f>
        <v>0.2500000865382785</v>
      </c>
      <c r="J39" s="112"/>
      <c r="K39" s="112"/>
      <c r="L39" s="112"/>
      <c r="M39" s="72"/>
      <c r="N39" s="72"/>
      <c r="O39" s="72"/>
      <c r="P39" s="72"/>
    </row>
    <row r="40" spans="1:16" s="69" customFormat="1" ht="11.25" customHeight="1">
      <c r="A40" s="30" t="s">
        <v>14</v>
      </c>
      <c r="B40" s="31">
        <f>C40+L40</f>
        <v>469512915</v>
      </c>
      <c r="C40" s="31">
        <f>D40+I40</f>
        <v>255992227</v>
      </c>
      <c r="D40" s="31">
        <f>D37+D14+D7</f>
        <v>182987987</v>
      </c>
      <c r="E40" s="31">
        <f>E37+E14+E7</f>
        <v>0</v>
      </c>
      <c r="F40" s="31">
        <f>F37+F14+F7</f>
        <v>0</v>
      </c>
      <c r="G40" s="31">
        <f>G37+G14+G7</f>
        <v>181158922</v>
      </c>
      <c r="H40" s="31">
        <f>H37+H14+H7</f>
        <v>1829065</v>
      </c>
      <c r="I40" s="32">
        <f>J40+K40</f>
        <v>73004240</v>
      </c>
      <c r="J40" s="32">
        <f>J37+J14+J7</f>
        <v>73004240</v>
      </c>
      <c r="K40" s="32">
        <f>K37+K14+K7</f>
        <v>0</v>
      </c>
      <c r="L40" s="32">
        <f>L37+L14+L7</f>
        <v>213520688</v>
      </c>
      <c r="M40" s="68"/>
      <c r="N40" s="68"/>
      <c r="O40" s="68"/>
      <c r="P40" s="68"/>
    </row>
    <row r="41" spans="1:16" s="73" customFormat="1" ht="11.25" customHeight="1">
      <c r="A41" s="70" t="s">
        <v>18</v>
      </c>
      <c r="B41" s="71"/>
      <c r="C41" s="39">
        <f>C40/B40</f>
        <v>0.545229361795085</v>
      </c>
      <c r="D41" s="39">
        <f>D40/B40</f>
        <v>0.3897400500686973</v>
      </c>
      <c r="E41" s="39"/>
      <c r="F41" s="39"/>
      <c r="G41" s="39">
        <f>G40/B40</f>
        <v>0.385844385132622</v>
      </c>
      <c r="H41" s="39"/>
      <c r="I41" s="39">
        <f>I40/B40</f>
        <v>0.15548931172638777</v>
      </c>
      <c r="J41" s="39">
        <f>J40/B40</f>
        <v>0.15548931172638777</v>
      </c>
      <c r="K41" s="36">
        <f>K40/B40</f>
        <v>0</v>
      </c>
      <c r="L41" s="39">
        <f>L40/B40</f>
        <v>0.454770638204915</v>
      </c>
      <c r="M41" s="72"/>
      <c r="N41" s="72"/>
      <c r="O41" s="72"/>
      <c r="P41" s="72"/>
    </row>
    <row r="42" spans="1:16" s="73" customFormat="1" ht="11.25" customHeight="1">
      <c r="A42" s="101" t="s">
        <v>19</v>
      </c>
      <c r="B42" s="108"/>
      <c r="C42" s="109">
        <f>D42+I42</f>
        <v>1</v>
      </c>
      <c r="D42" s="109">
        <f>D40/C40</f>
        <v>0.7148185284547722</v>
      </c>
      <c r="E42" s="109"/>
      <c r="F42" s="109"/>
      <c r="G42" s="109"/>
      <c r="H42" s="109"/>
      <c r="I42" s="109">
        <f>I40/C40</f>
        <v>0.2851814715452278</v>
      </c>
      <c r="J42" s="109"/>
      <c r="K42" s="109"/>
      <c r="L42" s="109"/>
      <c r="M42" s="72"/>
      <c r="N42" s="72"/>
      <c r="O42" s="72"/>
      <c r="P42" s="72"/>
    </row>
    <row r="43" spans="1:12" ht="11.25">
      <c r="A43" s="2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 ht="11.25">
      <c r="A44" s="23" t="s">
        <v>131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</sheetData>
  <mergeCells count="14">
    <mergeCell ref="A3:A6"/>
    <mergeCell ref="B3:B6"/>
    <mergeCell ref="C3:K3"/>
    <mergeCell ref="K2:L2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1.08" bottom="0.3937007874015748" header="0.5118110236220472" footer="0.5118110236220472"/>
  <pageSetup fitToHeight="1" fitToWidth="1" horizontalDpi="600" verticalDpi="600" orientation="landscape" paperSize="9" scale="72" r:id="rId1"/>
  <headerFooter alignWithMargins="0">
    <oddHeader>&amp;L&amp;8Príloha 2</oddHeader>
    <oddFooter>&amp;R&amp;8 3</oddFooter>
  </headerFooter>
  <ignoredErrors>
    <ignoredError sqref="I7 C9:C13 C16:C20 C23:C30 C32:C42 I21:I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Y62"/>
  <sheetViews>
    <sheetView view="pageBreakPreview" zoomScale="90" zoomScaleNormal="75" zoomScaleSheetLayoutView="90" workbookViewId="0" topLeftCell="A13">
      <selection activeCell="A51" sqref="A51"/>
    </sheetView>
  </sheetViews>
  <sheetFormatPr defaultColWidth="9.140625" defaultRowHeight="12.75"/>
  <cols>
    <col min="1" max="1" width="70.7109375" style="4" customWidth="1"/>
    <col min="2" max="12" width="11.28125" style="5" customWidth="1"/>
    <col min="13" max="13" width="8.8515625" style="5" bestFit="1" customWidth="1"/>
    <col min="14" max="14" width="5.7109375" style="5" customWidth="1"/>
    <col min="15" max="15" width="9.00390625" style="5" bestFit="1" customWidth="1"/>
    <col min="16" max="16" width="13.8515625" style="5" customWidth="1"/>
    <col min="17" max="16384" width="9.140625" style="5" customWidth="1"/>
  </cols>
  <sheetData>
    <row r="1" spans="1:12" ht="11.25">
      <c r="A1" s="6" t="s">
        <v>130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1.25">
      <c r="A2" s="8"/>
      <c r="B2" s="7"/>
      <c r="C2" s="7"/>
      <c r="D2" s="7"/>
      <c r="E2" s="7"/>
      <c r="F2" s="7"/>
      <c r="G2" s="7"/>
      <c r="H2" s="7"/>
      <c r="I2" s="7"/>
      <c r="J2" s="7"/>
      <c r="K2" s="153" t="s">
        <v>6</v>
      </c>
      <c r="L2" s="153"/>
    </row>
    <row r="3" spans="1:25" ht="11.25">
      <c r="A3" s="159" t="s">
        <v>4</v>
      </c>
      <c r="B3" s="135" t="s">
        <v>14</v>
      </c>
      <c r="C3" s="162" t="s">
        <v>16</v>
      </c>
      <c r="D3" s="163"/>
      <c r="E3" s="163"/>
      <c r="F3" s="163"/>
      <c r="G3" s="163"/>
      <c r="H3" s="163"/>
      <c r="I3" s="163"/>
      <c r="J3" s="163"/>
      <c r="K3" s="163"/>
      <c r="L3" s="135" t="s">
        <v>13</v>
      </c>
      <c r="M3" s="40"/>
      <c r="N3" s="40"/>
      <c r="O3" s="40"/>
      <c r="P3" s="41"/>
      <c r="Q3" s="42"/>
      <c r="R3" s="42"/>
      <c r="S3" s="42"/>
      <c r="T3" s="42"/>
      <c r="U3" s="42"/>
      <c r="V3" s="42"/>
      <c r="W3" s="42"/>
      <c r="X3" s="42"/>
      <c r="Y3" s="42"/>
    </row>
    <row r="4" spans="1:25" ht="11.25">
      <c r="A4" s="160"/>
      <c r="B4" s="154"/>
      <c r="C4" s="135" t="s">
        <v>7</v>
      </c>
      <c r="D4" s="9" t="s">
        <v>8</v>
      </c>
      <c r="E4" s="10"/>
      <c r="F4" s="10"/>
      <c r="G4" s="10"/>
      <c r="H4" s="11"/>
      <c r="I4" s="12" t="s">
        <v>10</v>
      </c>
      <c r="J4" s="13"/>
      <c r="K4" s="13"/>
      <c r="L4" s="154"/>
      <c r="M4" s="43"/>
      <c r="N4" s="44"/>
      <c r="O4" s="43"/>
      <c r="P4" s="43"/>
      <c r="Q4" s="42"/>
      <c r="R4" s="42"/>
      <c r="S4" s="42"/>
      <c r="T4" s="42"/>
      <c r="U4" s="42"/>
      <c r="V4" s="42"/>
      <c r="W4" s="42"/>
      <c r="X4" s="42"/>
      <c r="Y4" s="42"/>
    </row>
    <row r="5" spans="1:25" ht="11.25">
      <c r="A5" s="160"/>
      <c r="B5" s="154"/>
      <c r="C5" s="154"/>
      <c r="D5" s="135" t="s">
        <v>9</v>
      </c>
      <c r="E5" s="135" t="s">
        <v>0</v>
      </c>
      <c r="F5" s="135" t="s">
        <v>1</v>
      </c>
      <c r="G5" s="135" t="s">
        <v>2</v>
      </c>
      <c r="H5" s="135" t="s">
        <v>3</v>
      </c>
      <c r="I5" s="155" t="s">
        <v>11</v>
      </c>
      <c r="J5" s="157" t="s">
        <v>12</v>
      </c>
      <c r="K5" s="135" t="s">
        <v>81</v>
      </c>
      <c r="L5" s="154"/>
      <c r="M5" s="43"/>
      <c r="N5" s="43"/>
      <c r="O5" s="43"/>
      <c r="P5" s="43"/>
      <c r="Q5" s="42"/>
      <c r="R5" s="42"/>
      <c r="S5" s="42"/>
      <c r="T5" s="42"/>
      <c r="U5" s="42"/>
      <c r="V5" s="42"/>
      <c r="W5" s="42"/>
      <c r="X5" s="42"/>
      <c r="Y5" s="42"/>
    </row>
    <row r="6" spans="1:25" ht="11.25">
      <c r="A6" s="161"/>
      <c r="B6" s="136"/>
      <c r="C6" s="136"/>
      <c r="D6" s="136"/>
      <c r="E6" s="136"/>
      <c r="F6" s="136"/>
      <c r="G6" s="136"/>
      <c r="H6" s="136"/>
      <c r="I6" s="156"/>
      <c r="J6" s="158"/>
      <c r="K6" s="136"/>
      <c r="L6" s="136"/>
      <c r="M6" s="45"/>
      <c r="N6" s="43"/>
      <c r="O6" s="43"/>
      <c r="P6" s="43"/>
      <c r="Q6" s="42"/>
      <c r="R6" s="42"/>
      <c r="S6" s="42"/>
      <c r="T6" s="42"/>
      <c r="U6" s="42"/>
      <c r="V6" s="42"/>
      <c r="W6" s="42"/>
      <c r="X6" s="42"/>
      <c r="Y6" s="42"/>
    </row>
    <row r="7" spans="1:16" s="47" customFormat="1" ht="11.25">
      <c r="A7" s="14" t="s">
        <v>15</v>
      </c>
      <c r="B7" s="15">
        <f>C7+L7</f>
        <v>277588659.9</v>
      </c>
      <c r="C7" s="15">
        <f>D7+I7</f>
        <v>277588659.9</v>
      </c>
      <c r="D7" s="15">
        <f>E7+F7+G7+H7</f>
        <v>208191495</v>
      </c>
      <c r="E7" s="15">
        <f>E8+E11+E14</f>
        <v>208191495</v>
      </c>
      <c r="F7" s="15">
        <f>F8+F11+F14</f>
        <v>0</v>
      </c>
      <c r="G7" s="15">
        <f>G8+G11+G14</f>
        <v>0</v>
      </c>
      <c r="H7" s="15">
        <f>H8+H11+H14</f>
        <v>0</v>
      </c>
      <c r="I7" s="16">
        <f>J7+K7</f>
        <v>69397164.9</v>
      </c>
      <c r="J7" s="16">
        <f>J8+J11+J14</f>
        <v>59996775</v>
      </c>
      <c r="K7" s="16">
        <f>K8+K11+K14</f>
        <v>9400389.9</v>
      </c>
      <c r="L7" s="16">
        <f>L8+L11+L14</f>
        <v>0</v>
      </c>
      <c r="M7" s="46"/>
      <c r="N7" s="46"/>
      <c r="O7" s="46"/>
      <c r="P7" s="46"/>
    </row>
    <row r="8" spans="1:16" s="49" customFormat="1" ht="11.25">
      <c r="A8" s="17" t="s">
        <v>17</v>
      </c>
      <c r="B8" s="18">
        <f>C8+L8</f>
        <v>89580873</v>
      </c>
      <c r="C8" s="18">
        <f>D8+I8</f>
        <v>89580873</v>
      </c>
      <c r="D8" s="18">
        <f>E8+F8+G8+H8</f>
        <v>67185655</v>
      </c>
      <c r="E8" s="18">
        <v>67185655</v>
      </c>
      <c r="F8" s="18">
        <v>0</v>
      </c>
      <c r="G8" s="18">
        <v>0</v>
      </c>
      <c r="H8" s="18">
        <v>0</v>
      </c>
      <c r="I8" s="18">
        <f>J8+K8</f>
        <v>22395218</v>
      </c>
      <c r="J8" s="18">
        <v>22395218</v>
      </c>
      <c r="K8" s="18">
        <v>0</v>
      </c>
      <c r="L8" s="18">
        <v>0</v>
      </c>
      <c r="M8" s="48"/>
      <c r="N8" s="48"/>
      <c r="O8" s="48"/>
      <c r="P8" s="48"/>
    </row>
    <row r="9" spans="1:16" s="51" customFormat="1" ht="11.25">
      <c r="A9" s="19" t="s">
        <v>18</v>
      </c>
      <c r="B9" s="20"/>
      <c r="C9" s="20">
        <f>C8/B8</f>
        <v>1</v>
      </c>
      <c r="D9" s="20">
        <f>D8/B8</f>
        <v>0.7500000027907743</v>
      </c>
      <c r="E9" s="20">
        <f>E8/B8</f>
        <v>0.7500000027907743</v>
      </c>
      <c r="F9" s="20"/>
      <c r="G9" s="20"/>
      <c r="H9" s="20"/>
      <c r="I9" s="20">
        <f>I8/B8</f>
        <v>0.24999999720922567</v>
      </c>
      <c r="J9" s="20">
        <f>J8/B8</f>
        <v>0.24999999720922567</v>
      </c>
      <c r="K9" s="20">
        <f>K8/B8</f>
        <v>0</v>
      </c>
      <c r="L9" s="20">
        <f>L8/B8</f>
        <v>0</v>
      </c>
      <c r="M9" s="50"/>
      <c r="N9" s="50"/>
      <c r="O9" s="50"/>
      <c r="P9" s="50"/>
    </row>
    <row r="10" spans="1:16" s="51" customFormat="1" ht="11.25">
      <c r="A10" s="116" t="s">
        <v>19</v>
      </c>
      <c r="B10" s="117"/>
      <c r="C10" s="117">
        <f>D10+I10</f>
        <v>1</v>
      </c>
      <c r="D10" s="117">
        <f>D8/C8</f>
        <v>0.7500000027907743</v>
      </c>
      <c r="E10" s="117"/>
      <c r="F10" s="117"/>
      <c r="G10" s="117"/>
      <c r="H10" s="117"/>
      <c r="I10" s="117">
        <f>I8/C8</f>
        <v>0.24999999720922567</v>
      </c>
      <c r="J10" s="117"/>
      <c r="K10" s="117"/>
      <c r="L10" s="117"/>
      <c r="M10" s="50"/>
      <c r="N10" s="50"/>
      <c r="O10" s="50"/>
      <c r="P10" s="50"/>
    </row>
    <row r="11" spans="1:16" s="49" customFormat="1" ht="11.25">
      <c r="A11" s="17" t="s">
        <v>20</v>
      </c>
      <c r="B11" s="18">
        <f>C11+L11</f>
        <v>182325537.9</v>
      </c>
      <c r="C11" s="18">
        <f>D11+I11</f>
        <v>182325537.9</v>
      </c>
      <c r="D11" s="18">
        <f>E11+F11+G11+H11</f>
        <v>136744153</v>
      </c>
      <c r="E11" s="18">
        <v>136744153</v>
      </c>
      <c r="F11" s="18">
        <v>0</v>
      </c>
      <c r="G11" s="18">
        <v>0</v>
      </c>
      <c r="H11" s="18">
        <v>0</v>
      </c>
      <c r="I11" s="18">
        <f>J11+K11</f>
        <v>45581384.9</v>
      </c>
      <c r="J11" s="18">
        <v>36465108</v>
      </c>
      <c r="K11" s="18">
        <v>9116276.9</v>
      </c>
      <c r="L11" s="18">
        <v>0</v>
      </c>
      <c r="M11" s="48"/>
      <c r="N11" s="48"/>
      <c r="O11" s="48"/>
      <c r="P11" s="48"/>
    </row>
    <row r="12" spans="1:16" s="51" customFormat="1" ht="11.25">
      <c r="A12" s="19" t="s">
        <v>18</v>
      </c>
      <c r="B12" s="20"/>
      <c r="C12" s="20">
        <f>C11/B11</f>
        <v>1</v>
      </c>
      <c r="D12" s="20">
        <f>D11/B11</f>
        <v>0.7499999976690045</v>
      </c>
      <c r="E12" s="20">
        <f>E11/B11</f>
        <v>0.7499999976690045</v>
      </c>
      <c r="F12" s="20"/>
      <c r="G12" s="20"/>
      <c r="H12" s="20"/>
      <c r="I12" s="20">
        <f>I11/B11</f>
        <v>0.25000000233099545</v>
      </c>
      <c r="J12" s="20">
        <f>J11/B11</f>
        <v>0.20000000230357198</v>
      </c>
      <c r="K12" s="20">
        <f>K11/B11</f>
        <v>0.050000000027423476</v>
      </c>
      <c r="L12" s="20">
        <f>L11/B11</f>
        <v>0</v>
      </c>
      <c r="M12" s="50"/>
      <c r="N12" s="50"/>
      <c r="O12" s="50"/>
      <c r="P12" s="50"/>
    </row>
    <row r="13" spans="1:16" s="51" customFormat="1" ht="11.25">
      <c r="A13" s="116" t="s">
        <v>19</v>
      </c>
      <c r="B13" s="117"/>
      <c r="C13" s="117">
        <f>D13+I13</f>
        <v>1</v>
      </c>
      <c r="D13" s="117">
        <f>D11/C11</f>
        <v>0.7499999976690045</v>
      </c>
      <c r="E13" s="117"/>
      <c r="F13" s="117"/>
      <c r="G13" s="117"/>
      <c r="H13" s="117"/>
      <c r="I13" s="117">
        <f>I11/C11</f>
        <v>0.25000000233099545</v>
      </c>
      <c r="J13" s="117"/>
      <c r="K13" s="117"/>
      <c r="L13" s="117"/>
      <c r="M13" s="50"/>
      <c r="N13" s="50"/>
      <c r="O13" s="50"/>
      <c r="P13" s="50"/>
    </row>
    <row r="14" spans="1:16" s="49" customFormat="1" ht="11.25">
      <c r="A14" s="17" t="s">
        <v>21</v>
      </c>
      <c r="B14" s="18">
        <f>C14+L14</f>
        <v>5682249</v>
      </c>
      <c r="C14" s="18">
        <f>D14+I14</f>
        <v>5682249</v>
      </c>
      <c r="D14" s="18">
        <f>E14+F14+G14+H14</f>
        <v>4261687</v>
      </c>
      <c r="E14" s="18">
        <v>4261687</v>
      </c>
      <c r="F14" s="18">
        <v>0</v>
      </c>
      <c r="G14" s="18">
        <v>0</v>
      </c>
      <c r="H14" s="18">
        <v>0</v>
      </c>
      <c r="I14" s="18">
        <f>J14+K14</f>
        <v>1420562</v>
      </c>
      <c r="J14" s="18">
        <v>1136449</v>
      </c>
      <c r="K14" s="18">
        <v>284113</v>
      </c>
      <c r="L14" s="18">
        <v>0</v>
      </c>
      <c r="M14" s="48"/>
      <c r="N14" s="48"/>
      <c r="O14" s="48"/>
      <c r="P14" s="48"/>
    </row>
    <row r="15" spans="1:16" s="51" customFormat="1" ht="11.25">
      <c r="A15" s="19" t="s">
        <v>18</v>
      </c>
      <c r="B15" s="20"/>
      <c r="C15" s="20">
        <f>C14/B14</f>
        <v>1</v>
      </c>
      <c r="D15" s="20">
        <f>D14/B14</f>
        <v>0.750000043996664</v>
      </c>
      <c r="E15" s="20">
        <f>E14/B14</f>
        <v>0.750000043996664</v>
      </c>
      <c r="F15" s="20"/>
      <c r="G15" s="20"/>
      <c r="H15" s="20"/>
      <c r="I15" s="20">
        <f>I14/B14</f>
        <v>0.249999956003336</v>
      </c>
      <c r="J15" s="20">
        <f>J14/B14</f>
        <v>0.1999998592106752</v>
      </c>
      <c r="K15" s="20">
        <f>K14/B14</f>
        <v>0.05000009679266079</v>
      </c>
      <c r="L15" s="20">
        <f>L14/B14</f>
        <v>0</v>
      </c>
      <c r="M15" s="50"/>
      <c r="N15" s="50"/>
      <c r="O15" s="50"/>
      <c r="P15" s="50"/>
    </row>
    <row r="16" spans="1:16" s="51" customFormat="1" ht="11.25">
      <c r="A16" s="116" t="s">
        <v>19</v>
      </c>
      <c r="B16" s="117"/>
      <c r="C16" s="117">
        <f>D16+I16</f>
        <v>1</v>
      </c>
      <c r="D16" s="117">
        <f>D14/C14</f>
        <v>0.750000043996664</v>
      </c>
      <c r="E16" s="117"/>
      <c r="F16" s="117"/>
      <c r="G16" s="117"/>
      <c r="H16" s="117"/>
      <c r="I16" s="117">
        <f>I14/C14</f>
        <v>0.249999956003336</v>
      </c>
      <c r="J16" s="117"/>
      <c r="K16" s="117"/>
      <c r="L16" s="117"/>
      <c r="M16" s="50"/>
      <c r="N16" s="50"/>
      <c r="O16" s="50"/>
      <c r="P16" s="50"/>
    </row>
    <row r="17" spans="1:16" s="47" customFormat="1" ht="11.25">
      <c r="A17" s="14" t="s">
        <v>22</v>
      </c>
      <c r="B17" s="15">
        <f>C17+L17</f>
        <v>144399497</v>
      </c>
      <c r="C17" s="15">
        <f>D17+I17</f>
        <v>137209755</v>
      </c>
      <c r="D17" s="15">
        <f>E17+F17+G17+H17</f>
        <v>97447182</v>
      </c>
      <c r="E17" s="15">
        <f>E18+E21+E27+E24</f>
        <v>97447182</v>
      </c>
      <c r="F17" s="15">
        <f>F18+F21+F27+F24</f>
        <v>0</v>
      </c>
      <c r="G17" s="15">
        <f>G18+G21+G27+G24</f>
        <v>0</v>
      </c>
      <c r="H17" s="15">
        <f>H18+H21+H27+H24</f>
        <v>0</v>
      </c>
      <c r="I17" s="16">
        <f>J17+K17</f>
        <v>39762573</v>
      </c>
      <c r="J17" s="16">
        <f>J18+J21+J24+J27</f>
        <v>34350671</v>
      </c>
      <c r="K17" s="16">
        <f>K18+K21+K24+K27</f>
        <v>5411902</v>
      </c>
      <c r="L17" s="16">
        <f>L18+L21+L24+L27</f>
        <v>7189742</v>
      </c>
      <c r="M17" s="46"/>
      <c r="N17" s="46"/>
      <c r="O17" s="46"/>
      <c r="P17" s="46"/>
    </row>
    <row r="18" spans="1:16" s="49" customFormat="1" ht="11.25">
      <c r="A18" s="17" t="s">
        <v>23</v>
      </c>
      <c r="B18" s="18">
        <f>C18+L18</f>
        <v>61361514</v>
      </c>
      <c r="C18" s="18">
        <f>D18+I18</f>
        <v>61361514</v>
      </c>
      <c r="D18" s="18">
        <f>E18+F18+G18+H18</f>
        <v>46021135</v>
      </c>
      <c r="E18" s="18">
        <v>46021135</v>
      </c>
      <c r="F18" s="18">
        <v>0</v>
      </c>
      <c r="G18" s="18">
        <v>0</v>
      </c>
      <c r="H18" s="18">
        <v>0</v>
      </c>
      <c r="I18" s="18">
        <f>J18+K18</f>
        <v>15340379</v>
      </c>
      <c r="J18" s="18">
        <v>12272303</v>
      </c>
      <c r="K18" s="18">
        <v>3068076</v>
      </c>
      <c r="L18" s="18">
        <v>0</v>
      </c>
      <c r="M18" s="48"/>
      <c r="N18" s="48"/>
      <c r="O18" s="48"/>
      <c r="P18" s="48"/>
    </row>
    <row r="19" spans="1:16" s="83" customFormat="1" ht="11.25">
      <c r="A19" s="80" t="s">
        <v>18</v>
      </c>
      <c r="B19" s="81"/>
      <c r="C19" s="20">
        <f>C18/B18</f>
        <v>1</v>
      </c>
      <c r="D19" s="20">
        <f>D18/B18</f>
        <v>0.7499999918515701</v>
      </c>
      <c r="E19" s="20">
        <f>E18/B18</f>
        <v>0.7499999918515701</v>
      </c>
      <c r="F19" s="20"/>
      <c r="G19" s="20"/>
      <c r="H19" s="20"/>
      <c r="I19" s="20">
        <f>I18/B18</f>
        <v>0.25000000814843</v>
      </c>
      <c r="J19" s="20">
        <f>J18/B18</f>
        <v>0.20000000325937198</v>
      </c>
      <c r="K19" s="20">
        <f>K18/B18</f>
        <v>0.05000000488905799</v>
      </c>
      <c r="L19" s="20">
        <f>L18/B18</f>
        <v>0</v>
      </c>
      <c r="M19" s="82"/>
      <c r="N19" s="82"/>
      <c r="O19" s="82"/>
      <c r="P19" s="82"/>
    </row>
    <row r="20" spans="1:16" s="83" customFormat="1" ht="11.25">
      <c r="A20" s="122" t="s">
        <v>19</v>
      </c>
      <c r="B20" s="123"/>
      <c r="C20" s="117">
        <f>D20+I20</f>
        <v>1</v>
      </c>
      <c r="D20" s="117">
        <f>D18/C18</f>
        <v>0.7499999918515701</v>
      </c>
      <c r="E20" s="117"/>
      <c r="F20" s="117"/>
      <c r="G20" s="117"/>
      <c r="H20" s="117"/>
      <c r="I20" s="117">
        <f>I18/C18</f>
        <v>0.25000000814843</v>
      </c>
      <c r="J20" s="117"/>
      <c r="K20" s="117"/>
      <c r="L20" s="117"/>
      <c r="M20" s="82"/>
      <c r="N20" s="82"/>
      <c r="O20" s="82"/>
      <c r="P20" s="82"/>
    </row>
    <row r="21" spans="1:16" s="49" customFormat="1" ht="11.25">
      <c r="A21" s="17" t="s">
        <v>41</v>
      </c>
      <c r="B21" s="18">
        <f>C21+L21</f>
        <v>37682088</v>
      </c>
      <c r="C21" s="18">
        <f>D21+I21</f>
        <v>34765495</v>
      </c>
      <c r="D21" s="18">
        <f>E21+F21+G21+H21</f>
        <v>22835345</v>
      </c>
      <c r="E21" s="18">
        <v>22835345</v>
      </c>
      <c r="F21" s="18">
        <v>0</v>
      </c>
      <c r="G21" s="18">
        <v>0</v>
      </c>
      <c r="H21" s="18">
        <v>0</v>
      </c>
      <c r="I21" s="18">
        <f>J21+K21</f>
        <v>11930150</v>
      </c>
      <c r="J21" s="18">
        <v>10724323</v>
      </c>
      <c r="K21" s="18">
        <v>1205827</v>
      </c>
      <c r="L21" s="18">
        <v>2916593</v>
      </c>
      <c r="M21" s="48"/>
      <c r="N21" s="48"/>
      <c r="O21" s="48"/>
      <c r="P21" s="48"/>
    </row>
    <row r="22" spans="1:16" s="83" customFormat="1" ht="11.25">
      <c r="A22" s="80" t="s">
        <v>18</v>
      </c>
      <c r="B22" s="81"/>
      <c r="C22" s="20">
        <f>C21/B21</f>
        <v>0.922600016219908</v>
      </c>
      <c r="D22" s="20">
        <f>D21/B21</f>
        <v>0.6059999912955991</v>
      </c>
      <c r="E22" s="20">
        <f>E21/B21</f>
        <v>0.6059999912955991</v>
      </c>
      <c r="F22" s="20"/>
      <c r="G22" s="20"/>
      <c r="H22" s="20"/>
      <c r="I22" s="20">
        <f>I21/B21</f>
        <v>0.3166000249243089</v>
      </c>
      <c r="J22" s="20">
        <f>J21/B21</f>
        <v>0.28460002004135226</v>
      </c>
      <c r="K22" s="20">
        <f>K21/B21</f>
        <v>0.032000004882956595</v>
      </c>
      <c r="L22" s="20">
        <f>L21/B21</f>
        <v>0.07739998378009201</v>
      </c>
      <c r="M22" s="82"/>
      <c r="N22" s="82"/>
      <c r="O22" s="82"/>
      <c r="P22" s="82"/>
    </row>
    <row r="23" spans="1:16" s="83" customFormat="1" ht="11.25">
      <c r="A23" s="122" t="s">
        <v>19</v>
      </c>
      <c r="B23" s="123"/>
      <c r="C23" s="117">
        <f>D23+I23</f>
        <v>1</v>
      </c>
      <c r="D23" s="117">
        <f>D21/C21</f>
        <v>0.6568393460239815</v>
      </c>
      <c r="E23" s="117"/>
      <c r="F23" s="117"/>
      <c r="G23" s="117"/>
      <c r="H23" s="117"/>
      <c r="I23" s="117">
        <f>I21/C21</f>
        <v>0.34316065397601847</v>
      </c>
      <c r="J23" s="117"/>
      <c r="K23" s="117"/>
      <c r="L23" s="117"/>
      <c r="M23" s="82"/>
      <c r="N23" s="82"/>
      <c r="O23" s="82"/>
      <c r="P23" s="82"/>
    </row>
    <row r="24" spans="1:16" s="49" customFormat="1" ht="11.25">
      <c r="A24" s="17" t="s">
        <v>24</v>
      </c>
      <c r="B24" s="18">
        <f>C24+L24</f>
        <v>37729041</v>
      </c>
      <c r="C24" s="18">
        <f>D24+I24</f>
        <v>33455892</v>
      </c>
      <c r="D24" s="18">
        <f>E24+F24+G24+H24</f>
        <v>22870561</v>
      </c>
      <c r="E24" s="18">
        <v>22870561</v>
      </c>
      <c r="F24" s="18">
        <v>0</v>
      </c>
      <c r="G24" s="18">
        <v>0</v>
      </c>
      <c r="H24" s="18">
        <v>0</v>
      </c>
      <c r="I24" s="18">
        <f>J24+K24</f>
        <v>10585331</v>
      </c>
      <c r="J24" s="18">
        <v>9447332</v>
      </c>
      <c r="K24" s="18">
        <v>1137999</v>
      </c>
      <c r="L24" s="18">
        <v>4273149</v>
      </c>
      <c r="M24" s="48"/>
      <c r="N24" s="48"/>
      <c r="O24" s="48"/>
      <c r="P24" s="48"/>
    </row>
    <row r="25" spans="1:16" s="83" customFormat="1" ht="11.25">
      <c r="A25" s="80" t="s">
        <v>18</v>
      </c>
      <c r="B25" s="81"/>
      <c r="C25" s="20">
        <f>C24/B24</f>
        <v>0.8867411180687047</v>
      </c>
      <c r="D25" s="20">
        <f>D24/B24</f>
        <v>0.6061792294164063</v>
      </c>
      <c r="E25" s="20">
        <f>E24/B24</f>
        <v>0.6061792294164063</v>
      </c>
      <c r="F25" s="20"/>
      <c r="G25" s="20"/>
      <c r="H25" s="20"/>
      <c r="I25" s="20">
        <f>I24/B24</f>
        <v>0.28056188865229836</v>
      </c>
      <c r="J25" s="20">
        <f>J24/B24</f>
        <v>0.2503994734454024</v>
      </c>
      <c r="K25" s="20">
        <f>K24/B24</f>
        <v>0.03016241520689593</v>
      </c>
      <c r="L25" s="20">
        <f>L24/B24</f>
        <v>0.11325888193129531</v>
      </c>
      <c r="M25" s="82"/>
      <c r="N25" s="82"/>
      <c r="O25" s="82"/>
      <c r="P25" s="82"/>
    </row>
    <row r="26" spans="1:16" s="83" customFormat="1" ht="11.25">
      <c r="A26" s="122" t="s">
        <v>19</v>
      </c>
      <c r="B26" s="123"/>
      <c r="C26" s="117">
        <f>D26+I26</f>
        <v>1</v>
      </c>
      <c r="D26" s="117">
        <f>D24/C24</f>
        <v>0.6836033844202988</v>
      </c>
      <c r="E26" s="117"/>
      <c r="F26" s="117"/>
      <c r="G26" s="117"/>
      <c r="H26" s="117"/>
      <c r="I26" s="117">
        <f>I24/C24</f>
        <v>0.31639661557970117</v>
      </c>
      <c r="J26" s="117"/>
      <c r="K26" s="117"/>
      <c r="L26" s="117"/>
      <c r="M26" s="82"/>
      <c r="N26" s="82"/>
      <c r="O26" s="82"/>
      <c r="P26" s="82"/>
    </row>
    <row r="27" spans="1:16" s="49" customFormat="1" ht="11.25">
      <c r="A27" s="17" t="s">
        <v>25</v>
      </c>
      <c r="B27" s="18">
        <f>C27+L27</f>
        <v>7626854</v>
      </c>
      <c r="C27" s="18">
        <f>D27+I27</f>
        <v>7626854</v>
      </c>
      <c r="D27" s="18">
        <f>E27+F27+G27+H27</f>
        <v>5720141</v>
      </c>
      <c r="E27" s="18">
        <v>5720141</v>
      </c>
      <c r="F27" s="18">
        <v>0</v>
      </c>
      <c r="G27" s="18">
        <v>0</v>
      </c>
      <c r="H27" s="18">
        <v>0</v>
      </c>
      <c r="I27" s="18">
        <f>J27+K27</f>
        <v>1906713</v>
      </c>
      <c r="J27" s="18">
        <v>1906713</v>
      </c>
      <c r="K27" s="18">
        <v>0</v>
      </c>
      <c r="L27" s="18">
        <v>0</v>
      </c>
      <c r="M27" s="48"/>
      <c r="N27" s="48"/>
      <c r="O27" s="48"/>
      <c r="P27" s="48"/>
    </row>
    <row r="28" spans="1:16" s="83" customFormat="1" ht="11.25">
      <c r="A28" s="80" t="s">
        <v>18</v>
      </c>
      <c r="B28" s="81"/>
      <c r="C28" s="20">
        <f>C27/B27</f>
        <v>1</v>
      </c>
      <c r="D28" s="20">
        <f>D27/B27</f>
        <v>0.7500000655578303</v>
      </c>
      <c r="E28" s="20">
        <f>E27/B27</f>
        <v>0.7500000655578303</v>
      </c>
      <c r="F28" s="20"/>
      <c r="G28" s="20"/>
      <c r="H28" s="20"/>
      <c r="I28" s="20">
        <f>I27/B27</f>
        <v>0.24999993444216972</v>
      </c>
      <c r="J28" s="20">
        <f>J27/B27</f>
        <v>0.24999993444216972</v>
      </c>
      <c r="K28" s="20">
        <f>K27/B27</f>
        <v>0</v>
      </c>
      <c r="L28" s="20">
        <f>L27/B27</f>
        <v>0</v>
      </c>
      <c r="M28" s="82"/>
      <c r="N28" s="82"/>
      <c r="O28" s="82"/>
      <c r="P28" s="82"/>
    </row>
    <row r="29" spans="1:16" s="83" customFormat="1" ht="11.25">
      <c r="A29" s="122" t="s">
        <v>19</v>
      </c>
      <c r="B29" s="123"/>
      <c r="C29" s="117">
        <f>D29+I29</f>
        <v>1</v>
      </c>
      <c r="D29" s="117">
        <f>D27/C27</f>
        <v>0.7500000655578303</v>
      </c>
      <c r="E29" s="117"/>
      <c r="F29" s="117"/>
      <c r="G29" s="117"/>
      <c r="H29" s="117"/>
      <c r="I29" s="117">
        <f>I27/C27</f>
        <v>0.24999993444216972</v>
      </c>
      <c r="J29" s="117"/>
      <c r="K29" s="117"/>
      <c r="L29" s="117"/>
      <c r="M29" s="82"/>
      <c r="N29" s="82"/>
      <c r="O29" s="82"/>
      <c r="P29" s="82"/>
    </row>
    <row r="30" spans="1:16" s="47" customFormat="1" ht="11.25">
      <c r="A30" s="14" t="s">
        <v>40</v>
      </c>
      <c r="B30" s="15">
        <f>C30+L30</f>
        <v>122314834</v>
      </c>
      <c r="C30" s="15">
        <f>D30+I30</f>
        <v>122314834</v>
      </c>
      <c r="D30" s="15">
        <f>E30+F30+G30+H30</f>
        <v>95160084</v>
      </c>
      <c r="E30" s="15">
        <f>E31+E46+E52+E49</f>
        <v>95160084</v>
      </c>
      <c r="F30" s="15">
        <f>F31+F46+F52+F49</f>
        <v>0</v>
      </c>
      <c r="G30" s="15">
        <f>G31+G46+G52+G49</f>
        <v>0</v>
      </c>
      <c r="H30" s="15">
        <f>H31+H46+H52+H49</f>
        <v>0</v>
      </c>
      <c r="I30" s="16">
        <f>J30+K30</f>
        <v>27154750</v>
      </c>
      <c r="J30" s="16">
        <f>J31+J46+J52+J49</f>
        <v>21039007</v>
      </c>
      <c r="K30" s="16">
        <f>K31+K46+K52+K49</f>
        <v>6115743</v>
      </c>
      <c r="L30" s="16">
        <f>L31+L46+L52+L49</f>
        <v>0</v>
      </c>
      <c r="M30" s="46"/>
      <c r="N30" s="46"/>
      <c r="O30" s="46"/>
      <c r="P30" s="46"/>
    </row>
    <row r="31" spans="1:16" s="49" customFormat="1" ht="11.25">
      <c r="A31" s="17" t="s">
        <v>26</v>
      </c>
      <c r="B31" s="18">
        <f>C31+L31</f>
        <v>68479188</v>
      </c>
      <c r="C31" s="18">
        <f>D31+I31</f>
        <v>68479188</v>
      </c>
      <c r="D31" s="18">
        <f>E31+F31+G31+H31</f>
        <v>54783349</v>
      </c>
      <c r="E31" s="18">
        <f>E34+E37+E40+E43</f>
        <v>54783349</v>
      </c>
      <c r="F31" s="18">
        <v>0</v>
      </c>
      <c r="G31" s="18">
        <v>0</v>
      </c>
      <c r="H31" s="18">
        <v>0</v>
      </c>
      <c r="I31" s="18">
        <f>J31+K31</f>
        <v>13695839</v>
      </c>
      <c r="J31" s="18">
        <f>J34+J37+J40+J43</f>
        <v>10271879</v>
      </c>
      <c r="K31" s="18">
        <f>K34+K37+K40+K43</f>
        <v>3423960</v>
      </c>
      <c r="L31" s="18">
        <f>L34+L37+L40+L43</f>
        <v>0</v>
      </c>
      <c r="M31" s="48"/>
      <c r="N31" s="48"/>
      <c r="O31" s="48"/>
      <c r="P31" s="48"/>
    </row>
    <row r="32" spans="1:16" s="51" customFormat="1" ht="11.25">
      <c r="A32" s="19" t="s">
        <v>18</v>
      </c>
      <c r="B32" s="20"/>
      <c r="C32" s="20">
        <f>C31/B31</f>
        <v>1</v>
      </c>
      <c r="D32" s="20">
        <f>D31/B31</f>
        <v>0.7999999795558324</v>
      </c>
      <c r="E32" s="20">
        <f>E31/B31</f>
        <v>0.7999999795558324</v>
      </c>
      <c r="F32" s="20"/>
      <c r="G32" s="20"/>
      <c r="H32" s="20"/>
      <c r="I32" s="20">
        <f>I31/B31</f>
        <v>0.20000002044416765</v>
      </c>
      <c r="J32" s="20">
        <f>J31/B31</f>
        <v>0.1500000116823815</v>
      </c>
      <c r="K32" s="20">
        <f>K31/B31</f>
        <v>0.05000000876178613</v>
      </c>
      <c r="L32" s="20">
        <f>L31/B31</f>
        <v>0</v>
      </c>
      <c r="M32" s="50"/>
      <c r="N32" s="50"/>
      <c r="O32" s="50"/>
      <c r="P32" s="50"/>
    </row>
    <row r="33" spans="1:16" s="51" customFormat="1" ht="11.25">
      <c r="A33" s="116" t="s">
        <v>19</v>
      </c>
      <c r="B33" s="117"/>
      <c r="C33" s="117">
        <f>D33+I33</f>
        <v>1</v>
      </c>
      <c r="D33" s="117">
        <f>D31/C31</f>
        <v>0.7999999795558324</v>
      </c>
      <c r="E33" s="117"/>
      <c r="F33" s="117"/>
      <c r="G33" s="117"/>
      <c r="H33" s="117"/>
      <c r="I33" s="117">
        <f>I31/C31</f>
        <v>0.20000002044416765</v>
      </c>
      <c r="J33" s="117"/>
      <c r="K33" s="117"/>
      <c r="L33" s="117"/>
      <c r="M33" s="50"/>
      <c r="N33" s="50"/>
      <c r="O33" s="50"/>
      <c r="P33" s="50"/>
    </row>
    <row r="34" spans="1:16" s="87" customFormat="1" ht="11.25">
      <c r="A34" s="84" t="s">
        <v>27</v>
      </c>
      <c r="B34" s="85">
        <f>C34+L34</f>
        <v>25679870</v>
      </c>
      <c r="C34" s="85">
        <f>D34+I34</f>
        <v>25679870</v>
      </c>
      <c r="D34" s="85">
        <f>E34+F34+G34+H34</f>
        <v>20543897</v>
      </c>
      <c r="E34" s="85">
        <v>20543897</v>
      </c>
      <c r="F34" s="85">
        <v>0</v>
      </c>
      <c r="G34" s="85">
        <v>0</v>
      </c>
      <c r="H34" s="85">
        <v>0</v>
      </c>
      <c r="I34" s="85">
        <f>J34+K34</f>
        <v>5135973</v>
      </c>
      <c r="J34" s="85">
        <v>3851980</v>
      </c>
      <c r="K34" s="85">
        <v>1283993</v>
      </c>
      <c r="L34" s="85">
        <v>0</v>
      </c>
      <c r="M34" s="86"/>
      <c r="N34" s="86"/>
      <c r="O34" s="86"/>
      <c r="P34" s="86"/>
    </row>
    <row r="35" spans="1:16" s="51" customFormat="1" ht="11.25">
      <c r="A35" s="19" t="s">
        <v>18</v>
      </c>
      <c r="B35" s="20"/>
      <c r="C35" s="20">
        <f>C34/B34</f>
        <v>1</v>
      </c>
      <c r="D35" s="20">
        <f>D34/B34</f>
        <v>0.8000000389410071</v>
      </c>
      <c r="E35" s="20">
        <f>E34/B34</f>
        <v>0.8000000389410071</v>
      </c>
      <c r="F35" s="20"/>
      <c r="G35" s="20"/>
      <c r="H35" s="20"/>
      <c r="I35" s="20">
        <f>I34/B34</f>
        <v>0.1999999610589929</v>
      </c>
      <c r="J35" s="20">
        <f>J34/B34</f>
        <v>0.14999998052949645</v>
      </c>
      <c r="K35" s="20">
        <f>K34/B34</f>
        <v>0.04999998052949645</v>
      </c>
      <c r="L35" s="20">
        <f>L34/B34</f>
        <v>0</v>
      </c>
      <c r="M35" s="50"/>
      <c r="N35" s="50"/>
      <c r="O35" s="50"/>
      <c r="P35" s="50"/>
    </row>
    <row r="36" spans="1:16" s="51" customFormat="1" ht="11.25">
      <c r="A36" s="116" t="s">
        <v>19</v>
      </c>
      <c r="B36" s="117"/>
      <c r="C36" s="117">
        <f>D36+I36</f>
        <v>1</v>
      </c>
      <c r="D36" s="117">
        <f>D34/C34</f>
        <v>0.8000000389410071</v>
      </c>
      <c r="E36" s="117"/>
      <c r="F36" s="117"/>
      <c r="G36" s="117"/>
      <c r="H36" s="117"/>
      <c r="I36" s="117">
        <f>I34/C34</f>
        <v>0.1999999610589929</v>
      </c>
      <c r="J36" s="117"/>
      <c r="K36" s="117"/>
      <c r="L36" s="117"/>
      <c r="M36" s="50"/>
      <c r="N36" s="50"/>
      <c r="O36" s="50"/>
      <c r="P36" s="50"/>
    </row>
    <row r="37" spans="1:16" s="87" customFormat="1" ht="11.25">
      <c r="A37" s="84" t="s">
        <v>28</v>
      </c>
      <c r="B37" s="85">
        <f>C37+L37</f>
        <v>25679870</v>
      </c>
      <c r="C37" s="85">
        <f>D37+I37</f>
        <v>25679870</v>
      </c>
      <c r="D37" s="85">
        <f>E37+F37+G37+H37</f>
        <v>20543897</v>
      </c>
      <c r="E37" s="85">
        <v>20543897</v>
      </c>
      <c r="F37" s="85">
        <v>0</v>
      </c>
      <c r="G37" s="85">
        <v>0</v>
      </c>
      <c r="H37" s="85">
        <v>0</v>
      </c>
      <c r="I37" s="85">
        <f>J37+K37</f>
        <v>5135973</v>
      </c>
      <c r="J37" s="85">
        <v>3851980</v>
      </c>
      <c r="K37" s="85">
        <v>1283993</v>
      </c>
      <c r="L37" s="85">
        <v>0</v>
      </c>
      <c r="M37" s="86"/>
      <c r="N37" s="86"/>
      <c r="O37" s="86"/>
      <c r="P37" s="86"/>
    </row>
    <row r="38" spans="1:16" s="51" customFormat="1" ht="11.25">
      <c r="A38" s="19" t="s">
        <v>18</v>
      </c>
      <c r="B38" s="20"/>
      <c r="C38" s="20">
        <f>C37/B37</f>
        <v>1</v>
      </c>
      <c r="D38" s="20">
        <f>D37/B37</f>
        <v>0.8000000389410071</v>
      </c>
      <c r="E38" s="20">
        <f>E37/B37</f>
        <v>0.8000000389410071</v>
      </c>
      <c r="F38" s="20"/>
      <c r="G38" s="20"/>
      <c r="H38" s="20"/>
      <c r="I38" s="20">
        <f>I37/B37</f>
        <v>0.1999999610589929</v>
      </c>
      <c r="J38" s="20">
        <f>J37/B37</f>
        <v>0.14999998052949645</v>
      </c>
      <c r="K38" s="20">
        <f>K37/B37</f>
        <v>0.04999998052949645</v>
      </c>
      <c r="L38" s="20">
        <f>L37/B37</f>
        <v>0</v>
      </c>
      <c r="M38" s="50"/>
      <c r="N38" s="50"/>
      <c r="O38" s="50"/>
      <c r="P38" s="50"/>
    </row>
    <row r="39" spans="1:16" s="51" customFormat="1" ht="11.25">
      <c r="A39" s="116" t="s">
        <v>19</v>
      </c>
      <c r="B39" s="117"/>
      <c r="C39" s="117">
        <f>D39+I39</f>
        <v>1</v>
      </c>
      <c r="D39" s="117">
        <f>D37/C37</f>
        <v>0.8000000389410071</v>
      </c>
      <c r="E39" s="117"/>
      <c r="F39" s="117"/>
      <c r="G39" s="117"/>
      <c r="H39" s="117"/>
      <c r="I39" s="117">
        <f>I37/C37</f>
        <v>0.1999999610589929</v>
      </c>
      <c r="J39" s="117"/>
      <c r="K39" s="117"/>
      <c r="L39" s="117"/>
      <c r="M39" s="50"/>
      <c r="N39" s="50"/>
      <c r="O39" s="50"/>
      <c r="P39" s="50"/>
    </row>
    <row r="40" spans="1:16" s="89" customFormat="1" ht="11.25">
      <c r="A40" s="84" t="s">
        <v>29</v>
      </c>
      <c r="B40" s="85">
        <f>C40+L40</f>
        <v>8559724</v>
      </c>
      <c r="C40" s="85">
        <f>D40+I40</f>
        <v>8559724</v>
      </c>
      <c r="D40" s="85">
        <f>E40+F40+G40+H40</f>
        <v>6847778</v>
      </c>
      <c r="E40" s="85">
        <v>6847778</v>
      </c>
      <c r="F40" s="85">
        <v>0</v>
      </c>
      <c r="G40" s="85">
        <v>0</v>
      </c>
      <c r="H40" s="85">
        <v>0</v>
      </c>
      <c r="I40" s="85">
        <f>J40+K40</f>
        <v>1711946</v>
      </c>
      <c r="J40" s="85">
        <v>1283959</v>
      </c>
      <c r="K40" s="85">
        <v>427987</v>
      </c>
      <c r="L40" s="85">
        <v>0</v>
      </c>
      <c r="M40" s="88"/>
      <c r="N40" s="88"/>
      <c r="O40" s="88"/>
      <c r="P40" s="88"/>
    </row>
    <row r="41" spans="1:16" s="53" customFormat="1" ht="11.25">
      <c r="A41" s="19" t="s">
        <v>18</v>
      </c>
      <c r="B41" s="20"/>
      <c r="C41" s="20">
        <f>C40/B40</f>
        <v>1</v>
      </c>
      <c r="D41" s="20">
        <f>D40/B40</f>
        <v>0.7999998598085639</v>
      </c>
      <c r="E41" s="20">
        <f>E40/B40</f>
        <v>0.7999998598085639</v>
      </c>
      <c r="F41" s="20"/>
      <c r="G41" s="20"/>
      <c r="H41" s="20"/>
      <c r="I41" s="20">
        <f>I40/B40</f>
        <v>0.20000014019143608</v>
      </c>
      <c r="J41" s="20">
        <f>J40/B40</f>
        <v>0.1500000467304787</v>
      </c>
      <c r="K41" s="20">
        <f>K40/B40</f>
        <v>0.050000093460957386</v>
      </c>
      <c r="L41" s="20">
        <f>L40/B40</f>
        <v>0</v>
      </c>
      <c r="M41" s="52"/>
      <c r="N41" s="52"/>
      <c r="O41" s="52"/>
      <c r="P41" s="52"/>
    </row>
    <row r="42" spans="1:16" s="53" customFormat="1" ht="11.25">
      <c r="A42" s="116" t="s">
        <v>19</v>
      </c>
      <c r="B42" s="117"/>
      <c r="C42" s="117">
        <f>D42+I42</f>
        <v>1</v>
      </c>
      <c r="D42" s="117">
        <f>D40/C40</f>
        <v>0.7999998598085639</v>
      </c>
      <c r="E42" s="117"/>
      <c r="F42" s="117"/>
      <c r="G42" s="117"/>
      <c r="H42" s="117"/>
      <c r="I42" s="117">
        <f>I40/C40</f>
        <v>0.20000014019143608</v>
      </c>
      <c r="J42" s="117"/>
      <c r="K42" s="117"/>
      <c r="L42" s="117"/>
      <c r="M42" s="52"/>
      <c r="N42" s="52"/>
      <c r="O42" s="52"/>
      <c r="P42" s="52"/>
    </row>
    <row r="43" spans="1:16" s="89" customFormat="1" ht="11.25">
      <c r="A43" s="84" t="s">
        <v>30</v>
      </c>
      <c r="B43" s="85">
        <f>C43+L43</f>
        <v>8559724</v>
      </c>
      <c r="C43" s="85">
        <f>D43+I43</f>
        <v>8559724</v>
      </c>
      <c r="D43" s="85">
        <f>E43+F43+G43+H43</f>
        <v>6847777</v>
      </c>
      <c r="E43" s="85">
        <v>6847777</v>
      </c>
      <c r="F43" s="85">
        <v>0</v>
      </c>
      <c r="G43" s="85">
        <v>0</v>
      </c>
      <c r="H43" s="85">
        <v>0</v>
      </c>
      <c r="I43" s="85">
        <f>J43+K43</f>
        <v>1711947</v>
      </c>
      <c r="J43" s="85">
        <v>1283960</v>
      </c>
      <c r="K43" s="85">
        <v>427987</v>
      </c>
      <c r="L43" s="85">
        <v>0</v>
      </c>
      <c r="M43" s="88"/>
      <c r="N43" s="88"/>
      <c r="O43" s="88"/>
      <c r="P43" s="88"/>
    </row>
    <row r="44" spans="1:16" s="53" customFormat="1" ht="11.25">
      <c r="A44" s="19" t="s">
        <v>18</v>
      </c>
      <c r="B44" s="20"/>
      <c r="C44" s="20">
        <f>C43/B43</f>
        <v>1</v>
      </c>
      <c r="D44" s="20">
        <f>D43/B43</f>
        <v>0.7999997429823672</v>
      </c>
      <c r="E44" s="20">
        <f>E43/B43</f>
        <v>0.7999997429823672</v>
      </c>
      <c r="F44" s="20"/>
      <c r="G44" s="20"/>
      <c r="H44" s="20"/>
      <c r="I44" s="20">
        <f>I43/B43</f>
        <v>0.2000002570176328</v>
      </c>
      <c r="J44" s="20">
        <f>J43/B43</f>
        <v>0.15000016355667542</v>
      </c>
      <c r="K44" s="20">
        <f>K43/B43</f>
        <v>0.050000093460957386</v>
      </c>
      <c r="L44" s="20">
        <f>L43/B43</f>
        <v>0</v>
      </c>
      <c r="M44" s="52"/>
      <c r="N44" s="52"/>
      <c r="O44" s="52"/>
      <c r="P44" s="52"/>
    </row>
    <row r="45" spans="1:16" s="53" customFormat="1" ht="11.25">
      <c r="A45" s="118" t="s">
        <v>19</v>
      </c>
      <c r="B45" s="117"/>
      <c r="C45" s="117">
        <f>D45+I45</f>
        <v>1</v>
      </c>
      <c r="D45" s="117">
        <f>D43/C43</f>
        <v>0.7999997429823672</v>
      </c>
      <c r="E45" s="117"/>
      <c r="F45" s="117"/>
      <c r="G45" s="117"/>
      <c r="H45" s="117"/>
      <c r="I45" s="117">
        <f>I43/C43</f>
        <v>0.2000002570176328</v>
      </c>
      <c r="J45" s="117"/>
      <c r="K45" s="117"/>
      <c r="L45" s="117"/>
      <c r="M45" s="52"/>
      <c r="N45" s="52"/>
      <c r="O45" s="52"/>
      <c r="P45" s="52"/>
    </row>
    <row r="46" spans="1:16" s="49" customFormat="1" ht="11.25">
      <c r="A46" s="17" t="s">
        <v>31</v>
      </c>
      <c r="B46" s="18">
        <f>C46+L46</f>
        <v>13702715</v>
      </c>
      <c r="C46" s="18">
        <f>D46+I46</f>
        <v>13702715</v>
      </c>
      <c r="D46" s="18">
        <f>E46+F46+G46+H46</f>
        <v>10277036</v>
      </c>
      <c r="E46" s="18">
        <v>10277036</v>
      </c>
      <c r="F46" s="18">
        <v>0</v>
      </c>
      <c r="G46" s="18">
        <v>0</v>
      </c>
      <c r="H46" s="18">
        <v>0</v>
      </c>
      <c r="I46" s="18">
        <f>J46+K46</f>
        <v>3425679</v>
      </c>
      <c r="J46" s="18">
        <v>2740542</v>
      </c>
      <c r="K46" s="18">
        <v>685137</v>
      </c>
      <c r="L46" s="18">
        <v>0</v>
      </c>
      <c r="M46" s="48"/>
      <c r="N46" s="48"/>
      <c r="O46" s="48"/>
      <c r="P46" s="48"/>
    </row>
    <row r="47" spans="1:16" s="53" customFormat="1" ht="11.25">
      <c r="A47" s="19" t="s">
        <v>18</v>
      </c>
      <c r="B47" s="20"/>
      <c r="C47" s="20">
        <f>C46/B46</f>
        <v>1</v>
      </c>
      <c r="D47" s="20">
        <f>D46/B46</f>
        <v>0.7499999817554405</v>
      </c>
      <c r="E47" s="20">
        <f>E46/B46</f>
        <v>0.7499999817554405</v>
      </c>
      <c r="F47" s="20"/>
      <c r="G47" s="20"/>
      <c r="H47" s="20"/>
      <c r="I47" s="20">
        <f>I46/B46</f>
        <v>0.2500000182445596</v>
      </c>
      <c r="J47" s="20">
        <f>J46/B46</f>
        <v>0.19999992702176175</v>
      </c>
      <c r="K47" s="20">
        <f>K46/B46</f>
        <v>0.05000009122279782</v>
      </c>
      <c r="L47" s="20">
        <f>L46/B46</f>
        <v>0</v>
      </c>
      <c r="M47" s="52"/>
      <c r="N47" s="52"/>
      <c r="O47" s="52"/>
      <c r="P47" s="52"/>
    </row>
    <row r="48" spans="1:16" s="53" customFormat="1" ht="11.25">
      <c r="A48" s="118" t="s">
        <v>19</v>
      </c>
      <c r="B48" s="117"/>
      <c r="C48" s="117">
        <f>D48+I48</f>
        <v>1</v>
      </c>
      <c r="D48" s="117">
        <f>D46/C46</f>
        <v>0.7499999817554405</v>
      </c>
      <c r="E48" s="117"/>
      <c r="F48" s="117"/>
      <c r="G48" s="117"/>
      <c r="H48" s="117"/>
      <c r="I48" s="117">
        <f>I46/C46</f>
        <v>0.2500000182445596</v>
      </c>
      <c r="J48" s="117"/>
      <c r="K48" s="117"/>
      <c r="L48" s="117"/>
      <c r="M48" s="52"/>
      <c r="N48" s="52"/>
      <c r="O48" s="52"/>
      <c r="P48" s="52"/>
    </row>
    <row r="49" spans="1:16" s="49" customFormat="1" ht="24" customHeight="1">
      <c r="A49" s="17" t="s">
        <v>32</v>
      </c>
      <c r="B49" s="18">
        <f>C49+L49</f>
        <v>4567070</v>
      </c>
      <c r="C49" s="18">
        <f>D49+I49</f>
        <v>4567070</v>
      </c>
      <c r="D49" s="18">
        <f>E49+F49+G49+H49</f>
        <v>3425302</v>
      </c>
      <c r="E49" s="18">
        <v>3425302</v>
      </c>
      <c r="F49" s="18">
        <v>0</v>
      </c>
      <c r="G49" s="18">
        <v>0</v>
      </c>
      <c r="H49" s="18">
        <v>0</v>
      </c>
      <c r="I49" s="18">
        <f>J49+K49</f>
        <v>1141768</v>
      </c>
      <c r="J49" s="18">
        <v>913414</v>
      </c>
      <c r="K49" s="18">
        <v>228354</v>
      </c>
      <c r="L49" s="18">
        <v>0</v>
      </c>
      <c r="M49" s="48"/>
      <c r="N49" s="48"/>
      <c r="O49" s="48"/>
      <c r="P49" s="48"/>
    </row>
    <row r="50" spans="1:16" s="53" customFormat="1" ht="11.25">
      <c r="A50" s="19" t="s">
        <v>18</v>
      </c>
      <c r="B50" s="20"/>
      <c r="C50" s="20">
        <f>C49/B49</f>
        <v>1</v>
      </c>
      <c r="D50" s="20">
        <f>D49/B49</f>
        <v>0.7499998905206182</v>
      </c>
      <c r="E50" s="20">
        <f>E49/B49</f>
        <v>0.7499998905206182</v>
      </c>
      <c r="F50" s="20"/>
      <c r="G50" s="20"/>
      <c r="H50" s="20"/>
      <c r="I50" s="20">
        <f>I49/B49</f>
        <v>0.2500001094793817</v>
      </c>
      <c r="J50" s="20">
        <f>J49/B49</f>
        <v>0.2</v>
      </c>
      <c r="K50" s="20">
        <f>K49/B49</f>
        <v>0.05000010947938175</v>
      </c>
      <c r="L50" s="20">
        <f>L49/B49</f>
        <v>0</v>
      </c>
      <c r="M50" s="52"/>
      <c r="N50" s="52"/>
      <c r="O50" s="52"/>
      <c r="P50" s="52"/>
    </row>
    <row r="51" spans="1:16" s="53" customFormat="1" ht="11.25">
      <c r="A51" s="118" t="s">
        <v>19</v>
      </c>
      <c r="B51" s="117"/>
      <c r="C51" s="117">
        <f>D51+I51</f>
        <v>1</v>
      </c>
      <c r="D51" s="117">
        <f>D49/C49</f>
        <v>0.7499998905206182</v>
      </c>
      <c r="E51" s="117"/>
      <c r="F51" s="117"/>
      <c r="G51" s="117"/>
      <c r="H51" s="117"/>
      <c r="I51" s="117">
        <f>I49/C49</f>
        <v>0.2500001094793817</v>
      </c>
      <c r="J51" s="117"/>
      <c r="K51" s="117"/>
      <c r="L51" s="117"/>
      <c r="M51" s="52"/>
      <c r="N51" s="52"/>
      <c r="O51" s="52"/>
      <c r="P51" s="52"/>
    </row>
    <row r="52" spans="1:16" s="49" customFormat="1" ht="11.25">
      <c r="A52" s="17" t="s">
        <v>33</v>
      </c>
      <c r="B52" s="18">
        <f>C52+L52</f>
        <v>35565861</v>
      </c>
      <c r="C52" s="18">
        <f>D52+I52</f>
        <v>35565861</v>
      </c>
      <c r="D52" s="18">
        <f>E52+F52+G52+H52</f>
        <v>26674397</v>
      </c>
      <c r="E52" s="18">
        <v>26674397</v>
      </c>
      <c r="F52" s="18">
        <v>0</v>
      </c>
      <c r="G52" s="18">
        <v>0</v>
      </c>
      <c r="H52" s="18">
        <v>0</v>
      </c>
      <c r="I52" s="18">
        <f>J52+K52</f>
        <v>8891464</v>
      </c>
      <c r="J52" s="18">
        <v>7113172</v>
      </c>
      <c r="K52" s="18">
        <v>1778292</v>
      </c>
      <c r="L52" s="18">
        <v>0</v>
      </c>
      <c r="M52" s="48"/>
      <c r="N52" s="48"/>
      <c r="O52" s="48"/>
      <c r="P52" s="48"/>
    </row>
    <row r="53" spans="1:16" s="53" customFormat="1" ht="11.25">
      <c r="A53" s="19" t="s">
        <v>18</v>
      </c>
      <c r="B53" s="20"/>
      <c r="C53" s="20">
        <f>C52/B52</f>
        <v>1</v>
      </c>
      <c r="D53" s="20">
        <f>D52/B52</f>
        <v>0.7500000351460633</v>
      </c>
      <c r="E53" s="20">
        <f>E52/B52</f>
        <v>0.7500000351460633</v>
      </c>
      <c r="F53" s="20"/>
      <c r="G53" s="20"/>
      <c r="H53" s="20"/>
      <c r="I53" s="20">
        <f>I52/B52</f>
        <v>0.24999996485393675</v>
      </c>
      <c r="J53" s="20">
        <f>J52/B52</f>
        <v>0.19999999437662988</v>
      </c>
      <c r="K53" s="20">
        <f>K52/B52</f>
        <v>0.04999997047730688</v>
      </c>
      <c r="L53" s="20">
        <f>L52/B52</f>
        <v>0</v>
      </c>
      <c r="M53" s="52"/>
      <c r="N53" s="52"/>
      <c r="O53" s="52"/>
      <c r="P53" s="52"/>
    </row>
    <row r="54" spans="1:16" s="53" customFormat="1" ht="11.25">
      <c r="A54" s="118" t="s">
        <v>19</v>
      </c>
      <c r="B54" s="117"/>
      <c r="C54" s="117">
        <f>D54+I54</f>
        <v>1</v>
      </c>
      <c r="D54" s="117">
        <f>D52/C52</f>
        <v>0.7500000351460633</v>
      </c>
      <c r="E54" s="117"/>
      <c r="F54" s="117"/>
      <c r="G54" s="117"/>
      <c r="H54" s="117"/>
      <c r="I54" s="117">
        <f>I52/C52</f>
        <v>0.24999996485393675</v>
      </c>
      <c r="J54" s="117"/>
      <c r="K54" s="117"/>
      <c r="L54" s="117"/>
      <c r="M54" s="52"/>
      <c r="N54" s="52"/>
      <c r="O54" s="52"/>
      <c r="P54" s="52"/>
    </row>
    <row r="55" spans="1:16" s="47" customFormat="1" ht="11.25">
      <c r="A55" s="14" t="s">
        <v>5</v>
      </c>
      <c r="B55" s="15">
        <f>C55+L55</f>
        <v>28752923</v>
      </c>
      <c r="C55" s="15">
        <f>D55+I55</f>
        <v>28752923</v>
      </c>
      <c r="D55" s="15">
        <f>E55+F55+G55+H55</f>
        <v>21564691</v>
      </c>
      <c r="E55" s="15">
        <v>21564691</v>
      </c>
      <c r="F55" s="15">
        <v>0</v>
      </c>
      <c r="G55" s="15">
        <v>0</v>
      </c>
      <c r="H55" s="15">
        <v>0</v>
      </c>
      <c r="I55" s="16">
        <f>J55+K55</f>
        <v>7188232</v>
      </c>
      <c r="J55" s="16">
        <v>7188232</v>
      </c>
      <c r="K55" s="16">
        <v>0</v>
      </c>
      <c r="L55" s="16">
        <v>0</v>
      </c>
      <c r="M55" s="46"/>
      <c r="N55" s="46"/>
      <c r="O55" s="46"/>
      <c r="P55" s="46"/>
    </row>
    <row r="56" spans="1:16" s="53" customFormat="1" ht="11.25">
      <c r="A56" s="19" t="s">
        <v>18</v>
      </c>
      <c r="B56" s="20"/>
      <c r="C56" s="20">
        <f>C55/B55</f>
        <v>1</v>
      </c>
      <c r="D56" s="20">
        <f>D55/B55</f>
        <v>0.7499999565261591</v>
      </c>
      <c r="E56" s="20">
        <f>E55/B55</f>
        <v>0.7499999565261591</v>
      </c>
      <c r="F56" s="20"/>
      <c r="G56" s="20"/>
      <c r="H56" s="20"/>
      <c r="I56" s="20">
        <f>I55/B55</f>
        <v>0.2500000434738409</v>
      </c>
      <c r="J56" s="20">
        <f>J55/B55</f>
        <v>0.2500000434738409</v>
      </c>
      <c r="K56" s="20">
        <f>K55/B55</f>
        <v>0</v>
      </c>
      <c r="L56" s="20">
        <f>L55/B55</f>
        <v>0</v>
      </c>
      <c r="M56" s="52"/>
      <c r="N56" s="52"/>
      <c r="O56" s="52"/>
      <c r="P56" s="52"/>
    </row>
    <row r="57" spans="1:16" s="53" customFormat="1" ht="11.25">
      <c r="A57" s="118" t="s">
        <v>19</v>
      </c>
      <c r="B57" s="117"/>
      <c r="C57" s="117">
        <f>D57+I57</f>
        <v>1</v>
      </c>
      <c r="D57" s="117">
        <f>D55/C55</f>
        <v>0.7499999565261591</v>
      </c>
      <c r="E57" s="117"/>
      <c r="F57" s="117"/>
      <c r="G57" s="117"/>
      <c r="H57" s="117"/>
      <c r="I57" s="117">
        <f>I55/C55</f>
        <v>0.2500000434738409</v>
      </c>
      <c r="J57" s="117"/>
      <c r="K57" s="117"/>
      <c r="L57" s="117"/>
      <c r="M57" s="52"/>
      <c r="N57" s="52"/>
      <c r="O57" s="52"/>
      <c r="P57" s="52"/>
    </row>
    <row r="58" spans="1:16" s="47" customFormat="1" ht="11.25">
      <c r="A58" s="14" t="s">
        <v>14</v>
      </c>
      <c r="B58" s="15">
        <f>C58+L58</f>
        <v>573055913.9</v>
      </c>
      <c r="C58" s="15">
        <f>D58+I58</f>
        <v>565866171.9</v>
      </c>
      <c r="D58" s="15">
        <f>E58+F58+G58+H58</f>
        <v>422363452</v>
      </c>
      <c r="E58" s="15">
        <f>E55+E17+E7+E30</f>
        <v>422363452</v>
      </c>
      <c r="F58" s="15">
        <f>F55+F17+F7+F30</f>
        <v>0</v>
      </c>
      <c r="G58" s="15">
        <f>G55+G17+G7+G30</f>
        <v>0</v>
      </c>
      <c r="H58" s="15">
        <f>H55+H17+H7+H30</f>
        <v>0</v>
      </c>
      <c r="I58" s="16">
        <f>J58+K58</f>
        <v>143502719.9</v>
      </c>
      <c r="J58" s="16">
        <f>J55+J17+J7+J30</f>
        <v>122574685</v>
      </c>
      <c r="K58" s="16">
        <f>K55+K17+K7+K30</f>
        <v>20928034.9</v>
      </c>
      <c r="L58" s="16">
        <f>L55+L17+L7+L30</f>
        <v>7189742</v>
      </c>
      <c r="M58" s="46"/>
      <c r="N58" s="46"/>
      <c r="O58" s="46"/>
      <c r="P58" s="46"/>
    </row>
    <row r="59" spans="1:16" s="93" customFormat="1" ht="11.25">
      <c r="A59" s="90" t="s">
        <v>18</v>
      </c>
      <c r="B59" s="91"/>
      <c r="C59" s="20">
        <f>C58/B58</f>
        <v>0.9874536815246014</v>
      </c>
      <c r="D59" s="22">
        <f>D58/B58</f>
        <v>0.737037070476344</v>
      </c>
      <c r="E59" s="22">
        <f>E58/B58</f>
        <v>0.737037070476344</v>
      </c>
      <c r="F59" s="22"/>
      <c r="G59" s="22"/>
      <c r="H59" s="22"/>
      <c r="I59" s="22">
        <f>I58/B58</f>
        <v>0.25041661104825746</v>
      </c>
      <c r="J59" s="22">
        <f>J58/B58</f>
        <v>0.21389655359422685</v>
      </c>
      <c r="K59" s="22">
        <f>K58/B58</f>
        <v>0.03652005745403058</v>
      </c>
      <c r="L59" s="22">
        <f>L58/B58</f>
        <v>0.012546318475398601</v>
      </c>
      <c r="M59" s="92"/>
      <c r="N59" s="92"/>
      <c r="O59" s="92"/>
      <c r="P59" s="92"/>
    </row>
    <row r="60" spans="1:16" s="93" customFormat="1" ht="11.25">
      <c r="A60" s="124" t="s">
        <v>19</v>
      </c>
      <c r="B60" s="127"/>
      <c r="C60" s="120">
        <f>D60+I60</f>
        <v>1</v>
      </c>
      <c r="D60" s="120">
        <f>D58/C58</f>
        <v>0.7464016634566383</v>
      </c>
      <c r="E60" s="120"/>
      <c r="F60" s="120"/>
      <c r="G60" s="120"/>
      <c r="H60" s="120"/>
      <c r="I60" s="120">
        <f>I58/C58</f>
        <v>0.2535983365433618</v>
      </c>
      <c r="J60" s="120"/>
      <c r="K60" s="120"/>
      <c r="L60" s="120"/>
      <c r="M60" s="92"/>
      <c r="N60" s="92"/>
      <c r="O60" s="92"/>
      <c r="P60" s="92"/>
    </row>
    <row r="61" spans="1:12" ht="11.25">
      <c r="A61" s="12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2" ht="11.25">
      <c r="A62" s="169" t="s">
        <v>131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</row>
  </sheetData>
  <mergeCells count="15">
    <mergeCell ref="A62:L62"/>
    <mergeCell ref="A3:A6"/>
    <mergeCell ref="B3:B6"/>
    <mergeCell ref="C3:K3"/>
    <mergeCell ref="C4:C6"/>
    <mergeCell ref="D5:D6"/>
    <mergeCell ref="E5:E6"/>
    <mergeCell ref="F5:F6"/>
    <mergeCell ref="G5:G6"/>
    <mergeCell ref="H5:H6"/>
    <mergeCell ref="K2:L2"/>
    <mergeCell ref="L3:L6"/>
    <mergeCell ref="I5:I6"/>
    <mergeCell ref="J5:J6"/>
    <mergeCell ref="K5:K6"/>
  </mergeCells>
  <printOptions horizontalCentered="1"/>
  <pageMargins left="0.3937007874015748" right="0.3937007874015748" top="0.5905511811023623" bottom="0.1968503937007874" header="0.38" footer="0.27"/>
  <pageSetup fitToHeight="1" fitToWidth="1" horizontalDpi="600" verticalDpi="600" orientation="landscape" paperSize="9" scale="72" r:id="rId1"/>
  <headerFooter alignWithMargins="0">
    <oddHeader>&amp;L&amp;8Príloha 2</oddHeader>
    <oddFooter>&amp;R&amp;8 4</oddFooter>
  </headerFooter>
  <ignoredErrors>
    <ignoredError sqref="F59 D18:D59 C7:C59 I15:I59 G59 H59 L10 H53:H54 L12:L13 I7:I13 J59 J56:J57 F9:F10 G9:G10 H9:H10 H12:H13 G12:G13 F12:F13 E15:E16 G15:G16 H15:H16 F15:F16 D8:D16 F19:F20 G19:G20 H19:H20 F22:F23 G22:G23 H22:H23 F25:F26 G25:G26 H25:H26 L15:L17 L19:L26 E56:E59 G28:G29 H28:H29 F28:F29 L59 G53:G54 F53:F54 H56:H57 F56:F57 G56:G57 L28:L29 L32:L33 L35:L36 L38:L39 L41:L42 L44:L45 L47:L48 K32:K54 K59 L53:L54 L51 K56:K57 K28:K29 L56:L57 F32:F33 G32:G33 H32:H33 F35:F36 G35:G36 H35:H36 F38:F39 G38:G39 H38:H39 F41:F42 G41:G42 H41:H42 F44:F45 G44:G45 H44:H45 F47:F48 G47:G48 H47:H48 F50:F51 G50:G51 H50:H51 K15:K26 J25:J54 K9:K13 J8:J13 E8:E13 J15:J23 E18:E23 E25:E5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30"/>
  <sheetViews>
    <sheetView view="pageBreakPreview" zoomScale="90" zoomScaleSheetLayoutView="90" workbookViewId="0" topLeftCell="A1">
      <selection activeCell="C31" sqref="C31"/>
    </sheetView>
  </sheetViews>
  <sheetFormatPr defaultColWidth="9.140625" defaultRowHeight="12.75"/>
  <cols>
    <col min="1" max="1" width="70.8515625" style="24" customWidth="1"/>
    <col min="2" max="12" width="11.28125" style="24" customWidth="1"/>
    <col min="13" max="13" width="8.8515625" style="24" bestFit="1" customWidth="1"/>
    <col min="14" max="14" width="5.7109375" style="24" customWidth="1"/>
    <col min="15" max="15" width="9.00390625" style="24" bestFit="1" customWidth="1"/>
    <col min="16" max="16" width="13.8515625" style="24" customWidth="1"/>
    <col min="17" max="16384" width="9.140625" style="24" customWidth="1"/>
  </cols>
  <sheetData>
    <row r="1" spans="1:12" ht="12.75" customHeight="1">
      <c r="A1" s="111" t="s">
        <v>106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" customHeight="1">
      <c r="A2" s="55"/>
      <c r="B2" s="23"/>
      <c r="C2" s="23"/>
      <c r="D2" s="23"/>
      <c r="E2" s="23"/>
      <c r="F2" s="23"/>
      <c r="G2" s="23"/>
      <c r="H2" s="23"/>
      <c r="I2" s="23"/>
      <c r="J2" s="23"/>
      <c r="K2" s="145" t="s">
        <v>6</v>
      </c>
      <c r="L2" s="145"/>
    </row>
    <row r="3" spans="1:25" ht="12" customHeight="1">
      <c r="A3" s="137" t="s">
        <v>4</v>
      </c>
      <c r="B3" s="140" t="s">
        <v>14</v>
      </c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0" t="s">
        <v>13</v>
      </c>
      <c r="M3" s="56"/>
      <c r="N3" s="56"/>
      <c r="O3" s="56"/>
      <c r="P3" s="57"/>
      <c r="Q3" s="58"/>
      <c r="R3" s="58"/>
      <c r="S3" s="58"/>
      <c r="T3" s="58"/>
      <c r="U3" s="58"/>
      <c r="V3" s="58"/>
      <c r="W3" s="58"/>
      <c r="X3" s="58"/>
      <c r="Y3" s="58"/>
    </row>
    <row r="4" spans="1:25" ht="12" customHeight="1">
      <c r="A4" s="138"/>
      <c r="B4" s="141"/>
      <c r="C4" s="140" t="s">
        <v>7</v>
      </c>
      <c r="D4" s="25" t="s">
        <v>8</v>
      </c>
      <c r="E4" s="26"/>
      <c r="F4" s="26"/>
      <c r="G4" s="26"/>
      <c r="H4" s="27"/>
      <c r="I4" s="28" t="s">
        <v>10</v>
      </c>
      <c r="J4" s="29"/>
      <c r="K4" s="29"/>
      <c r="L4" s="141"/>
      <c r="M4" s="59"/>
      <c r="N4" s="60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</row>
    <row r="5" spans="1:25" ht="12" customHeight="1">
      <c r="A5" s="138"/>
      <c r="B5" s="141"/>
      <c r="C5" s="141"/>
      <c r="D5" s="140" t="s">
        <v>9</v>
      </c>
      <c r="E5" s="140" t="s">
        <v>0</v>
      </c>
      <c r="F5" s="140" t="s">
        <v>1</v>
      </c>
      <c r="G5" s="140" t="s">
        <v>2</v>
      </c>
      <c r="H5" s="140" t="s">
        <v>3</v>
      </c>
      <c r="I5" s="146" t="s">
        <v>11</v>
      </c>
      <c r="J5" s="148" t="s">
        <v>12</v>
      </c>
      <c r="K5" s="140" t="s">
        <v>81</v>
      </c>
      <c r="L5" s="141"/>
      <c r="M5" s="59"/>
      <c r="N5" s="59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</row>
    <row r="6" spans="1:25" ht="12" customHeight="1">
      <c r="A6" s="139"/>
      <c r="B6" s="142"/>
      <c r="C6" s="142"/>
      <c r="D6" s="142"/>
      <c r="E6" s="142"/>
      <c r="F6" s="142"/>
      <c r="G6" s="142"/>
      <c r="H6" s="142"/>
      <c r="I6" s="147"/>
      <c r="J6" s="149"/>
      <c r="K6" s="142"/>
      <c r="L6" s="142"/>
      <c r="M6" s="3"/>
      <c r="N6" s="59"/>
      <c r="O6" s="59"/>
      <c r="P6" s="59"/>
      <c r="Q6" s="58"/>
      <c r="R6" s="58"/>
      <c r="S6" s="58"/>
      <c r="T6" s="58"/>
      <c r="U6" s="58"/>
      <c r="V6" s="58"/>
      <c r="W6" s="58"/>
      <c r="X6" s="58"/>
      <c r="Y6" s="58"/>
    </row>
    <row r="7" spans="1:16" s="62" customFormat="1" ht="24" customHeight="1">
      <c r="A7" s="30" t="s">
        <v>107</v>
      </c>
      <c r="B7" s="32">
        <f>C7+L7</f>
        <v>109664249</v>
      </c>
      <c r="C7" s="32">
        <f>D7+I7</f>
        <v>74932793</v>
      </c>
      <c r="D7" s="32">
        <f>E7+F7+G7+H7</f>
        <v>35545984</v>
      </c>
      <c r="E7" s="32">
        <f>E8+E11+E14+E17+E20</f>
        <v>35545984</v>
      </c>
      <c r="F7" s="32">
        <f>F8+F11+F14+F17+F20</f>
        <v>0</v>
      </c>
      <c r="G7" s="32">
        <f>G8+G11+G14+G17+G20</f>
        <v>0</v>
      </c>
      <c r="H7" s="32">
        <f>H8+H11+H14+H17+H20</f>
        <v>0</v>
      </c>
      <c r="I7" s="32">
        <f>J7+K7</f>
        <v>39386809</v>
      </c>
      <c r="J7" s="32">
        <f>J8+J11+J14+J20+J17</f>
        <v>36529131</v>
      </c>
      <c r="K7" s="32">
        <f>K8+K11+K14+K20+K17</f>
        <v>2857678</v>
      </c>
      <c r="L7" s="32">
        <f>L8+L11+L14+L20+L17</f>
        <v>34731456</v>
      </c>
      <c r="M7" s="61"/>
      <c r="N7" s="61"/>
      <c r="O7" s="61"/>
      <c r="P7" s="61"/>
    </row>
    <row r="8" spans="1:16" s="62" customFormat="1" ht="12" customHeight="1">
      <c r="A8" s="33" t="s">
        <v>108</v>
      </c>
      <c r="B8" s="34">
        <f>C8+L8</f>
        <v>29584228</v>
      </c>
      <c r="C8" s="34">
        <f>D8+I8</f>
        <v>10232743</v>
      </c>
      <c r="D8" s="34">
        <f>E8+F8+G8+H8</f>
        <v>4415882</v>
      </c>
      <c r="E8" s="34">
        <v>4415882</v>
      </c>
      <c r="F8" s="34">
        <v>0</v>
      </c>
      <c r="G8" s="34">
        <v>0</v>
      </c>
      <c r="H8" s="34">
        <v>0</v>
      </c>
      <c r="I8" s="34">
        <f>J8+K8</f>
        <v>5816861</v>
      </c>
      <c r="J8" s="34">
        <v>5816861</v>
      </c>
      <c r="K8" s="34">
        <v>0</v>
      </c>
      <c r="L8" s="34">
        <v>19351485</v>
      </c>
      <c r="M8" s="61"/>
      <c r="N8" s="61"/>
      <c r="O8" s="61"/>
      <c r="P8" s="61"/>
    </row>
    <row r="9" spans="1:16" s="77" customFormat="1" ht="12" customHeight="1">
      <c r="A9" s="74" t="s">
        <v>18</v>
      </c>
      <c r="B9" s="75"/>
      <c r="C9" s="36">
        <f>C8/B8</f>
        <v>0.34588507768396054</v>
      </c>
      <c r="D9" s="36">
        <f>D8/B8</f>
        <v>0.14926473660221926</v>
      </c>
      <c r="E9" s="36">
        <f>E8/B8</f>
        <v>0.14926473660221926</v>
      </c>
      <c r="F9" s="36"/>
      <c r="G9" s="36"/>
      <c r="H9" s="36"/>
      <c r="I9" s="36">
        <f>I8/B8</f>
        <v>0.19662034108174126</v>
      </c>
      <c r="J9" s="36">
        <f>J8/B8</f>
        <v>0.19662034108174126</v>
      </c>
      <c r="K9" s="36">
        <f>K8/B8</f>
        <v>0</v>
      </c>
      <c r="L9" s="36">
        <f>L8/B8</f>
        <v>0.6541149223160395</v>
      </c>
      <c r="M9" s="76"/>
      <c r="N9" s="76"/>
      <c r="O9" s="76"/>
      <c r="P9" s="76"/>
    </row>
    <row r="10" spans="1:16" s="77" customFormat="1" ht="12" customHeight="1">
      <c r="A10" s="96" t="s">
        <v>19</v>
      </c>
      <c r="B10" s="97"/>
      <c r="C10" s="112">
        <f>D10+I10</f>
        <v>1</v>
      </c>
      <c r="D10" s="112">
        <f>D8/C8</f>
        <v>0.431544308305212</v>
      </c>
      <c r="E10" s="112"/>
      <c r="F10" s="112"/>
      <c r="G10" s="112"/>
      <c r="H10" s="112"/>
      <c r="I10" s="112">
        <f>I8/C8</f>
        <v>0.568455691694788</v>
      </c>
      <c r="J10" s="112"/>
      <c r="K10" s="112"/>
      <c r="L10" s="112"/>
      <c r="M10" s="76"/>
      <c r="N10" s="76"/>
      <c r="O10" s="76"/>
      <c r="P10" s="76"/>
    </row>
    <row r="11" spans="1:16" s="62" customFormat="1" ht="12" customHeight="1">
      <c r="A11" s="33" t="s">
        <v>109</v>
      </c>
      <c r="B11" s="34">
        <f>C11+L11</f>
        <v>7509424</v>
      </c>
      <c r="C11" s="34">
        <f>D11+I11</f>
        <v>7509424</v>
      </c>
      <c r="D11" s="34">
        <f>E11+F11+G11+H11</f>
        <v>3120221</v>
      </c>
      <c r="E11" s="34">
        <v>3120221</v>
      </c>
      <c r="F11" s="34">
        <v>0</v>
      </c>
      <c r="G11" s="34">
        <v>0</v>
      </c>
      <c r="H11" s="34">
        <v>0</v>
      </c>
      <c r="I11" s="34">
        <f>J11+K11</f>
        <v>4389203</v>
      </c>
      <c r="J11" s="34">
        <v>4013588</v>
      </c>
      <c r="K11" s="34">
        <v>375615</v>
      </c>
      <c r="L11" s="34">
        <v>0</v>
      </c>
      <c r="M11" s="61"/>
      <c r="N11" s="61"/>
      <c r="O11" s="61"/>
      <c r="P11" s="61"/>
    </row>
    <row r="12" spans="1:16" s="77" customFormat="1" ht="12" customHeight="1">
      <c r="A12" s="74" t="s">
        <v>18</v>
      </c>
      <c r="B12" s="75"/>
      <c r="C12" s="36">
        <f>C11/B11</f>
        <v>1</v>
      </c>
      <c r="D12" s="36">
        <f>D11/B11</f>
        <v>0.41550736780876935</v>
      </c>
      <c r="E12" s="36">
        <f>E11/B11</f>
        <v>0.41550736780876935</v>
      </c>
      <c r="F12" s="36"/>
      <c r="G12" s="36"/>
      <c r="H12" s="36"/>
      <c r="I12" s="36">
        <f>I11/B11</f>
        <v>0.5844926321912306</v>
      </c>
      <c r="J12" s="36">
        <f>J11/B11</f>
        <v>0.5344734829195954</v>
      </c>
      <c r="K12" s="36">
        <f>K11/B11</f>
        <v>0.05001914927163521</v>
      </c>
      <c r="L12" s="36">
        <f>L11/B11</f>
        <v>0</v>
      </c>
      <c r="M12" s="76"/>
      <c r="N12" s="76"/>
      <c r="O12" s="76"/>
      <c r="P12" s="76"/>
    </row>
    <row r="13" spans="1:16" s="77" customFormat="1" ht="12" customHeight="1">
      <c r="A13" s="96" t="s">
        <v>19</v>
      </c>
      <c r="B13" s="97"/>
      <c r="C13" s="112">
        <f>D13+I13</f>
        <v>1</v>
      </c>
      <c r="D13" s="112">
        <f>D11/C11</f>
        <v>0.41550736780876935</v>
      </c>
      <c r="E13" s="112"/>
      <c r="F13" s="112"/>
      <c r="G13" s="112"/>
      <c r="H13" s="112"/>
      <c r="I13" s="112">
        <f>I11/C11</f>
        <v>0.5844926321912306</v>
      </c>
      <c r="J13" s="112"/>
      <c r="K13" s="112"/>
      <c r="L13" s="112"/>
      <c r="M13" s="76"/>
      <c r="N13" s="76"/>
      <c r="O13" s="76"/>
      <c r="P13" s="76"/>
    </row>
    <row r="14" spans="1:16" s="62" customFormat="1" ht="12" customHeight="1">
      <c r="A14" s="33" t="s">
        <v>110</v>
      </c>
      <c r="B14" s="34">
        <f>C14+L14</f>
        <v>22929329</v>
      </c>
      <c r="C14" s="34">
        <f>D14+I14</f>
        <v>7549358</v>
      </c>
      <c r="D14" s="34">
        <f>E14+F14+G14+H14</f>
        <v>3189247</v>
      </c>
      <c r="E14" s="34">
        <v>3189247</v>
      </c>
      <c r="F14" s="34">
        <v>0</v>
      </c>
      <c r="G14" s="34">
        <v>0</v>
      </c>
      <c r="H14" s="34">
        <v>0</v>
      </c>
      <c r="I14" s="34">
        <f>J14+K14</f>
        <v>4360111</v>
      </c>
      <c r="J14" s="34">
        <v>4360111</v>
      </c>
      <c r="K14" s="34">
        <v>0</v>
      </c>
      <c r="L14" s="34">
        <v>15379971</v>
      </c>
      <c r="M14" s="61"/>
      <c r="N14" s="61"/>
      <c r="O14" s="61"/>
      <c r="P14" s="61"/>
    </row>
    <row r="15" spans="1:16" s="77" customFormat="1" ht="12" customHeight="1">
      <c r="A15" s="74" t="s">
        <v>18</v>
      </c>
      <c r="B15" s="34"/>
      <c r="C15" s="36">
        <f>C14/B14</f>
        <v>0.3292446106905265</v>
      </c>
      <c r="D15" s="36">
        <f>D14/B14</f>
        <v>0.1390902891227214</v>
      </c>
      <c r="E15" s="36">
        <f>E14/B14</f>
        <v>0.1390902891227214</v>
      </c>
      <c r="F15" s="36"/>
      <c r="G15" s="36"/>
      <c r="H15" s="36"/>
      <c r="I15" s="36">
        <f>I14/B14</f>
        <v>0.19015432156780515</v>
      </c>
      <c r="J15" s="36">
        <f>J14/B14</f>
        <v>0.19015432156780515</v>
      </c>
      <c r="K15" s="36">
        <f>K14/B14</f>
        <v>0</v>
      </c>
      <c r="L15" s="36">
        <f>L14/B14</f>
        <v>0.6707553893094734</v>
      </c>
      <c r="M15" s="76"/>
      <c r="N15" s="76"/>
      <c r="O15" s="76"/>
      <c r="P15" s="76"/>
    </row>
    <row r="16" spans="1:16" s="77" customFormat="1" ht="12" customHeight="1">
      <c r="A16" s="96" t="s">
        <v>19</v>
      </c>
      <c r="B16" s="98"/>
      <c r="C16" s="112">
        <f>D16+I16</f>
        <v>1</v>
      </c>
      <c r="D16" s="112">
        <f>D14/C14</f>
        <v>0.42245274366376584</v>
      </c>
      <c r="E16" s="112"/>
      <c r="F16" s="112"/>
      <c r="G16" s="112"/>
      <c r="H16" s="112"/>
      <c r="I16" s="112">
        <f>I14/C14</f>
        <v>0.5775472563362342</v>
      </c>
      <c r="J16" s="112"/>
      <c r="K16" s="112"/>
      <c r="L16" s="112"/>
      <c r="M16" s="76"/>
      <c r="N16" s="76"/>
      <c r="O16" s="76"/>
      <c r="P16" s="76"/>
    </row>
    <row r="17" spans="1:16" s="62" customFormat="1" ht="12" customHeight="1">
      <c r="A17" s="33" t="s">
        <v>111</v>
      </c>
      <c r="B17" s="34">
        <f>C17+L17</f>
        <v>14435704</v>
      </c>
      <c r="C17" s="34">
        <f>D17+I17</f>
        <v>14435704</v>
      </c>
      <c r="D17" s="34">
        <f>E17+F17+G17+H17</f>
        <v>7217852</v>
      </c>
      <c r="E17" s="34">
        <v>7217852</v>
      </c>
      <c r="F17" s="34">
        <v>0</v>
      </c>
      <c r="G17" s="34">
        <v>0</v>
      </c>
      <c r="H17" s="34">
        <v>0</v>
      </c>
      <c r="I17" s="34">
        <f>J17+K17</f>
        <v>7217852</v>
      </c>
      <c r="J17" s="34">
        <v>6496067</v>
      </c>
      <c r="K17" s="34">
        <v>721785</v>
      </c>
      <c r="L17" s="34">
        <v>0</v>
      </c>
      <c r="M17" s="61"/>
      <c r="N17" s="61"/>
      <c r="O17" s="61"/>
      <c r="P17" s="61"/>
    </row>
    <row r="18" spans="1:16" s="77" customFormat="1" ht="12" customHeight="1">
      <c r="A18" s="74" t="s">
        <v>18</v>
      </c>
      <c r="B18" s="34"/>
      <c r="C18" s="36">
        <f>C17/B17</f>
        <v>1</v>
      </c>
      <c r="D18" s="36">
        <f>D17/B17</f>
        <v>0.5</v>
      </c>
      <c r="E18" s="36">
        <f>E17/B17</f>
        <v>0.5</v>
      </c>
      <c r="F18" s="36"/>
      <c r="G18" s="36"/>
      <c r="H18" s="36"/>
      <c r="I18" s="36">
        <f>I17/B17</f>
        <v>0.5</v>
      </c>
      <c r="J18" s="36">
        <f>J17/B17</f>
        <v>0.4500000138545373</v>
      </c>
      <c r="K18" s="36">
        <f>K17/B17</f>
        <v>0.049999986145462666</v>
      </c>
      <c r="L18" s="36">
        <f>L17/B17</f>
        <v>0</v>
      </c>
      <c r="M18" s="76"/>
      <c r="N18" s="76"/>
      <c r="O18" s="76"/>
      <c r="P18" s="76"/>
    </row>
    <row r="19" spans="1:16" s="77" customFormat="1" ht="12" customHeight="1">
      <c r="A19" s="96" t="s">
        <v>19</v>
      </c>
      <c r="B19" s="98"/>
      <c r="C19" s="112">
        <f>D19+I19</f>
        <v>1</v>
      </c>
      <c r="D19" s="112">
        <f>D17/C17</f>
        <v>0.5</v>
      </c>
      <c r="E19" s="112"/>
      <c r="F19" s="112"/>
      <c r="G19" s="112"/>
      <c r="H19" s="112"/>
      <c r="I19" s="112">
        <f>I17/C17</f>
        <v>0.5</v>
      </c>
      <c r="J19" s="112"/>
      <c r="K19" s="112"/>
      <c r="L19" s="112"/>
      <c r="M19" s="76"/>
      <c r="N19" s="76"/>
      <c r="O19" s="76"/>
      <c r="P19" s="76"/>
    </row>
    <row r="20" spans="1:16" s="62" customFormat="1" ht="12" customHeight="1">
      <c r="A20" s="33" t="s">
        <v>112</v>
      </c>
      <c r="B20" s="34">
        <f>C20+L20</f>
        <v>35205564</v>
      </c>
      <c r="C20" s="34">
        <f>D20+I20</f>
        <v>35205564</v>
      </c>
      <c r="D20" s="34">
        <f>E20+F20+G20+H20</f>
        <v>17602782</v>
      </c>
      <c r="E20" s="34">
        <v>17602782</v>
      </c>
      <c r="F20" s="34">
        <v>0</v>
      </c>
      <c r="G20" s="34">
        <v>0</v>
      </c>
      <c r="H20" s="34">
        <v>0</v>
      </c>
      <c r="I20" s="34">
        <f>J20+K20</f>
        <v>17602782</v>
      </c>
      <c r="J20" s="34">
        <v>15842504</v>
      </c>
      <c r="K20" s="34">
        <v>1760278</v>
      </c>
      <c r="L20" s="34">
        <v>0</v>
      </c>
      <c r="M20" s="61"/>
      <c r="N20" s="61"/>
      <c r="O20" s="61"/>
      <c r="P20" s="61"/>
    </row>
    <row r="21" spans="1:16" s="77" customFormat="1" ht="12" customHeight="1">
      <c r="A21" s="74" t="s">
        <v>18</v>
      </c>
      <c r="B21" s="34"/>
      <c r="C21" s="36">
        <f>C20/B20</f>
        <v>1</v>
      </c>
      <c r="D21" s="36">
        <f>D20/B20</f>
        <v>0.5</v>
      </c>
      <c r="E21" s="36">
        <f>E20/B20</f>
        <v>0.5</v>
      </c>
      <c r="F21" s="36"/>
      <c r="G21" s="36"/>
      <c r="H21" s="36"/>
      <c r="I21" s="36">
        <f>I20/B20</f>
        <v>0.5</v>
      </c>
      <c r="J21" s="36">
        <f>J20/B20</f>
        <v>0.4500000056809202</v>
      </c>
      <c r="K21" s="36">
        <f>K20/B20</f>
        <v>0.04999999431907979</v>
      </c>
      <c r="L21" s="36">
        <f>L20/B20</f>
        <v>0</v>
      </c>
      <c r="M21" s="76"/>
      <c r="N21" s="76"/>
      <c r="O21" s="76"/>
      <c r="P21" s="76"/>
    </row>
    <row r="22" spans="1:16" s="77" customFormat="1" ht="12" customHeight="1">
      <c r="A22" s="96" t="s">
        <v>19</v>
      </c>
      <c r="B22" s="97"/>
      <c r="C22" s="112">
        <f>D22+I22</f>
        <v>1</v>
      </c>
      <c r="D22" s="112">
        <f>D20/C20</f>
        <v>0.5</v>
      </c>
      <c r="E22" s="112"/>
      <c r="F22" s="112"/>
      <c r="G22" s="112"/>
      <c r="H22" s="112"/>
      <c r="I22" s="112">
        <f>I20/C20</f>
        <v>0.5</v>
      </c>
      <c r="J22" s="112"/>
      <c r="K22" s="112"/>
      <c r="L22" s="112"/>
      <c r="M22" s="76"/>
      <c r="N22" s="76"/>
      <c r="O22" s="76"/>
      <c r="P22" s="76"/>
    </row>
    <row r="23" spans="1:16" s="62" customFormat="1" ht="12" customHeight="1">
      <c r="A23" s="30" t="s">
        <v>5</v>
      </c>
      <c r="B23" s="32">
        <f>C23+L23</f>
        <v>2973457</v>
      </c>
      <c r="C23" s="32">
        <f>D23+I23</f>
        <v>2973457</v>
      </c>
      <c r="D23" s="32">
        <f>E23+F23+G23+H23</f>
        <v>1486729</v>
      </c>
      <c r="E23" s="32">
        <v>1486729</v>
      </c>
      <c r="F23" s="32">
        <v>0</v>
      </c>
      <c r="G23" s="32">
        <v>0</v>
      </c>
      <c r="H23" s="32">
        <v>0</v>
      </c>
      <c r="I23" s="32">
        <f>J23+K23</f>
        <v>1486728</v>
      </c>
      <c r="J23" s="32">
        <v>1308321</v>
      </c>
      <c r="K23" s="32">
        <v>178407</v>
      </c>
      <c r="L23" s="32">
        <v>0</v>
      </c>
      <c r="M23" s="61"/>
      <c r="N23" s="61"/>
      <c r="O23" s="61"/>
      <c r="P23" s="61"/>
    </row>
    <row r="24" spans="1:16" s="73" customFormat="1" ht="12" customHeight="1">
      <c r="A24" s="78" t="s">
        <v>18</v>
      </c>
      <c r="B24" s="75"/>
      <c r="C24" s="36">
        <f>C23/B23</f>
        <v>1</v>
      </c>
      <c r="D24" s="36">
        <f>D23/B23</f>
        <v>0.5000001681544411</v>
      </c>
      <c r="E24" s="36">
        <f>E23/B23</f>
        <v>0.5000001681544411</v>
      </c>
      <c r="F24" s="36"/>
      <c r="G24" s="36"/>
      <c r="H24" s="36"/>
      <c r="I24" s="36">
        <f>I23/B23</f>
        <v>0.4999998318455589</v>
      </c>
      <c r="J24" s="36">
        <f>J23/B23</f>
        <v>0.43999997309528943</v>
      </c>
      <c r="K24" s="36">
        <f>K23/B23</f>
        <v>0.05999985875026947</v>
      </c>
      <c r="L24" s="36">
        <f>L23/B23</f>
        <v>0</v>
      </c>
      <c r="M24" s="72"/>
      <c r="N24" s="72"/>
      <c r="O24" s="72"/>
      <c r="P24" s="72"/>
    </row>
    <row r="25" spans="1:16" s="73" customFormat="1" ht="12" customHeight="1">
      <c r="A25" s="100" t="s">
        <v>19</v>
      </c>
      <c r="B25" s="97"/>
      <c r="C25" s="103">
        <f>D25+I25</f>
        <v>1</v>
      </c>
      <c r="D25" s="112">
        <f>D23/C23</f>
        <v>0.5000001681544411</v>
      </c>
      <c r="E25" s="112"/>
      <c r="F25" s="112"/>
      <c r="G25" s="112"/>
      <c r="H25" s="112"/>
      <c r="I25" s="112">
        <f>I23/C23</f>
        <v>0.4999998318455589</v>
      </c>
      <c r="J25" s="112"/>
      <c r="K25" s="112"/>
      <c r="L25" s="112"/>
      <c r="M25" s="72"/>
      <c r="N25" s="72"/>
      <c r="O25" s="72"/>
      <c r="P25" s="72"/>
    </row>
    <row r="26" spans="1:16" s="69" customFormat="1" ht="12" customHeight="1">
      <c r="A26" s="30" t="s">
        <v>14</v>
      </c>
      <c r="B26" s="32">
        <f>C26+L26</f>
        <v>112637706</v>
      </c>
      <c r="C26" s="32">
        <f>D26+I26</f>
        <v>77906250</v>
      </c>
      <c r="D26" s="32">
        <f>D23+D7</f>
        <v>37032713</v>
      </c>
      <c r="E26" s="32">
        <f>E23+E7</f>
        <v>37032713</v>
      </c>
      <c r="F26" s="32">
        <f aca="true" t="shared" si="0" ref="F26:L26">F23+F7</f>
        <v>0</v>
      </c>
      <c r="G26" s="32">
        <f t="shared" si="0"/>
        <v>0</v>
      </c>
      <c r="H26" s="32">
        <f t="shared" si="0"/>
        <v>0</v>
      </c>
      <c r="I26" s="32">
        <f>I23+I7</f>
        <v>40873537</v>
      </c>
      <c r="J26" s="32">
        <f t="shared" si="0"/>
        <v>37837452</v>
      </c>
      <c r="K26" s="32">
        <f t="shared" si="0"/>
        <v>3036085</v>
      </c>
      <c r="L26" s="32">
        <f t="shared" si="0"/>
        <v>34731456</v>
      </c>
      <c r="M26" s="68"/>
      <c r="N26" s="68"/>
      <c r="O26" s="68"/>
      <c r="P26" s="68"/>
    </row>
    <row r="27" spans="1:16" s="73" customFormat="1" ht="12" customHeight="1">
      <c r="A27" s="70" t="s">
        <v>18</v>
      </c>
      <c r="B27" s="71"/>
      <c r="C27" s="39">
        <f>C26/B26</f>
        <v>0.6916533793754642</v>
      </c>
      <c r="D27" s="39">
        <f>D26/B26</f>
        <v>0.3287772302465038</v>
      </c>
      <c r="E27" s="39">
        <f>E26/B26</f>
        <v>0.3287772302465038</v>
      </c>
      <c r="F27" s="39"/>
      <c r="G27" s="39"/>
      <c r="H27" s="39"/>
      <c r="I27" s="39">
        <f>I26/B26</f>
        <v>0.36287614912896043</v>
      </c>
      <c r="J27" s="39">
        <f>J26/B26</f>
        <v>0.3359217205648702</v>
      </c>
      <c r="K27" s="39">
        <f>K26/B26</f>
        <v>0.026954428564090253</v>
      </c>
      <c r="L27" s="39">
        <f>L26/B26</f>
        <v>0.3083466206245358</v>
      </c>
      <c r="M27" s="72"/>
      <c r="N27" s="72"/>
      <c r="O27" s="72"/>
      <c r="P27" s="72"/>
    </row>
    <row r="28" spans="1:16" s="73" customFormat="1" ht="12" customHeight="1">
      <c r="A28" s="101" t="s">
        <v>19</v>
      </c>
      <c r="B28" s="102"/>
      <c r="C28" s="103">
        <f>D28+I28</f>
        <v>1</v>
      </c>
      <c r="D28" s="103">
        <f>D26/C26</f>
        <v>0.47534970557561174</v>
      </c>
      <c r="E28" s="103"/>
      <c r="F28" s="103"/>
      <c r="G28" s="103"/>
      <c r="H28" s="103"/>
      <c r="I28" s="103">
        <f>I26/C26</f>
        <v>0.5246502944243883</v>
      </c>
      <c r="J28" s="103"/>
      <c r="K28" s="103"/>
      <c r="L28" s="103"/>
      <c r="M28" s="72"/>
      <c r="N28" s="72"/>
      <c r="O28" s="72"/>
      <c r="P28" s="72"/>
    </row>
    <row r="29" spans="1:12" ht="11.25">
      <c r="A29" s="2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1.25">
      <c r="A30" s="23" t="s">
        <v>131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</sheetData>
  <mergeCells count="14">
    <mergeCell ref="K2:L2"/>
    <mergeCell ref="L3:L6"/>
    <mergeCell ref="C4:C6"/>
    <mergeCell ref="D5:D6"/>
    <mergeCell ref="I5:I6"/>
    <mergeCell ref="J5:J6"/>
    <mergeCell ref="K5:K6"/>
    <mergeCell ref="A3:A6"/>
    <mergeCell ref="B3:B6"/>
    <mergeCell ref="C3:K3"/>
    <mergeCell ref="E5:E6"/>
    <mergeCell ref="F5:F6"/>
    <mergeCell ref="G5:G6"/>
    <mergeCell ref="H5:H6"/>
  </mergeCells>
  <printOptions/>
  <pageMargins left="0.3937007874015748" right="0.3937007874015748" top="1.06" bottom="0.3937007874015748" header="0.5118110236220472" footer="0.5118110236220472"/>
  <pageSetup fitToHeight="1" fitToWidth="1" horizontalDpi="600" verticalDpi="600" orientation="landscape" paperSize="9" scale="72" r:id="rId1"/>
  <headerFooter alignWithMargins="0">
    <oddHeader>&amp;L&amp;8Príloha 2</oddHeader>
    <oddFooter>&amp;R&amp;8 5</oddFooter>
  </headerFooter>
  <ignoredErrors>
    <ignoredError sqref="C9:C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28"/>
  <sheetViews>
    <sheetView view="pageBreakPreview" zoomScale="90" zoomScaleSheetLayoutView="90" workbookViewId="0" topLeftCell="A1">
      <selection activeCell="E39" sqref="E39"/>
    </sheetView>
  </sheetViews>
  <sheetFormatPr defaultColWidth="9.140625" defaultRowHeight="12.75"/>
  <cols>
    <col min="1" max="1" width="70.8515625" style="24" customWidth="1"/>
    <col min="2" max="12" width="11.28125" style="24" customWidth="1"/>
    <col min="13" max="13" width="8.8515625" style="24" bestFit="1" customWidth="1"/>
    <col min="14" max="14" width="5.7109375" style="24" customWidth="1"/>
    <col min="15" max="15" width="9.00390625" style="24" bestFit="1" customWidth="1"/>
    <col min="16" max="16" width="13.8515625" style="24" customWidth="1"/>
    <col min="17" max="16384" width="9.140625" style="24" customWidth="1"/>
  </cols>
  <sheetData>
    <row r="1" spans="1:12" s="2" customFormat="1" ht="12.75">
      <c r="A1" s="11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55"/>
      <c r="B2" s="23"/>
      <c r="C2" s="23"/>
      <c r="D2" s="23"/>
      <c r="E2" s="23"/>
      <c r="F2" s="23"/>
      <c r="G2" s="23"/>
      <c r="H2" s="23"/>
      <c r="I2" s="23"/>
      <c r="J2" s="23"/>
      <c r="K2" s="145" t="s">
        <v>6</v>
      </c>
      <c r="L2" s="145"/>
    </row>
    <row r="3" spans="1:25" ht="12" customHeight="1">
      <c r="A3" s="137" t="s">
        <v>4</v>
      </c>
      <c r="B3" s="140" t="s">
        <v>14</v>
      </c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0" t="s">
        <v>13</v>
      </c>
      <c r="M3" s="56"/>
      <c r="N3" s="56"/>
      <c r="O3" s="56"/>
      <c r="P3" s="57"/>
      <c r="Q3" s="58"/>
      <c r="R3" s="58"/>
      <c r="S3" s="58"/>
      <c r="T3" s="58"/>
      <c r="U3" s="58"/>
      <c r="V3" s="58"/>
      <c r="W3" s="58"/>
      <c r="X3" s="58"/>
      <c r="Y3" s="58"/>
    </row>
    <row r="4" spans="1:25" ht="12" customHeight="1">
      <c r="A4" s="138"/>
      <c r="B4" s="141"/>
      <c r="C4" s="140" t="s">
        <v>7</v>
      </c>
      <c r="D4" s="25" t="s">
        <v>8</v>
      </c>
      <c r="E4" s="26"/>
      <c r="F4" s="26"/>
      <c r="G4" s="26"/>
      <c r="H4" s="27"/>
      <c r="I4" s="28" t="s">
        <v>10</v>
      </c>
      <c r="J4" s="29"/>
      <c r="K4" s="29"/>
      <c r="L4" s="141"/>
      <c r="M4" s="59"/>
      <c r="N4" s="60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</row>
    <row r="5" spans="1:25" ht="12" customHeight="1">
      <c r="A5" s="138"/>
      <c r="B5" s="141"/>
      <c r="C5" s="141"/>
      <c r="D5" s="140" t="s">
        <v>9</v>
      </c>
      <c r="E5" s="140" t="s">
        <v>0</v>
      </c>
      <c r="F5" s="140" t="s">
        <v>1</v>
      </c>
      <c r="G5" s="140" t="s">
        <v>2</v>
      </c>
      <c r="H5" s="140" t="s">
        <v>3</v>
      </c>
      <c r="I5" s="146" t="s">
        <v>11</v>
      </c>
      <c r="J5" s="148" t="s">
        <v>12</v>
      </c>
      <c r="K5" s="135" t="s">
        <v>81</v>
      </c>
      <c r="L5" s="141"/>
      <c r="M5" s="59"/>
      <c r="N5" s="59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</row>
    <row r="6" spans="1:25" ht="12" customHeight="1">
      <c r="A6" s="139"/>
      <c r="B6" s="142"/>
      <c r="C6" s="142"/>
      <c r="D6" s="142"/>
      <c r="E6" s="142"/>
      <c r="F6" s="142"/>
      <c r="G6" s="142"/>
      <c r="H6" s="142"/>
      <c r="I6" s="147"/>
      <c r="J6" s="149"/>
      <c r="K6" s="136"/>
      <c r="L6" s="142"/>
      <c r="M6" s="3"/>
      <c r="N6" s="59"/>
      <c r="O6" s="59"/>
      <c r="P6" s="59"/>
      <c r="Q6" s="58"/>
      <c r="R6" s="58"/>
      <c r="S6" s="58"/>
      <c r="T6" s="58"/>
      <c r="U6" s="58"/>
      <c r="V6" s="58"/>
      <c r="W6" s="58"/>
      <c r="X6" s="58"/>
      <c r="Y6" s="58"/>
    </row>
    <row r="7" spans="1:16" s="62" customFormat="1" ht="12" customHeight="1">
      <c r="A7" s="30" t="s">
        <v>52</v>
      </c>
      <c r="B7" s="32">
        <f>C7+L7</f>
        <v>22965732</v>
      </c>
      <c r="C7" s="32">
        <f>D7+I7</f>
        <v>19635662</v>
      </c>
      <c r="D7" s="32">
        <f>E7+F7+G7+H7</f>
        <v>9817831</v>
      </c>
      <c r="E7" s="32">
        <f>E8+E11</f>
        <v>0</v>
      </c>
      <c r="F7" s="32">
        <f>F8+F11</f>
        <v>9817831</v>
      </c>
      <c r="G7" s="32">
        <f>G8+G11</f>
        <v>0</v>
      </c>
      <c r="H7" s="32">
        <f>H8+H11</f>
        <v>0</v>
      </c>
      <c r="I7" s="32">
        <f>J7+K7</f>
        <v>9817831</v>
      </c>
      <c r="J7" s="32">
        <f>J8+J11</f>
        <v>9673806</v>
      </c>
      <c r="K7" s="32">
        <f>K8+K11</f>
        <v>144025</v>
      </c>
      <c r="L7" s="32">
        <f>L8+L11</f>
        <v>3330070</v>
      </c>
      <c r="M7" s="61"/>
      <c r="N7" s="61"/>
      <c r="O7" s="61"/>
      <c r="P7" s="61"/>
    </row>
    <row r="8" spans="1:16" s="62" customFormat="1" ht="12" customHeight="1">
      <c r="A8" s="33" t="s">
        <v>113</v>
      </c>
      <c r="B8" s="34">
        <f>C8+L8</f>
        <v>20862162</v>
      </c>
      <c r="C8" s="34">
        <f>D8+I8</f>
        <v>17815502</v>
      </c>
      <c r="D8" s="34">
        <f>E8+F8+G8+H8</f>
        <v>8907751</v>
      </c>
      <c r="E8" s="34">
        <v>0</v>
      </c>
      <c r="F8" s="34">
        <v>8907751</v>
      </c>
      <c r="G8" s="34">
        <v>0</v>
      </c>
      <c r="H8" s="34">
        <v>0</v>
      </c>
      <c r="I8" s="34">
        <f>J8+K8</f>
        <v>8907751</v>
      </c>
      <c r="J8" s="34">
        <v>8792601</v>
      </c>
      <c r="K8" s="34">
        <v>115150</v>
      </c>
      <c r="L8" s="34">
        <v>3046660</v>
      </c>
      <c r="M8" s="61"/>
      <c r="N8" s="61"/>
      <c r="O8" s="61"/>
      <c r="P8" s="61"/>
    </row>
    <row r="9" spans="1:16" s="77" customFormat="1" ht="12" customHeight="1">
      <c r="A9" s="74" t="s">
        <v>49</v>
      </c>
      <c r="B9" s="75"/>
      <c r="C9" s="36">
        <f>C8/B8</f>
        <v>0.8539624033213815</v>
      </c>
      <c r="D9" s="36">
        <f>D8/B8</f>
        <v>0.42698120166069076</v>
      </c>
      <c r="E9" s="36"/>
      <c r="F9" s="36">
        <f>F8/B8</f>
        <v>0.42698120166069076</v>
      </c>
      <c r="G9" s="36"/>
      <c r="H9" s="36"/>
      <c r="I9" s="36">
        <f>I8/B8</f>
        <v>0.42698120166069076</v>
      </c>
      <c r="J9" s="36">
        <f>J8/B8</f>
        <v>0.42146163949834153</v>
      </c>
      <c r="K9" s="36">
        <f>K8/B8</f>
        <v>0.0055195621623492334</v>
      </c>
      <c r="L9" s="36">
        <f>L8/B8</f>
        <v>0.14603759667861846</v>
      </c>
      <c r="M9" s="76"/>
      <c r="N9" s="76"/>
      <c r="O9" s="76"/>
      <c r="P9" s="76"/>
    </row>
    <row r="10" spans="1:16" s="77" customFormat="1" ht="12" customHeight="1">
      <c r="A10" s="96" t="s">
        <v>19</v>
      </c>
      <c r="B10" s="97"/>
      <c r="C10" s="112">
        <f>D10+I10</f>
        <v>1</v>
      </c>
      <c r="D10" s="112">
        <f>D8/C8</f>
        <v>0.5</v>
      </c>
      <c r="E10" s="112"/>
      <c r="F10" s="112"/>
      <c r="G10" s="112"/>
      <c r="H10" s="112"/>
      <c r="I10" s="112">
        <f>I8/C8</f>
        <v>0.5</v>
      </c>
      <c r="J10" s="112"/>
      <c r="K10" s="112"/>
      <c r="L10" s="112"/>
      <c r="M10" s="76"/>
      <c r="N10" s="76"/>
      <c r="O10" s="76"/>
      <c r="P10" s="76"/>
    </row>
    <row r="11" spans="1:16" s="62" customFormat="1" ht="24" customHeight="1">
      <c r="A11" s="33" t="s">
        <v>114</v>
      </c>
      <c r="B11" s="34">
        <f>C11+L11</f>
        <v>2103570</v>
      </c>
      <c r="C11" s="34">
        <f>D11+I11</f>
        <v>1820160</v>
      </c>
      <c r="D11" s="34">
        <f>E11+F11+G11+H11</f>
        <v>910080</v>
      </c>
      <c r="E11" s="34">
        <v>0</v>
      </c>
      <c r="F11" s="34">
        <v>910080</v>
      </c>
      <c r="G11" s="34">
        <v>0</v>
      </c>
      <c r="H11" s="34">
        <v>0</v>
      </c>
      <c r="I11" s="34">
        <f>J11+K11</f>
        <v>910080</v>
      </c>
      <c r="J11" s="34">
        <v>881205</v>
      </c>
      <c r="K11" s="34">
        <v>28875</v>
      </c>
      <c r="L11" s="34">
        <v>283410</v>
      </c>
      <c r="M11" s="61"/>
      <c r="N11" s="61"/>
      <c r="O11" s="61"/>
      <c r="P11" s="61"/>
    </row>
    <row r="12" spans="1:16" s="77" customFormat="1" ht="12" customHeight="1">
      <c r="A12" s="74" t="s">
        <v>49</v>
      </c>
      <c r="B12" s="75"/>
      <c r="C12" s="36">
        <f>C11/B11</f>
        <v>0.8652718949214906</v>
      </c>
      <c r="D12" s="36">
        <f>D11/B11</f>
        <v>0.4326359474607453</v>
      </c>
      <c r="E12" s="36"/>
      <c r="F12" s="36">
        <f>F11/B11</f>
        <v>0.4326359474607453</v>
      </c>
      <c r="G12" s="36"/>
      <c r="H12" s="36"/>
      <c r="I12" s="36">
        <f>I11/B11</f>
        <v>0.4326359474607453</v>
      </c>
      <c r="J12" s="36">
        <f>J11/B11</f>
        <v>0.4189092827906844</v>
      </c>
      <c r="K12" s="36">
        <f>K11/B11</f>
        <v>0.013726664670060897</v>
      </c>
      <c r="L12" s="36">
        <f>L11/B11</f>
        <v>0.13472810507850938</v>
      </c>
      <c r="M12" s="76"/>
      <c r="N12" s="76"/>
      <c r="O12" s="76"/>
      <c r="P12" s="76"/>
    </row>
    <row r="13" spans="1:16" s="77" customFormat="1" ht="12" customHeight="1">
      <c r="A13" s="96" t="s">
        <v>19</v>
      </c>
      <c r="B13" s="97"/>
      <c r="C13" s="112">
        <f>D13+I13</f>
        <v>1</v>
      </c>
      <c r="D13" s="112">
        <f>D11/C11</f>
        <v>0.5</v>
      </c>
      <c r="E13" s="112"/>
      <c r="F13" s="112"/>
      <c r="G13" s="112"/>
      <c r="H13" s="112"/>
      <c r="I13" s="112">
        <f>I11/C11</f>
        <v>0.5</v>
      </c>
      <c r="J13" s="112"/>
      <c r="K13" s="112"/>
      <c r="L13" s="112"/>
      <c r="M13" s="76"/>
      <c r="N13" s="76"/>
      <c r="O13" s="76"/>
      <c r="P13" s="76"/>
    </row>
    <row r="14" spans="1:16" s="62" customFormat="1" ht="24" customHeight="1">
      <c r="A14" s="30" t="s">
        <v>115</v>
      </c>
      <c r="B14" s="32">
        <f>C14+L14</f>
        <v>61586336</v>
      </c>
      <c r="C14" s="32">
        <f>D14+I14</f>
        <v>51455952</v>
      </c>
      <c r="D14" s="32">
        <f>E14+F14+G14+H14</f>
        <v>25727976</v>
      </c>
      <c r="E14" s="32">
        <f>E15+E18</f>
        <v>0</v>
      </c>
      <c r="F14" s="32">
        <f>F15+F18</f>
        <v>25727976</v>
      </c>
      <c r="G14" s="32">
        <f>G15+G18</f>
        <v>0</v>
      </c>
      <c r="H14" s="32">
        <f>H15+H18</f>
        <v>0</v>
      </c>
      <c r="I14" s="32">
        <f>J14+K14</f>
        <v>25727976</v>
      </c>
      <c r="J14" s="32">
        <f>J15+J18</f>
        <v>24642245</v>
      </c>
      <c r="K14" s="32">
        <f>K15+K18</f>
        <v>1085731</v>
      </c>
      <c r="L14" s="32">
        <f>L15+L18</f>
        <v>10130384</v>
      </c>
      <c r="M14" s="61"/>
      <c r="N14" s="61"/>
      <c r="O14" s="61"/>
      <c r="P14" s="61"/>
    </row>
    <row r="15" spans="1:16" s="62" customFormat="1" ht="12" customHeight="1">
      <c r="A15" s="33" t="s">
        <v>117</v>
      </c>
      <c r="B15" s="34">
        <f>C15+L15</f>
        <v>52256741</v>
      </c>
      <c r="C15" s="34">
        <f>D15+I15</f>
        <v>42858352</v>
      </c>
      <c r="D15" s="34">
        <f>E15+F15+G15+H15</f>
        <v>21429176</v>
      </c>
      <c r="E15" s="34">
        <v>0</v>
      </c>
      <c r="F15" s="34">
        <v>21429176</v>
      </c>
      <c r="G15" s="34">
        <v>0</v>
      </c>
      <c r="H15" s="34">
        <v>0</v>
      </c>
      <c r="I15" s="34">
        <f>J15+K15</f>
        <v>21429176</v>
      </c>
      <c r="J15" s="34">
        <v>20543373</v>
      </c>
      <c r="K15" s="34">
        <v>885803</v>
      </c>
      <c r="L15" s="34">
        <v>9398389</v>
      </c>
      <c r="M15" s="61"/>
      <c r="N15" s="61"/>
      <c r="O15" s="61"/>
      <c r="P15" s="61"/>
    </row>
    <row r="16" spans="1:16" s="77" customFormat="1" ht="12" customHeight="1">
      <c r="A16" s="78" t="s">
        <v>49</v>
      </c>
      <c r="B16" s="75"/>
      <c r="C16" s="36">
        <f>C15/B15</f>
        <v>0.8201497295822562</v>
      </c>
      <c r="D16" s="36">
        <f>D15/B15</f>
        <v>0.4100748647911281</v>
      </c>
      <c r="E16" s="36"/>
      <c r="F16" s="36">
        <f>F15/B15</f>
        <v>0.4100748647911281</v>
      </c>
      <c r="G16" s="36"/>
      <c r="H16" s="36"/>
      <c r="I16" s="36">
        <f>I15/B15</f>
        <v>0.4100748647911281</v>
      </c>
      <c r="J16" s="36">
        <f>J15/B15</f>
        <v>0.393123884246819</v>
      </c>
      <c r="K16" s="36">
        <f>K15/B15</f>
        <v>0.016950980544309106</v>
      </c>
      <c r="L16" s="36">
        <f>L15/B15</f>
        <v>0.17985027041774382</v>
      </c>
      <c r="M16" s="76"/>
      <c r="N16" s="76"/>
      <c r="O16" s="76"/>
      <c r="P16" s="76"/>
    </row>
    <row r="17" spans="1:16" s="77" customFormat="1" ht="12" customHeight="1">
      <c r="A17" s="99" t="s">
        <v>19</v>
      </c>
      <c r="B17" s="97"/>
      <c r="C17" s="112">
        <f>D17+I17</f>
        <v>1</v>
      </c>
      <c r="D17" s="112">
        <f>D15/C15</f>
        <v>0.5</v>
      </c>
      <c r="E17" s="112"/>
      <c r="F17" s="112"/>
      <c r="G17" s="112"/>
      <c r="H17" s="112"/>
      <c r="I17" s="112">
        <f>I15/C15</f>
        <v>0.5</v>
      </c>
      <c r="J17" s="112"/>
      <c r="K17" s="112"/>
      <c r="L17" s="112"/>
      <c r="M17" s="76"/>
      <c r="N17" s="76"/>
      <c r="O17" s="76"/>
      <c r="P17" s="76"/>
    </row>
    <row r="18" spans="1:16" s="62" customFormat="1" ht="24" customHeight="1">
      <c r="A18" s="33" t="s">
        <v>116</v>
      </c>
      <c r="B18" s="34">
        <f>C18+L18</f>
        <v>9329595</v>
      </c>
      <c r="C18" s="34">
        <f>D18+I18</f>
        <v>8597600</v>
      </c>
      <c r="D18" s="34">
        <f>E18+F18+G18+H18</f>
        <v>4298800</v>
      </c>
      <c r="E18" s="34">
        <v>0</v>
      </c>
      <c r="F18" s="34">
        <v>4298800</v>
      </c>
      <c r="G18" s="34">
        <v>0</v>
      </c>
      <c r="H18" s="34">
        <v>0</v>
      </c>
      <c r="I18" s="34">
        <f>J18+K18</f>
        <v>4298800</v>
      </c>
      <c r="J18" s="34">
        <v>4098872</v>
      </c>
      <c r="K18" s="34">
        <v>199928</v>
      </c>
      <c r="L18" s="34">
        <v>731995</v>
      </c>
      <c r="M18" s="61"/>
      <c r="N18" s="61"/>
      <c r="O18" s="61"/>
      <c r="P18" s="61"/>
    </row>
    <row r="19" spans="1:16" s="77" customFormat="1" ht="12" customHeight="1">
      <c r="A19" s="78" t="s">
        <v>49</v>
      </c>
      <c r="B19" s="75"/>
      <c r="C19" s="36">
        <f>C18/B18</f>
        <v>0.9215405384692475</v>
      </c>
      <c r="D19" s="36">
        <f>D18/B18</f>
        <v>0.4607702692346238</v>
      </c>
      <c r="E19" s="36"/>
      <c r="F19" s="36">
        <f>F18/B18</f>
        <v>0.4607702692346238</v>
      </c>
      <c r="G19" s="36"/>
      <c r="H19" s="36"/>
      <c r="I19" s="36">
        <f>I18/B18</f>
        <v>0.4607702692346238</v>
      </c>
      <c r="J19" s="36">
        <f>J18/B18</f>
        <v>0.43934082883554965</v>
      </c>
      <c r="K19" s="36">
        <f>K18/B18</f>
        <v>0.02142944039907413</v>
      </c>
      <c r="L19" s="36">
        <f>L18/B18</f>
        <v>0.07845946153075241</v>
      </c>
      <c r="M19" s="76"/>
      <c r="N19" s="76"/>
      <c r="O19" s="76"/>
      <c r="P19" s="76"/>
    </row>
    <row r="20" spans="1:16" s="77" customFormat="1" ht="12" customHeight="1">
      <c r="A20" s="99" t="s">
        <v>19</v>
      </c>
      <c r="B20" s="97"/>
      <c r="C20" s="112">
        <f>D20+I20</f>
        <v>1</v>
      </c>
      <c r="D20" s="112">
        <f>D18/C18</f>
        <v>0.5</v>
      </c>
      <c r="E20" s="112"/>
      <c r="F20" s="112"/>
      <c r="G20" s="112"/>
      <c r="H20" s="112"/>
      <c r="I20" s="112">
        <f>I18/C18</f>
        <v>0.5</v>
      </c>
      <c r="J20" s="112"/>
      <c r="K20" s="112"/>
      <c r="L20" s="112"/>
      <c r="M20" s="76"/>
      <c r="N20" s="76"/>
      <c r="O20" s="76"/>
      <c r="P20" s="76"/>
    </row>
    <row r="21" spans="1:16" s="62" customFormat="1" ht="12" customHeight="1">
      <c r="A21" s="30" t="s">
        <v>5</v>
      </c>
      <c r="B21" s="32">
        <f>C21+L21</f>
        <v>3144652</v>
      </c>
      <c r="C21" s="32">
        <f>D21+I21</f>
        <v>3144652</v>
      </c>
      <c r="D21" s="32">
        <f>E21+F21+G21+H21</f>
        <v>1572326</v>
      </c>
      <c r="E21" s="32">
        <v>0</v>
      </c>
      <c r="F21" s="32">
        <v>1572326</v>
      </c>
      <c r="G21" s="32">
        <v>0</v>
      </c>
      <c r="H21" s="32">
        <v>0</v>
      </c>
      <c r="I21" s="32">
        <f>J21+K21</f>
        <v>1572326</v>
      </c>
      <c r="J21" s="32">
        <v>1572326</v>
      </c>
      <c r="K21" s="32">
        <v>0</v>
      </c>
      <c r="L21" s="32">
        <v>0</v>
      </c>
      <c r="M21" s="61"/>
      <c r="N21" s="61"/>
      <c r="O21" s="61"/>
      <c r="P21" s="61"/>
    </row>
    <row r="22" spans="1:16" s="73" customFormat="1" ht="12" customHeight="1">
      <c r="A22" s="78" t="s">
        <v>18</v>
      </c>
      <c r="B22" s="75"/>
      <c r="C22" s="36">
        <f>C21/B21</f>
        <v>1</v>
      </c>
      <c r="D22" s="36">
        <f>D21/B21</f>
        <v>0.5</v>
      </c>
      <c r="E22" s="36"/>
      <c r="F22" s="36">
        <f>F21/B21</f>
        <v>0.5</v>
      </c>
      <c r="G22" s="36"/>
      <c r="H22" s="36"/>
      <c r="I22" s="36">
        <f>I21/B21</f>
        <v>0.5</v>
      </c>
      <c r="J22" s="36">
        <f>J21/B21</f>
        <v>0.5</v>
      </c>
      <c r="K22" s="36">
        <f>K21/B21</f>
        <v>0</v>
      </c>
      <c r="L22" s="36">
        <f>L21/B21</f>
        <v>0</v>
      </c>
      <c r="M22" s="72"/>
      <c r="N22" s="72"/>
      <c r="O22" s="72"/>
      <c r="P22" s="72"/>
    </row>
    <row r="23" spans="1:16" s="73" customFormat="1" ht="12" customHeight="1">
      <c r="A23" s="100" t="s">
        <v>19</v>
      </c>
      <c r="B23" s="97"/>
      <c r="C23" s="112">
        <f>D23+I23</f>
        <v>1</v>
      </c>
      <c r="D23" s="112">
        <f>D21/C21</f>
        <v>0.5</v>
      </c>
      <c r="E23" s="112"/>
      <c r="F23" s="112"/>
      <c r="G23" s="112"/>
      <c r="H23" s="112"/>
      <c r="I23" s="112">
        <f>I21/C21</f>
        <v>0.5</v>
      </c>
      <c r="J23" s="112"/>
      <c r="K23" s="112"/>
      <c r="L23" s="112"/>
      <c r="M23" s="72"/>
      <c r="N23" s="72"/>
      <c r="O23" s="72"/>
      <c r="P23" s="72"/>
    </row>
    <row r="24" spans="1:16" s="69" customFormat="1" ht="12" customHeight="1">
      <c r="A24" s="30" t="s">
        <v>14</v>
      </c>
      <c r="B24" s="32">
        <f>C24+L24</f>
        <v>87696720</v>
      </c>
      <c r="C24" s="32">
        <f>D24+I24</f>
        <v>74236266</v>
      </c>
      <c r="D24" s="32">
        <f>D21+D14+D7</f>
        <v>37118133</v>
      </c>
      <c r="E24" s="32">
        <f>E21+E14+E7</f>
        <v>0</v>
      </c>
      <c r="F24" s="32">
        <f>F21+F14+F7</f>
        <v>37118133</v>
      </c>
      <c r="G24" s="32">
        <f>G21+G14+G7</f>
        <v>0</v>
      </c>
      <c r="H24" s="32">
        <f>H21+H14+H7</f>
        <v>0</v>
      </c>
      <c r="I24" s="32">
        <f>J24+K24</f>
        <v>37118133</v>
      </c>
      <c r="J24" s="32">
        <f>J21+J14+J7</f>
        <v>35888377</v>
      </c>
      <c r="K24" s="32">
        <f>K21+K14+K7</f>
        <v>1229756</v>
      </c>
      <c r="L24" s="32">
        <f>L21+L14+L7</f>
        <v>13460454</v>
      </c>
      <c r="M24" s="68"/>
      <c r="N24" s="68"/>
      <c r="O24" s="68"/>
      <c r="P24" s="68"/>
    </row>
    <row r="25" spans="1:16" s="73" customFormat="1" ht="12" customHeight="1">
      <c r="A25" s="70" t="s">
        <v>18</v>
      </c>
      <c r="B25" s="71"/>
      <c r="C25" s="36">
        <f>C24/B24</f>
        <v>0.8465113176410702</v>
      </c>
      <c r="D25" s="39">
        <f>D24/B24</f>
        <v>0.4232556588205351</v>
      </c>
      <c r="E25" s="39"/>
      <c r="F25" s="39">
        <f>F24/B24</f>
        <v>0.4232556588205351</v>
      </c>
      <c r="G25" s="39"/>
      <c r="H25" s="39"/>
      <c r="I25" s="39">
        <f>I24/B24</f>
        <v>0.4232556588205351</v>
      </c>
      <c r="J25" s="39">
        <f>J24/B24</f>
        <v>0.4092328310568514</v>
      </c>
      <c r="K25" s="36">
        <f>K24/B24</f>
        <v>0.01402282776368375</v>
      </c>
      <c r="L25" s="39">
        <f>L24/B24</f>
        <v>0.15348868235892973</v>
      </c>
      <c r="M25" s="72"/>
      <c r="N25" s="72"/>
      <c r="O25" s="72"/>
      <c r="P25" s="72"/>
    </row>
    <row r="26" spans="1:16" s="73" customFormat="1" ht="12" customHeight="1">
      <c r="A26" s="101" t="s">
        <v>19</v>
      </c>
      <c r="B26" s="102"/>
      <c r="C26" s="103">
        <f>D26+I26</f>
        <v>1</v>
      </c>
      <c r="D26" s="103">
        <f>D24/C24</f>
        <v>0.5</v>
      </c>
      <c r="E26" s="103"/>
      <c r="F26" s="103"/>
      <c r="G26" s="103"/>
      <c r="H26" s="103"/>
      <c r="I26" s="103">
        <f>I24/C24</f>
        <v>0.5</v>
      </c>
      <c r="J26" s="103"/>
      <c r="K26" s="103"/>
      <c r="L26" s="103"/>
      <c r="M26" s="72"/>
      <c r="N26" s="72"/>
      <c r="O26" s="72"/>
      <c r="P26" s="72"/>
    </row>
    <row r="27" spans="1:12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1.25">
      <c r="A28" s="23" t="s">
        <v>131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mergeCells count="14">
    <mergeCell ref="K2:L2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A3:A6"/>
    <mergeCell ref="B3:B6"/>
    <mergeCell ref="C3:K3"/>
  </mergeCells>
  <printOptions/>
  <pageMargins left="0.66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&amp;L&amp;8Príloha 2</oddHeader>
    <oddFooter>&amp;R&amp;8 6</oddFooter>
  </headerFooter>
  <ignoredErrors>
    <ignoredError sqref="C9:C24 C25:C26 I7:I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Y39"/>
  <sheetViews>
    <sheetView view="pageBreakPreview" zoomScale="90" zoomScaleSheetLayoutView="90" workbookViewId="0" topLeftCell="A1">
      <selection activeCell="D40" sqref="D40"/>
    </sheetView>
  </sheetViews>
  <sheetFormatPr defaultColWidth="9.140625" defaultRowHeight="12.75"/>
  <cols>
    <col min="1" max="1" width="70.8515625" style="24" customWidth="1"/>
    <col min="2" max="12" width="11.28125" style="24" customWidth="1"/>
    <col min="13" max="13" width="8.8515625" style="24" bestFit="1" customWidth="1"/>
    <col min="14" max="14" width="5.7109375" style="24" customWidth="1"/>
    <col min="15" max="15" width="9.00390625" style="24" bestFit="1" customWidth="1"/>
    <col min="16" max="16" width="13.8515625" style="24" customWidth="1"/>
    <col min="17" max="16384" width="9.140625" style="24" customWidth="1"/>
  </cols>
  <sheetData>
    <row r="1" spans="1:12" ht="12.75" customHeight="1">
      <c r="A1" s="111" t="s">
        <v>129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" customHeight="1">
      <c r="A2" s="55"/>
      <c r="B2" s="23"/>
      <c r="C2" s="23"/>
      <c r="D2" s="23"/>
      <c r="E2" s="23"/>
      <c r="F2" s="23"/>
      <c r="G2" s="23"/>
      <c r="H2" s="23"/>
      <c r="I2" s="23"/>
      <c r="J2" s="23"/>
      <c r="K2" s="145" t="s">
        <v>6</v>
      </c>
      <c r="L2" s="145"/>
    </row>
    <row r="3" spans="1:25" ht="12" customHeight="1">
      <c r="A3" s="137" t="s">
        <v>4</v>
      </c>
      <c r="B3" s="140" t="s">
        <v>14</v>
      </c>
      <c r="C3" s="143" t="s">
        <v>16</v>
      </c>
      <c r="D3" s="144"/>
      <c r="E3" s="144"/>
      <c r="F3" s="144"/>
      <c r="G3" s="144"/>
      <c r="H3" s="144"/>
      <c r="I3" s="144"/>
      <c r="J3" s="144"/>
      <c r="K3" s="144"/>
      <c r="L3" s="140" t="s">
        <v>13</v>
      </c>
      <c r="M3" s="56"/>
      <c r="N3" s="56"/>
      <c r="O3" s="56"/>
      <c r="P3" s="57"/>
      <c r="Q3" s="58"/>
      <c r="R3" s="58"/>
      <c r="S3" s="58"/>
      <c r="T3" s="58"/>
      <c r="U3" s="58"/>
      <c r="V3" s="58"/>
      <c r="W3" s="58"/>
      <c r="X3" s="58"/>
      <c r="Y3" s="58"/>
    </row>
    <row r="4" spans="1:25" ht="12" customHeight="1">
      <c r="A4" s="138"/>
      <c r="B4" s="141"/>
      <c r="C4" s="140" t="s">
        <v>7</v>
      </c>
      <c r="D4" s="25" t="s">
        <v>8</v>
      </c>
      <c r="E4" s="26"/>
      <c r="F4" s="26"/>
      <c r="G4" s="26"/>
      <c r="H4" s="27"/>
      <c r="I4" s="28" t="s">
        <v>10</v>
      </c>
      <c r="J4" s="29"/>
      <c r="K4" s="29"/>
      <c r="L4" s="141"/>
      <c r="M4" s="59"/>
      <c r="N4" s="60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</row>
    <row r="5" spans="1:25" ht="12" customHeight="1">
      <c r="A5" s="138"/>
      <c r="B5" s="141"/>
      <c r="C5" s="141"/>
      <c r="D5" s="140" t="s">
        <v>9</v>
      </c>
      <c r="E5" s="140" t="s">
        <v>0</v>
      </c>
      <c r="F5" s="140" t="s">
        <v>1</v>
      </c>
      <c r="G5" s="140" t="s">
        <v>2</v>
      </c>
      <c r="H5" s="140" t="s">
        <v>3</v>
      </c>
      <c r="I5" s="146" t="s">
        <v>11</v>
      </c>
      <c r="J5" s="148" t="s">
        <v>12</v>
      </c>
      <c r="K5" s="140" t="s">
        <v>81</v>
      </c>
      <c r="L5" s="141"/>
      <c r="M5" s="59"/>
      <c r="N5" s="59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</row>
    <row r="6" spans="1:25" ht="12" customHeight="1">
      <c r="A6" s="139"/>
      <c r="B6" s="142"/>
      <c r="C6" s="142"/>
      <c r="D6" s="142"/>
      <c r="E6" s="142"/>
      <c r="F6" s="142"/>
      <c r="G6" s="142"/>
      <c r="H6" s="142"/>
      <c r="I6" s="147"/>
      <c r="J6" s="149"/>
      <c r="K6" s="142"/>
      <c r="L6" s="142"/>
      <c r="M6" s="3"/>
      <c r="N6" s="59"/>
      <c r="O6" s="59"/>
      <c r="P6" s="59"/>
      <c r="Q6" s="58"/>
      <c r="R6" s="58"/>
      <c r="S6" s="58"/>
      <c r="T6" s="58"/>
      <c r="U6" s="58"/>
      <c r="V6" s="58"/>
      <c r="W6" s="58"/>
      <c r="X6" s="58"/>
      <c r="Y6" s="58"/>
    </row>
    <row r="7" spans="1:16" s="62" customFormat="1" ht="12" customHeight="1">
      <c r="A7" s="30" t="s">
        <v>119</v>
      </c>
      <c r="B7" s="31">
        <f>C7+L7</f>
        <v>10531983</v>
      </c>
      <c r="C7" s="31">
        <f>D7+I7</f>
        <v>10531983</v>
      </c>
      <c r="D7" s="31">
        <f>E7+F7+G7+H7</f>
        <v>7347895</v>
      </c>
      <c r="E7" s="31">
        <f>E8+E11</f>
        <v>0</v>
      </c>
      <c r="F7" s="31">
        <f>F8+F11</f>
        <v>7347895</v>
      </c>
      <c r="G7" s="31">
        <f>G8+G11</f>
        <v>0</v>
      </c>
      <c r="H7" s="31">
        <f>H8+H11</f>
        <v>0</v>
      </c>
      <c r="I7" s="32">
        <f>J7+K7</f>
        <v>3184088</v>
      </c>
      <c r="J7" s="32">
        <f>J8+J11</f>
        <v>3184088</v>
      </c>
      <c r="K7" s="32">
        <f>K8+K11</f>
        <v>0</v>
      </c>
      <c r="L7" s="32">
        <f>L8+L11</f>
        <v>0</v>
      </c>
      <c r="M7" s="61"/>
      <c r="N7" s="61"/>
      <c r="O7" s="61"/>
      <c r="P7" s="61"/>
    </row>
    <row r="8" spans="1:16" s="62" customFormat="1" ht="24" customHeight="1">
      <c r="A8" s="33" t="s">
        <v>118</v>
      </c>
      <c r="B8" s="34">
        <f>C8+L8</f>
        <v>6383020</v>
      </c>
      <c r="C8" s="34">
        <f>D8+I8</f>
        <v>6383020</v>
      </c>
      <c r="D8" s="34">
        <f>E8+F8+G8+H8</f>
        <v>4453270</v>
      </c>
      <c r="E8" s="34">
        <v>0</v>
      </c>
      <c r="F8" s="34">
        <v>4453270</v>
      </c>
      <c r="G8" s="34">
        <v>0</v>
      </c>
      <c r="H8" s="34">
        <v>0</v>
      </c>
      <c r="I8" s="34">
        <f>J8+K8</f>
        <v>1929750</v>
      </c>
      <c r="J8" s="34">
        <v>1929750</v>
      </c>
      <c r="K8" s="34">
        <v>0</v>
      </c>
      <c r="L8" s="34">
        <v>0</v>
      </c>
      <c r="M8" s="61"/>
      <c r="N8" s="61"/>
      <c r="O8" s="61"/>
      <c r="P8" s="61"/>
    </row>
    <row r="9" spans="1:16" s="64" customFormat="1" ht="12" customHeight="1">
      <c r="A9" s="35" t="s">
        <v>49</v>
      </c>
      <c r="B9" s="36"/>
      <c r="C9" s="36">
        <f>C8/B8</f>
        <v>1</v>
      </c>
      <c r="D9" s="36">
        <f>D8/B8</f>
        <v>0.6976744550385241</v>
      </c>
      <c r="E9" s="36"/>
      <c r="F9" s="36">
        <f>F8/B8</f>
        <v>0.6976744550385241</v>
      </c>
      <c r="G9" s="36"/>
      <c r="H9" s="36"/>
      <c r="I9" s="36">
        <f>I8/B8</f>
        <v>0.3023255449614759</v>
      </c>
      <c r="J9" s="36">
        <f>J8/B8</f>
        <v>0.3023255449614759</v>
      </c>
      <c r="K9" s="36">
        <f>K8/B8</f>
        <v>0</v>
      </c>
      <c r="L9" s="36">
        <f>L8/B8</f>
        <v>0</v>
      </c>
      <c r="M9" s="63"/>
      <c r="N9" s="63"/>
      <c r="O9" s="63"/>
      <c r="P9" s="63"/>
    </row>
    <row r="10" spans="1:16" s="64" customFormat="1" ht="12" customHeight="1">
      <c r="A10" s="113" t="s">
        <v>19</v>
      </c>
      <c r="B10" s="112"/>
      <c r="C10" s="112">
        <f>D10+I10</f>
        <v>1</v>
      </c>
      <c r="D10" s="112">
        <f>D8/C8</f>
        <v>0.6976744550385241</v>
      </c>
      <c r="E10" s="112"/>
      <c r="F10" s="112"/>
      <c r="G10" s="112"/>
      <c r="H10" s="112"/>
      <c r="I10" s="112">
        <f>I8/C8</f>
        <v>0.3023255449614759</v>
      </c>
      <c r="J10" s="112"/>
      <c r="K10" s="112"/>
      <c r="L10" s="112"/>
      <c r="M10" s="63"/>
      <c r="N10" s="63"/>
      <c r="O10" s="63"/>
      <c r="P10" s="63"/>
    </row>
    <row r="11" spans="1:16" s="62" customFormat="1" ht="24" customHeight="1">
      <c r="A11" s="33" t="s">
        <v>120</v>
      </c>
      <c r="B11" s="34">
        <f>C11+L11</f>
        <v>4148963</v>
      </c>
      <c r="C11" s="34">
        <f>D11+I11</f>
        <v>4148963</v>
      </c>
      <c r="D11" s="34">
        <f>E11+F11+G11+H11</f>
        <v>2894625</v>
      </c>
      <c r="E11" s="34">
        <v>0</v>
      </c>
      <c r="F11" s="34">
        <v>2894625</v>
      </c>
      <c r="G11" s="34">
        <v>0</v>
      </c>
      <c r="H11" s="34">
        <v>0</v>
      </c>
      <c r="I11" s="34">
        <f>J11+K11</f>
        <v>1254338</v>
      </c>
      <c r="J11" s="34">
        <v>1254338</v>
      </c>
      <c r="K11" s="34">
        <v>0</v>
      </c>
      <c r="L11" s="34">
        <v>0</v>
      </c>
      <c r="M11" s="61"/>
      <c r="N11" s="61"/>
      <c r="O11" s="61"/>
      <c r="P11" s="61"/>
    </row>
    <row r="12" spans="1:16" s="64" customFormat="1" ht="12" customHeight="1">
      <c r="A12" s="35" t="s">
        <v>49</v>
      </c>
      <c r="B12" s="36"/>
      <c r="C12" s="36">
        <f>C11/B11</f>
        <v>1</v>
      </c>
      <c r="D12" s="36">
        <f>D11/B11</f>
        <v>0.6976743345264829</v>
      </c>
      <c r="E12" s="36"/>
      <c r="F12" s="36">
        <f>F11/B11</f>
        <v>0.6976743345264829</v>
      </c>
      <c r="G12" s="36"/>
      <c r="H12" s="36"/>
      <c r="I12" s="36">
        <f>I11/B11</f>
        <v>0.30232566547351714</v>
      </c>
      <c r="J12" s="36">
        <f>J11/B11</f>
        <v>0.30232566547351714</v>
      </c>
      <c r="K12" s="36">
        <f>K11/B11</f>
        <v>0</v>
      </c>
      <c r="L12" s="36">
        <f>L11/B11</f>
        <v>0</v>
      </c>
      <c r="M12" s="63"/>
      <c r="N12" s="63"/>
      <c r="O12" s="63"/>
      <c r="P12" s="63"/>
    </row>
    <row r="13" spans="1:16" s="64" customFormat="1" ht="12" customHeight="1">
      <c r="A13" s="113" t="s">
        <v>19</v>
      </c>
      <c r="B13" s="112"/>
      <c r="C13" s="112">
        <f>D13+I13</f>
        <v>1</v>
      </c>
      <c r="D13" s="112">
        <f>D11/C11</f>
        <v>0.6976743345264829</v>
      </c>
      <c r="E13" s="112"/>
      <c r="F13" s="112"/>
      <c r="G13" s="112"/>
      <c r="H13" s="112"/>
      <c r="I13" s="112">
        <f>I11/C11</f>
        <v>0.30232566547351714</v>
      </c>
      <c r="J13" s="112"/>
      <c r="K13" s="112"/>
      <c r="L13" s="112"/>
      <c r="M13" s="63"/>
      <c r="N13" s="63"/>
      <c r="O13" s="63"/>
      <c r="P13" s="63"/>
    </row>
    <row r="14" spans="1:16" s="62" customFormat="1" ht="12" customHeight="1">
      <c r="A14" s="30" t="s">
        <v>121</v>
      </c>
      <c r="B14" s="31">
        <f>C14+L14</f>
        <v>7681891</v>
      </c>
      <c r="C14" s="31">
        <f>D14+I14</f>
        <v>7681891</v>
      </c>
      <c r="D14" s="31">
        <f>E14+F14+G14+H14</f>
        <v>5121261</v>
      </c>
      <c r="E14" s="31">
        <f>E15</f>
        <v>0</v>
      </c>
      <c r="F14" s="31">
        <f>F15</f>
        <v>5121261</v>
      </c>
      <c r="G14" s="31">
        <f>G15</f>
        <v>0</v>
      </c>
      <c r="H14" s="31">
        <f>H15</f>
        <v>0</v>
      </c>
      <c r="I14" s="32">
        <f>J14+K14</f>
        <v>2560630</v>
      </c>
      <c r="J14" s="32">
        <f>J15</f>
        <v>2560630</v>
      </c>
      <c r="K14" s="32">
        <f>K15</f>
        <v>0</v>
      </c>
      <c r="L14" s="32">
        <f>L15</f>
        <v>0</v>
      </c>
      <c r="M14" s="61"/>
      <c r="N14" s="61"/>
      <c r="O14" s="61"/>
      <c r="P14" s="61"/>
    </row>
    <row r="15" spans="1:16" s="62" customFormat="1" ht="35.25" customHeight="1">
      <c r="A15" s="33" t="s">
        <v>122</v>
      </c>
      <c r="B15" s="34">
        <f>C15+L15</f>
        <v>7681891</v>
      </c>
      <c r="C15" s="34">
        <f>D15+I15</f>
        <v>7681891</v>
      </c>
      <c r="D15" s="34">
        <f>E15+F15+G15+H15</f>
        <v>5121261</v>
      </c>
      <c r="E15" s="34">
        <v>0</v>
      </c>
      <c r="F15" s="34">
        <v>5121261</v>
      </c>
      <c r="G15" s="34">
        <v>0</v>
      </c>
      <c r="H15" s="34">
        <v>0</v>
      </c>
      <c r="I15" s="34">
        <f>J15+K15</f>
        <v>2560630</v>
      </c>
      <c r="J15" s="34">
        <v>2560630</v>
      </c>
      <c r="K15" s="34">
        <v>0</v>
      </c>
      <c r="L15" s="34">
        <v>0</v>
      </c>
      <c r="M15" s="61"/>
      <c r="N15" s="61"/>
      <c r="O15" s="61"/>
      <c r="P15" s="61"/>
    </row>
    <row r="16" spans="1:16" s="64" customFormat="1" ht="12" customHeight="1">
      <c r="A16" s="65" t="s">
        <v>49</v>
      </c>
      <c r="B16" s="36"/>
      <c r="C16" s="36">
        <f>C15/B15</f>
        <v>1</v>
      </c>
      <c r="D16" s="36">
        <f>D15/B15</f>
        <v>0.6666667100587603</v>
      </c>
      <c r="E16" s="36"/>
      <c r="F16" s="36">
        <f>F15/B15</f>
        <v>0.6666667100587603</v>
      </c>
      <c r="G16" s="36"/>
      <c r="H16" s="36"/>
      <c r="I16" s="36">
        <f>I15/B15</f>
        <v>0.33333328994123973</v>
      </c>
      <c r="J16" s="36">
        <f>J15/B15</f>
        <v>0.33333328994123973</v>
      </c>
      <c r="K16" s="36">
        <f>K15/B15</f>
        <v>0</v>
      </c>
      <c r="L16" s="36">
        <f>L15/B15</f>
        <v>0</v>
      </c>
      <c r="M16" s="63"/>
      <c r="N16" s="63"/>
      <c r="O16" s="63"/>
      <c r="P16" s="63"/>
    </row>
    <row r="17" spans="1:16" s="64" customFormat="1" ht="12" customHeight="1">
      <c r="A17" s="114" t="s">
        <v>19</v>
      </c>
      <c r="B17" s="112"/>
      <c r="C17" s="112">
        <f>D17+I17</f>
        <v>1</v>
      </c>
      <c r="D17" s="112">
        <f>D15/C15</f>
        <v>0.6666667100587603</v>
      </c>
      <c r="E17" s="112"/>
      <c r="F17" s="112"/>
      <c r="G17" s="112"/>
      <c r="H17" s="112"/>
      <c r="I17" s="112">
        <f>I15/C15</f>
        <v>0.33333328994123973</v>
      </c>
      <c r="J17" s="112"/>
      <c r="K17" s="112"/>
      <c r="L17" s="112"/>
      <c r="M17" s="63"/>
      <c r="N17" s="63"/>
      <c r="O17" s="63"/>
      <c r="P17" s="63"/>
    </row>
    <row r="18" spans="1:16" s="62" customFormat="1" ht="12" customHeight="1">
      <c r="A18" s="30" t="s">
        <v>123</v>
      </c>
      <c r="B18" s="31">
        <f>C18+L18</f>
        <v>6546307</v>
      </c>
      <c r="C18" s="31">
        <f>D18+I18</f>
        <v>6546307</v>
      </c>
      <c r="D18" s="31">
        <f>E18+F18+G18+H18</f>
        <v>4675934</v>
      </c>
      <c r="E18" s="31">
        <f>E19</f>
        <v>0</v>
      </c>
      <c r="F18" s="31">
        <f>F19</f>
        <v>4675934</v>
      </c>
      <c r="G18" s="31">
        <f>G19</f>
        <v>0</v>
      </c>
      <c r="H18" s="31">
        <f>H19</f>
        <v>0</v>
      </c>
      <c r="I18" s="32">
        <f>J18+K18</f>
        <v>1870373</v>
      </c>
      <c r="J18" s="32">
        <f>J19</f>
        <v>1870373</v>
      </c>
      <c r="K18" s="32">
        <f>K19</f>
        <v>0</v>
      </c>
      <c r="L18" s="32">
        <f>L19</f>
        <v>0</v>
      </c>
      <c r="M18" s="61"/>
      <c r="N18" s="61"/>
      <c r="O18" s="61"/>
      <c r="P18" s="61"/>
    </row>
    <row r="19" spans="1:16" s="62" customFormat="1" ht="35.25" customHeight="1">
      <c r="A19" s="33" t="s">
        <v>124</v>
      </c>
      <c r="B19" s="34">
        <f>C19+L19</f>
        <v>6546307</v>
      </c>
      <c r="C19" s="34">
        <f>D19+I19</f>
        <v>6546307</v>
      </c>
      <c r="D19" s="34">
        <f>E19+F19+G19+H19</f>
        <v>4675934</v>
      </c>
      <c r="E19" s="34">
        <v>0</v>
      </c>
      <c r="F19" s="34">
        <v>4675934</v>
      </c>
      <c r="G19" s="34">
        <v>0</v>
      </c>
      <c r="H19" s="34">
        <v>0</v>
      </c>
      <c r="I19" s="34">
        <f>J19+K19</f>
        <v>1870373</v>
      </c>
      <c r="J19" s="34">
        <v>1870373</v>
      </c>
      <c r="K19" s="34">
        <v>0</v>
      </c>
      <c r="L19" s="34">
        <v>0</v>
      </c>
      <c r="M19" s="61"/>
      <c r="N19" s="61"/>
      <c r="O19" s="61"/>
      <c r="P19" s="61"/>
    </row>
    <row r="20" spans="1:16" s="64" customFormat="1" ht="12" customHeight="1">
      <c r="A20" s="65" t="s">
        <v>49</v>
      </c>
      <c r="B20" s="36"/>
      <c r="C20" s="36">
        <f>C19/B19</f>
        <v>1</v>
      </c>
      <c r="D20" s="36">
        <f>D19/B19</f>
        <v>0.7142857797533785</v>
      </c>
      <c r="E20" s="36"/>
      <c r="F20" s="36">
        <f>F19/B19</f>
        <v>0.7142857797533785</v>
      </c>
      <c r="G20" s="36"/>
      <c r="H20" s="36"/>
      <c r="I20" s="36">
        <f>I19/B19</f>
        <v>0.2857142202466215</v>
      </c>
      <c r="J20" s="36">
        <f>J19/B19</f>
        <v>0.2857142202466215</v>
      </c>
      <c r="K20" s="36">
        <f>K19/B19</f>
        <v>0</v>
      </c>
      <c r="L20" s="36">
        <f>L19/B19</f>
        <v>0</v>
      </c>
      <c r="M20" s="63"/>
      <c r="N20" s="63"/>
      <c r="O20" s="63"/>
      <c r="P20" s="63"/>
    </row>
    <row r="21" spans="1:16" s="64" customFormat="1" ht="12" customHeight="1">
      <c r="A21" s="114" t="s">
        <v>19</v>
      </c>
      <c r="B21" s="112"/>
      <c r="C21" s="112">
        <f>D21+I21</f>
        <v>1</v>
      </c>
      <c r="D21" s="112">
        <f>D19/C19</f>
        <v>0.7142857797533785</v>
      </c>
      <c r="E21" s="112"/>
      <c r="F21" s="112"/>
      <c r="G21" s="112"/>
      <c r="H21" s="112"/>
      <c r="I21" s="112">
        <f>I19/C19</f>
        <v>0.2857142202466215</v>
      </c>
      <c r="J21" s="112"/>
      <c r="K21" s="112"/>
      <c r="L21" s="112"/>
      <c r="M21" s="63"/>
      <c r="N21" s="63"/>
      <c r="O21" s="63"/>
      <c r="P21" s="63"/>
    </row>
    <row r="22" spans="1:16" s="62" customFormat="1" ht="12" customHeight="1">
      <c r="A22" s="30" t="s">
        <v>125</v>
      </c>
      <c r="B22" s="31">
        <f>C22+L22</f>
        <v>4631402</v>
      </c>
      <c r="C22" s="31">
        <f>D22+I22</f>
        <v>4631402</v>
      </c>
      <c r="D22" s="31">
        <f>E22+F22+G22+H22</f>
        <v>3339953</v>
      </c>
      <c r="E22" s="31">
        <f>E23+E27</f>
        <v>0</v>
      </c>
      <c r="F22" s="31">
        <f>F23+F27</f>
        <v>3339953</v>
      </c>
      <c r="G22" s="31">
        <f>G23+G27</f>
        <v>0</v>
      </c>
      <c r="H22" s="31">
        <f>H23+H27</f>
        <v>0</v>
      </c>
      <c r="I22" s="32">
        <f>J22+K22</f>
        <v>1291449</v>
      </c>
      <c r="J22" s="32">
        <f>J23+J27</f>
        <v>1291449</v>
      </c>
      <c r="K22" s="32">
        <f>K23+K27</f>
        <v>0</v>
      </c>
      <c r="L22" s="32">
        <f>L23+L27</f>
        <v>0</v>
      </c>
      <c r="M22" s="61"/>
      <c r="N22" s="61"/>
      <c r="O22" s="61"/>
      <c r="P22" s="61"/>
    </row>
    <row r="23" spans="1:16" s="62" customFormat="1" ht="24" customHeight="1">
      <c r="A23" s="33" t="s">
        <v>126</v>
      </c>
      <c r="B23" s="34">
        <f>C23+L23</f>
        <v>3740747</v>
      </c>
      <c r="C23" s="34">
        <f>D23+I23</f>
        <v>3740747</v>
      </c>
      <c r="D23" s="34">
        <f>E23+F23+G23+H23</f>
        <v>2671962</v>
      </c>
      <c r="E23" s="34">
        <v>0</v>
      </c>
      <c r="F23" s="34">
        <v>2671962</v>
      </c>
      <c r="G23" s="34">
        <v>0</v>
      </c>
      <c r="H23" s="34">
        <v>0</v>
      </c>
      <c r="I23" s="34">
        <f>J23+K23</f>
        <v>1068785</v>
      </c>
      <c r="J23" s="34">
        <v>1068785</v>
      </c>
      <c r="K23" s="34">
        <v>0</v>
      </c>
      <c r="L23" s="34">
        <v>0</v>
      </c>
      <c r="M23" s="61"/>
      <c r="N23" s="61"/>
      <c r="O23" s="61"/>
      <c r="P23" s="61"/>
    </row>
    <row r="24" spans="1:16" s="64" customFormat="1" ht="12" customHeight="1">
      <c r="A24" s="35" t="s">
        <v>49</v>
      </c>
      <c r="B24" s="36"/>
      <c r="C24" s="36">
        <f>C23/B23</f>
        <v>1</v>
      </c>
      <c r="D24" s="36">
        <f>D23/B23</f>
        <v>0.7142856760962449</v>
      </c>
      <c r="E24" s="36"/>
      <c r="F24" s="36">
        <f>F23/B23</f>
        <v>0.7142856760962449</v>
      </c>
      <c r="G24" s="36"/>
      <c r="H24" s="36"/>
      <c r="I24" s="36">
        <f>I23/B23</f>
        <v>0.28571432390375506</v>
      </c>
      <c r="J24" s="36">
        <f>J23/B23</f>
        <v>0.28571432390375506</v>
      </c>
      <c r="K24" s="36">
        <f>K23/B23</f>
        <v>0</v>
      </c>
      <c r="L24" s="36">
        <f>L23/B23</f>
        <v>0</v>
      </c>
      <c r="M24" s="63"/>
      <c r="N24" s="63"/>
      <c r="O24" s="63"/>
      <c r="P24" s="63"/>
    </row>
    <row r="25" spans="1:16" s="64" customFormat="1" ht="12" customHeight="1">
      <c r="A25" s="113" t="s">
        <v>19</v>
      </c>
      <c r="B25" s="112"/>
      <c r="C25" s="112">
        <f>D25+I25</f>
        <v>1</v>
      </c>
      <c r="D25" s="112">
        <f>D23/C23</f>
        <v>0.7142856760962449</v>
      </c>
      <c r="E25" s="112"/>
      <c r="F25" s="112"/>
      <c r="G25" s="112"/>
      <c r="H25" s="112"/>
      <c r="I25" s="112">
        <f>I23/C23</f>
        <v>0.28571432390375506</v>
      </c>
      <c r="J25" s="112"/>
      <c r="K25" s="112"/>
      <c r="L25" s="112"/>
      <c r="M25" s="63"/>
      <c r="N25" s="63"/>
      <c r="O25" s="63"/>
      <c r="P25" s="63"/>
    </row>
    <row r="26" spans="1:16" s="64" customFormat="1" ht="12" customHeight="1">
      <c r="A26" s="30" t="s">
        <v>128</v>
      </c>
      <c r="B26" s="31">
        <f>C26+L26</f>
        <v>890655</v>
      </c>
      <c r="C26" s="31">
        <f>D26+I26</f>
        <v>890655</v>
      </c>
      <c r="D26" s="31">
        <f>E26+F26+G26+H26</f>
        <v>667991</v>
      </c>
      <c r="E26" s="31">
        <f>E27</f>
        <v>0</v>
      </c>
      <c r="F26" s="31">
        <f>F27</f>
        <v>667991</v>
      </c>
      <c r="G26" s="31">
        <f>G27</f>
        <v>0</v>
      </c>
      <c r="H26" s="31">
        <f>H27</f>
        <v>0</v>
      </c>
      <c r="I26" s="32">
        <f>J26+K26</f>
        <v>222664</v>
      </c>
      <c r="J26" s="32">
        <f>J27</f>
        <v>222664</v>
      </c>
      <c r="K26" s="31">
        <f>K27</f>
        <v>0</v>
      </c>
      <c r="L26" s="31">
        <f>L27</f>
        <v>0</v>
      </c>
      <c r="M26" s="63"/>
      <c r="N26" s="63"/>
      <c r="O26" s="63"/>
      <c r="P26" s="63"/>
    </row>
    <row r="27" spans="1:16" s="62" customFormat="1" ht="12" customHeight="1">
      <c r="A27" s="33" t="s">
        <v>127</v>
      </c>
      <c r="B27" s="34">
        <f>C27+L27</f>
        <v>890655</v>
      </c>
      <c r="C27" s="34">
        <f>D27+I27</f>
        <v>890655</v>
      </c>
      <c r="D27" s="34">
        <f>E27+F27+G27+H27</f>
        <v>667991</v>
      </c>
      <c r="E27" s="34">
        <v>0</v>
      </c>
      <c r="F27" s="34">
        <v>667991</v>
      </c>
      <c r="G27" s="34">
        <v>0</v>
      </c>
      <c r="H27" s="34">
        <v>0</v>
      </c>
      <c r="I27" s="34">
        <f>J27+K27</f>
        <v>222664</v>
      </c>
      <c r="J27" s="34">
        <v>222664</v>
      </c>
      <c r="K27" s="34">
        <v>0</v>
      </c>
      <c r="L27" s="34">
        <v>0</v>
      </c>
      <c r="M27" s="61"/>
      <c r="N27" s="61"/>
      <c r="O27" s="61"/>
      <c r="P27" s="61"/>
    </row>
    <row r="28" spans="1:16" s="64" customFormat="1" ht="12" customHeight="1">
      <c r="A28" s="35" t="s">
        <v>49</v>
      </c>
      <c r="B28" s="36"/>
      <c r="C28" s="36">
        <f>C27/B27</f>
        <v>1</v>
      </c>
      <c r="D28" s="36">
        <f>D27/B27</f>
        <v>0.7499997193077005</v>
      </c>
      <c r="E28" s="36"/>
      <c r="F28" s="36">
        <f>F27/B27</f>
        <v>0.7499997193077005</v>
      </c>
      <c r="G28" s="36"/>
      <c r="H28" s="36"/>
      <c r="I28" s="36">
        <f>I27/B27</f>
        <v>0.2500002806922995</v>
      </c>
      <c r="J28" s="36">
        <f>J27/B27</f>
        <v>0.2500002806922995</v>
      </c>
      <c r="K28" s="36">
        <f>K27/B27</f>
        <v>0</v>
      </c>
      <c r="L28" s="36">
        <f>L27/B27</f>
        <v>0</v>
      </c>
      <c r="M28" s="63"/>
      <c r="N28" s="63"/>
      <c r="O28" s="63"/>
      <c r="P28" s="63"/>
    </row>
    <row r="29" spans="1:16" s="64" customFormat="1" ht="12" customHeight="1">
      <c r="A29" s="113" t="s">
        <v>19</v>
      </c>
      <c r="B29" s="112"/>
      <c r="C29" s="112">
        <f>D29+I29</f>
        <v>1</v>
      </c>
      <c r="D29" s="112">
        <f>D27/C27</f>
        <v>0.7499997193077005</v>
      </c>
      <c r="E29" s="112"/>
      <c r="F29" s="112"/>
      <c r="G29" s="112"/>
      <c r="H29" s="112"/>
      <c r="I29" s="112">
        <f>I27/C27</f>
        <v>0.2500002806922995</v>
      </c>
      <c r="J29" s="112"/>
      <c r="K29" s="112"/>
      <c r="L29" s="112"/>
      <c r="M29" s="63"/>
      <c r="N29" s="63"/>
      <c r="O29" s="63"/>
      <c r="P29" s="63"/>
    </row>
    <row r="30" spans="1:16" s="62" customFormat="1" ht="12" customHeight="1">
      <c r="A30" s="30" t="s">
        <v>5</v>
      </c>
      <c r="B30" s="31">
        <f>C30+L30</f>
        <v>2555789.721739402</v>
      </c>
      <c r="C30" s="31">
        <f>D30+I30</f>
        <v>2555789.721739402</v>
      </c>
      <c r="D30" s="31">
        <f>E30+F30+G30+H30</f>
        <v>1781308</v>
      </c>
      <c r="E30" s="31">
        <v>0</v>
      </c>
      <c r="F30" s="32">
        <v>1781308</v>
      </c>
      <c r="G30" s="31">
        <v>0</v>
      </c>
      <c r="H30" s="31">
        <v>0</v>
      </c>
      <c r="I30" s="32">
        <f>J30+K30</f>
        <v>774481.7217394023</v>
      </c>
      <c r="J30" s="32">
        <v>774481.7217394023</v>
      </c>
      <c r="K30" s="32">
        <v>0</v>
      </c>
      <c r="L30" s="32">
        <v>0</v>
      </c>
      <c r="M30" s="61"/>
      <c r="N30" s="61"/>
      <c r="O30" s="61"/>
      <c r="P30" s="61"/>
    </row>
    <row r="31" spans="1:16" s="67" customFormat="1" ht="12" customHeight="1">
      <c r="A31" s="65" t="s">
        <v>18</v>
      </c>
      <c r="B31" s="36"/>
      <c r="C31" s="36">
        <f>C30/B30</f>
        <v>1</v>
      </c>
      <c r="D31" s="36">
        <f>D30/B30</f>
        <v>0.6969697017122714</v>
      </c>
      <c r="E31" s="36"/>
      <c r="F31" s="36">
        <f>F30/B30</f>
        <v>0.6969697017122714</v>
      </c>
      <c r="G31" s="36"/>
      <c r="H31" s="36"/>
      <c r="I31" s="36">
        <f>I30/B30</f>
        <v>0.30303029828772876</v>
      </c>
      <c r="J31" s="36">
        <f>J30/B30</f>
        <v>0.30303029828772876</v>
      </c>
      <c r="K31" s="36">
        <f>K30/B30</f>
        <v>0</v>
      </c>
      <c r="L31" s="36">
        <f>L30/B30</f>
        <v>0</v>
      </c>
      <c r="M31" s="66"/>
      <c r="N31" s="66"/>
      <c r="O31" s="66"/>
      <c r="P31" s="66"/>
    </row>
    <row r="32" spans="1:16" s="67" customFormat="1" ht="12" customHeight="1">
      <c r="A32" s="115" t="s">
        <v>19</v>
      </c>
      <c r="B32" s="112"/>
      <c r="C32" s="112">
        <f>D32+I32</f>
        <v>1</v>
      </c>
      <c r="D32" s="112">
        <f>D30/C30</f>
        <v>0.6969697017122714</v>
      </c>
      <c r="E32" s="112"/>
      <c r="F32" s="112"/>
      <c r="G32" s="112"/>
      <c r="H32" s="112"/>
      <c r="I32" s="112">
        <f>I30/C30</f>
        <v>0.30303029828772876</v>
      </c>
      <c r="J32" s="112"/>
      <c r="K32" s="112"/>
      <c r="L32" s="112"/>
      <c r="M32" s="66"/>
      <c r="N32" s="66"/>
      <c r="O32" s="66"/>
      <c r="P32" s="66"/>
    </row>
    <row r="33" spans="1:16" s="69" customFormat="1" ht="12" customHeight="1">
      <c r="A33" s="30" t="s">
        <v>14</v>
      </c>
      <c r="B33" s="31">
        <f>C33+L33</f>
        <v>31947372.721739404</v>
      </c>
      <c r="C33" s="31">
        <f>D33+I33</f>
        <v>31947372.721739404</v>
      </c>
      <c r="D33" s="31">
        <f>D30+D14+D7+D22+D18</f>
        <v>22266351</v>
      </c>
      <c r="E33" s="31">
        <f>E30+E14+E7+E22+E18</f>
        <v>0</v>
      </c>
      <c r="F33" s="31">
        <f>F30+F14+F7+F22+F18</f>
        <v>22266351</v>
      </c>
      <c r="G33" s="31">
        <f>G30+G14+G7+G22+G18</f>
        <v>0</v>
      </c>
      <c r="H33" s="31">
        <f>H30+H14+H7+H22+H18</f>
        <v>0</v>
      </c>
      <c r="I33" s="32">
        <f>J33+K33</f>
        <v>9681021.721739402</v>
      </c>
      <c r="J33" s="32">
        <f>J30+J14+J7+J22+J18</f>
        <v>9681021.721739402</v>
      </c>
      <c r="K33" s="32">
        <f>K30+K14+K7+K22+K18</f>
        <v>0</v>
      </c>
      <c r="L33" s="32">
        <f>L30+L14+L7+L22+L18</f>
        <v>0</v>
      </c>
      <c r="M33" s="68"/>
      <c r="N33" s="68"/>
      <c r="O33" s="68"/>
      <c r="P33" s="68"/>
    </row>
    <row r="34" spans="1:16" s="73" customFormat="1" ht="12" customHeight="1">
      <c r="A34" s="70" t="s">
        <v>18</v>
      </c>
      <c r="B34" s="71"/>
      <c r="C34" s="36">
        <f>C33/B33</f>
        <v>1</v>
      </c>
      <c r="D34" s="39">
        <f>D33/B33</f>
        <v>0.6969697068343994</v>
      </c>
      <c r="E34" s="39"/>
      <c r="F34" s="39">
        <f>F33/B33</f>
        <v>0.6969697068343994</v>
      </c>
      <c r="G34" s="39"/>
      <c r="H34" s="39"/>
      <c r="I34" s="39">
        <f>I33/B33</f>
        <v>0.30303029316560054</v>
      </c>
      <c r="J34" s="39">
        <f>J33/B33</f>
        <v>0.30303029316560054</v>
      </c>
      <c r="K34" s="36">
        <f>K33/B33</f>
        <v>0</v>
      </c>
      <c r="L34" s="36">
        <f>L33/B33</f>
        <v>0</v>
      </c>
      <c r="M34" s="72"/>
      <c r="N34" s="72"/>
      <c r="O34" s="72"/>
      <c r="P34" s="72"/>
    </row>
    <row r="35" spans="1:16" s="73" customFormat="1" ht="12" customHeight="1">
      <c r="A35" s="101" t="s">
        <v>19</v>
      </c>
      <c r="B35" s="108"/>
      <c r="C35" s="103">
        <f>D35+I35</f>
        <v>1</v>
      </c>
      <c r="D35" s="109">
        <f>D33/C33</f>
        <v>0.6969697068343994</v>
      </c>
      <c r="E35" s="109"/>
      <c r="F35" s="109"/>
      <c r="G35" s="109"/>
      <c r="H35" s="109"/>
      <c r="I35" s="109">
        <f>I33/C33</f>
        <v>0.30303029316560054</v>
      </c>
      <c r="J35" s="109"/>
      <c r="K35" s="109"/>
      <c r="L35" s="109"/>
      <c r="M35" s="72"/>
      <c r="N35" s="72"/>
      <c r="O35" s="72"/>
      <c r="P35" s="72"/>
    </row>
    <row r="36" spans="1:12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1.25">
      <c r="A37" s="23" t="s">
        <v>131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9" ht="11.25">
      <c r="B39" s="79"/>
    </row>
  </sheetData>
  <mergeCells count="14">
    <mergeCell ref="A3:A6"/>
    <mergeCell ref="B3:B6"/>
    <mergeCell ref="C3:K3"/>
    <mergeCell ref="K2:L2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68" right="0.75" top="1" bottom="1" header="0.4921259845" footer="0.4921259845"/>
  <pageSetup fitToHeight="1" fitToWidth="1" horizontalDpi="600" verticalDpi="600" orientation="landscape" paperSize="9" scale="68" r:id="rId1"/>
  <headerFooter alignWithMargins="0">
    <oddHeader>&amp;L&amp;8Príloha 2</oddHeader>
    <oddFooter>&amp;R&amp;8 7</oddFooter>
  </headerFooter>
  <ignoredErrors>
    <ignoredError sqref="H34:H35 F34:F35 E12:E13 J34:J35 H16:H17 E20:E21 E16:E17 G12:G13 I7 E9:E10 H12:H13 H9:H10 G9:G10 G16:G17 G34:G35 G20:G21 H20:H21 E34:E35 F20:F21 H24:H25 G24:G25 E24:E25 E28:E29 G28:G29 H28:H29 D34:D35 I34:I35 C28:C32 D9:D21 F28:F32 H31:H32 G31:G32 E31:E32 D28:D32 J28:J32 I33 F24:F25 J27 D26:D27 F27 C26:C27 C33 J12:J17 F9:F18 J24:J25 I28:I32 C34:C35 C9:C25 D23:D25 I22:I27 I9:I21 J19:J21 J9:J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Y35"/>
  <sheetViews>
    <sheetView tabSelected="1" view="pageBreakPreview" zoomScale="90" zoomScaleNormal="80" zoomScaleSheetLayoutView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"/>
    </sheetView>
  </sheetViews>
  <sheetFormatPr defaultColWidth="9.140625" defaultRowHeight="12.75"/>
  <cols>
    <col min="1" max="1" width="70.7109375" style="4" customWidth="1"/>
    <col min="2" max="12" width="11.28125" style="5" customWidth="1"/>
    <col min="13" max="13" width="8.8515625" style="5" bestFit="1" customWidth="1"/>
    <col min="14" max="14" width="5.7109375" style="5" customWidth="1"/>
    <col min="15" max="15" width="9.00390625" style="5" bestFit="1" customWidth="1"/>
    <col min="16" max="16" width="13.8515625" style="5" customWidth="1"/>
    <col min="17" max="16384" width="9.140625" style="5" customWidth="1"/>
  </cols>
  <sheetData>
    <row r="1" spans="1:12" ht="12.75" customHeight="1">
      <c r="A1" s="6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" customHeight="1">
      <c r="A2" s="8"/>
      <c r="B2" s="7"/>
      <c r="C2" s="7"/>
      <c r="D2" s="7"/>
      <c r="E2" s="7"/>
      <c r="F2" s="7"/>
      <c r="G2" s="7"/>
      <c r="H2" s="7"/>
      <c r="I2" s="7"/>
      <c r="J2" s="7"/>
      <c r="K2" s="153" t="s">
        <v>6</v>
      </c>
      <c r="L2" s="153"/>
    </row>
    <row r="3" spans="1:25" ht="12" customHeight="1">
      <c r="A3" s="159" t="s">
        <v>4</v>
      </c>
      <c r="B3" s="135" t="s">
        <v>14</v>
      </c>
      <c r="C3" s="162" t="s">
        <v>16</v>
      </c>
      <c r="D3" s="163"/>
      <c r="E3" s="163"/>
      <c r="F3" s="163"/>
      <c r="G3" s="163"/>
      <c r="H3" s="163"/>
      <c r="I3" s="163"/>
      <c r="J3" s="163"/>
      <c r="K3" s="163"/>
      <c r="L3" s="135" t="s">
        <v>13</v>
      </c>
      <c r="M3" s="40"/>
      <c r="N3" s="40"/>
      <c r="O3" s="40"/>
      <c r="P3" s="41"/>
      <c r="Q3" s="42"/>
      <c r="R3" s="42"/>
      <c r="S3" s="42"/>
      <c r="T3" s="42"/>
      <c r="U3" s="42"/>
      <c r="V3" s="42"/>
      <c r="W3" s="42"/>
      <c r="X3" s="42"/>
      <c r="Y3" s="42"/>
    </row>
    <row r="4" spans="1:25" ht="12" customHeight="1">
      <c r="A4" s="160"/>
      <c r="B4" s="154"/>
      <c r="C4" s="135" t="s">
        <v>7</v>
      </c>
      <c r="D4" s="9" t="s">
        <v>8</v>
      </c>
      <c r="E4" s="10"/>
      <c r="F4" s="10"/>
      <c r="G4" s="10"/>
      <c r="H4" s="11"/>
      <c r="I4" s="12" t="s">
        <v>10</v>
      </c>
      <c r="J4" s="13"/>
      <c r="K4" s="13"/>
      <c r="L4" s="154"/>
      <c r="M4" s="43"/>
      <c r="N4" s="44"/>
      <c r="O4" s="43"/>
      <c r="P4" s="43"/>
      <c r="Q4" s="42"/>
      <c r="R4" s="42"/>
      <c r="S4" s="42"/>
      <c r="T4" s="42"/>
      <c r="U4" s="42"/>
      <c r="V4" s="42"/>
      <c r="W4" s="42"/>
      <c r="X4" s="42"/>
      <c r="Y4" s="42"/>
    </row>
    <row r="5" spans="1:25" ht="12" customHeight="1">
      <c r="A5" s="160"/>
      <c r="B5" s="154"/>
      <c r="C5" s="154"/>
      <c r="D5" s="135" t="s">
        <v>9</v>
      </c>
      <c r="E5" s="135" t="s">
        <v>0</v>
      </c>
      <c r="F5" s="135" t="s">
        <v>1</v>
      </c>
      <c r="G5" s="135" t="s">
        <v>2</v>
      </c>
      <c r="H5" s="135" t="s">
        <v>3</v>
      </c>
      <c r="I5" s="155" t="s">
        <v>11</v>
      </c>
      <c r="J5" s="157" t="s">
        <v>12</v>
      </c>
      <c r="K5" s="135" t="s">
        <v>81</v>
      </c>
      <c r="L5" s="154"/>
      <c r="M5" s="43"/>
      <c r="N5" s="43"/>
      <c r="O5" s="43"/>
      <c r="P5" s="43"/>
      <c r="Q5" s="42"/>
      <c r="R5" s="42"/>
      <c r="S5" s="42"/>
      <c r="T5" s="42"/>
      <c r="U5" s="42"/>
      <c r="V5" s="42"/>
      <c r="W5" s="42"/>
      <c r="X5" s="42"/>
      <c r="Y5" s="42"/>
    </row>
    <row r="6" spans="1:25" ht="12" customHeight="1">
      <c r="A6" s="161"/>
      <c r="B6" s="136"/>
      <c r="C6" s="136"/>
      <c r="D6" s="136"/>
      <c r="E6" s="136"/>
      <c r="F6" s="136"/>
      <c r="G6" s="136"/>
      <c r="H6" s="136"/>
      <c r="I6" s="156"/>
      <c r="J6" s="158"/>
      <c r="K6" s="136"/>
      <c r="L6" s="136"/>
      <c r="M6" s="45"/>
      <c r="N6" s="43"/>
      <c r="O6" s="43"/>
      <c r="P6" s="43"/>
      <c r="Q6" s="42"/>
      <c r="R6" s="42"/>
      <c r="S6" s="42"/>
      <c r="T6" s="42"/>
      <c r="U6" s="42"/>
      <c r="V6" s="42"/>
      <c r="W6" s="42"/>
      <c r="X6" s="42"/>
      <c r="Y6" s="42"/>
    </row>
    <row r="7" spans="1:16" s="47" customFormat="1" ht="12" customHeight="1">
      <c r="A7" s="14" t="s">
        <v>53</v>
      </c>
      <c r="B7" s="15">
        <f>C7+L7</f>
        <v>1866922</v>
      </c>
      <c r="C7" s="15">
        <f>D7+I7</f>
        <v>1866922</v>
      </c>
      <c r="D7" s="15">
        <f>E7+F7+G7+H7</f>
        <v>1400191</v>
      </c>
      <c r="E7" s="15">
        <f>E8+E11+E14</f>
        <v>1400191</v>
      </c>
      <c r="F7" s="15">
        <f>F8+F11+F14</f>
        <v>0</v>
      </c>
      <c r="G7" s="15">
        <f>G8+G11+G14</f>
        <v>0</v>
      </c>
      <c r="H7" s="15">
        <f>H8+H11+H14</f>
        <v>0</v>
      </c>
      <c r="I7" s="16">
        <f>J7+K7</f>
        <v>466731</v>
      </c>
      <c r="J7" s="16">
        <f>J8+J11+J14</f>
        <v>466731</v>
      </c>
      <c r="K7" s="16">
        <f>K8+K11+K14</f>
        <v>0</v>
      </c>
      <c r="L7" s="16">
        <f>L8+L11+L14</f>
        <v>0</v>
      </c>
      <c r="M7" s="46"/>
      <c r="N7" s="46"/>
      <c r="O7" s="46"/>
      <c r="P7" s="46"/>
    </row>
    <row r="8" spans="1:16" s="49" customFormat="1" ht="12" customHeight="1">
      <c r="A8" s="17" t="s">
        <v>54</v>
      </c>
      <c r="B8" s="18">
        <f>C8+L8</f>
        <v>560076</v>
      </c>
      <c r="C8" s="18">
        <f>D8+I8</f>
        <v>560076</v>
      </c>
      <c r="D8" s="18">
        <f>E8+F8+G8+H8</f>
        <v>420057</v>
      </c>
      <c r="E8" s="18">
        <v>420057</v>
      </c>
      <c r="F8" s="18">
        <v>0</v>
      </c>
      <c r="G8" s="18">
        <v>0</v>
      </c>
      <c r="H8" s="18">
        <v>0</v>
      </c>
      <c r="I8" s="18">
        <f>J8+K8</f>
        <v>140019</v>
      </c>
      <c r="J8" s="18">
        <v>140019</v>
      </c>
      <c r="K8" s="18">
        <v>0</v>
      </c>
      <c r="L8" s="18">
        <v>0</v>
      </c>
      <c r="M8" s="48"/>
      <c r="N8" s="48"/>
      <c r="O8" s="48"/>
      <c r="P8" s="48"/>
    </row>
    <row r="9" spans="1:16" s="51" customFormat="1" ht="12" customHeight="1">
      <c r="A9" s="19" t="s">
        <v>18</v>
      </c>
      <c r="B9" s="20"/>
      <c r="C9" s="20">
        <f>C8/B8</f>
        <v>1</v>
      </c>
      <c r="D9" s="20">
        <f>D8/B8</f>
        <v>0.75</v>
      </c>
      <c r="E9" s="20">
        <f>E8/B8</f>
        <v>0.75</v>
      </c>
      <c r="F9" s="20"/>
      <c r="G9" s="20"/>
      <c r="H9" s="20"/>
      <c r="I9" s="20">
        <f>I8/B8</f>
        <v>0.25</v>
      </c>
      <c r="J9" s="20">
        <f>J8/B8</f>
        <v>0.25</v>
      </c>
      <c r="K9" s="20">
        <f>K8/B8</f>
        <v>0</v>
      </c>
      <c r="L9" s="20">
        <f>L8/B8</f>
        <v>0</v>
      </c>
      <c r="M9" s="50"/>
      <c r="N9" s="50"/>
      <c r="O9" s="50"/>
      <c r="P9" s="50"/>
    </row>
    <row r="10" spans="1:16" s="51" customFormat="1" ht="12" customHeight="1">
      <c r="A10" s="116" t="s">
        <v>19</v>
      </c>
      <c r="B10" s="117"/>
      <c r="C10" s="117">
        <f>D10+I10</f>
        <v>1</v>
      </c>
      <c r="D10" s="117">
        <f>D8/C8</f>
        <v>0.75</v>
      </c>
      <c r="E10" s="117"/>
      <c r="F10" s="117"/>
      <c r="G10" s="117"/>
      <c r="H10" s="117"/>
      <c r="I10" s="117">
        <f>I8/C8</f>
        <v>0.25</v>
      </c>
      <c r="J10" s="117"/>
      <c r="K10" s="117"/>
      <c r="L10" s="117"/>
      <c r="M10" s="50"/>
      <c r="N10" s="50"/>
      <c r="O10" s="50"/>
      <c r="P10" s="50"/>
    </row>
    <row r="11" spans="1:16" s="49" customFormat="1" ht="12" customHeight="1">
      <c r="A11" s="17" t="s">
        <v>55</v>
      </c>
      <c r="B11" s="18">
        <f>C11+L11</f>
        <v>591192</v>
      </c>
      <c r="C11" s="18">
        <f>D11+I11</f>
        <v>591192</v>
      </c>
      <c r="D11" s="18">
        <f>E11+F11+G11+H11</f>
        <v>443394</v>
      </c>
      <c r="E11" s="18">
        <v>443394</v>
      </c>
      <c r="F11" s="18">
        <v>0</v>
      </c>
      <c r="G11" s="18">
        <v>0</v>
      </c>
      <c r="H11" s="18">
        <v>0</v>
      </c>
      <c r="I11" s="18">
        <f>J11+K11</f>
        <v>147798</v>
      </c>
      <c r="J11" s="18">
        <v>147798</v>
      </c>
      <c r="K11" s="18">
        <v>0</v>
      </c>
      <c r="L11" s="18">
        <v>0</v>
      </c>
      <c r="M11" s="48"/>
      <c r="N11" s="48"/>
      <c r="O11" s="48"/>
      <c r="P11" s="48"/>
    </row>
    <row r="12" spans="1:16" s="51" customFormat="1" ht="12" customHeight="1">
      <c r="A12" s="19" t="s">
        <v>18</v>
      </c>
      <c r="B12" s="20"/>
      <c r="C12" s="20">
        <f>C11/B11</f>
        <v>1</v>
      </c>
      <c r="D12" s="20">
        <f>D11/B11</f>
        <v>0.75</v>
      </c>
      <c r="E12" s="20">
        <f>E11/B11</f>
        <v>0.75</v>
      </c>
      <c r="F12" s="20"/>
      <c r="G12" s="20"/>
      <c r="H12" s="20"/>
      <c r="I12" s="20">
        <f>I11/B11</f>
        <v>0.25</v>
      </c>
      <c r="J12" s="20">
        <f>J11/B11</f>
        <v>0.25</v>
      </c>
      <c r="K12" s="20">
        <f>K11/B11</f>
        <v>0</v>
      </c>
      <c r="L12" s="20">
        <f>L11/B11</f>
        <v>0</v>
      </c>
      <c r="M12" s="50"/>
      <c r="N12" s="50"/>
      <c r="O12" s="50"/>
      <c r="P12" s="50"/>
    </row>
    <row r="13" spans="1:16" s="51" customFormat="1" ht="12" customHeight="1">
      <c r="A13" s="116" t="s">
        <v>19</v>
      </c>
      <c r="B13" s="117"/>
      <c r="C13" s="117">
        <f>D13+I13</f>
        <v>1</v>
      </c>
      <c r="D13" s="117">
        <f>D11/C11</f>
        <v>0.75</v>
      </c>
      <c r="E13" s="117"/>
      <c r="F13" s="117"/>
      <c r="G13" s="117"/>
      <c r="H13" s="117"/>
      <c r="I13" s="117">
        <f>I11/C11</f>
        <v>0.25</v>
      </c>
      <c r="J13" s="117"/>
      <c r="K13" s="117"/>
      <c r="L13" s="117"/>
      <c r="M13" s="50"/>
      <c r="N13" s="50"/>
      <c r="O13" s="50"/>
      <c r="P13" s="50"/>
    </row>
    <row r="14" spans="1:16" s="49" customFormat="1" ht="12" customHeight="1">
      <c r="A14" s="17" t="s">
        <v>56</v>
      </c>
      <c r="B14" s="18">
        <f>C14+L14</f>
        <v>715654</v>
      </c>
      <c r="C14" s="18">
        <f>D14+I14</f>
        <v>715654</v>
      </c>
      <c r="D14" s="18">
        <f>E14+F14+G14+H14</f>
        <v>536740</v>
      </c>
      <c r="E14" s="18">
        <v>536740</v>
      </c>
      <c r="F14" s="18">
        <v>0</v>
      </c>
      <c r="G14" s="18">
        <v>0</v>
      </c>
      <c r="H14" s="18">
        <v>0</v>
      </c>
      <c r="I14" s="18">
        <f>J14+K14</f>
        <v>178914</v>
      </c>
      <c r="J14" s="18">
        <v>178914</v>
      </c>
      <c r="K14" s="18">
        <v>0</v>
      </c>
      <c r="L14" s="18">
        <v>0</v>
      </c>
      <c r="M14" s="48"/>
      <c r="N14" s="48"/>
      <c r="O14" s="48"/>
      <c r="P14" s="48"/>
    </row>
    <row r="15" spans="1:16" s="51" customFormat="1" ht="12" customHeight="1">
      <c r="A15" s="19" t="s">
        <v>18</v>
      </c>
      <c r="B15" s="20"/>
      <c r="C15" s="20">
        <f>C14/B14</f>
        <v>1</v>
      </c>
      <c r="D15" s="20">
        <f>D14/B14</f>
        <v>0.7499993013383562</v>
      </c>
      <c r="E15" s="20">
        <f>E14/B14</f>
        <v>0.7499993013383562</v>
      </c>
      <c r="F15" s="20"/>
      <c r="G15" s="20"/>
      <c r="H15" s="20"/>
      <c r="I15" s="20">
        <f>I14/B14</f>
        <v>0.25000069866164376</v>
      </c>
      <c r="J15" s="20">
        <f>J14/B14</f>
        <v>0.25000069866164376</v>
      </c>
      <c r="K15" s="20">
        <f>K14/B14</f>
        <v>0</v>
      </c>
      <c r="L15" s="20">
        <f>L14/B14</f>
        <v>0</v>
      </c>
      <c r="M15" s="50"/>
      <c r="N15" s="50"/>
      <c r="O15" s="50"/>
      <c r="P15" s="50"/>
    </row>
    <row r="16" spans="1:16" s="51" customFormat="1" ht="12" customHeight="1">
      <c r="A16" s="116" t="s">
        <v>19</v>
      </c>
      <c r="B16" s="117"/>
      <c r="C16" s="117">
        <f>D16+I16</f>
        <v>1</v>
      </c>
      <c r="D16" s="117">
        <f>D14/C14</f>
        <v>0.7499993013383562</v>
      </c>
      <c r="E16" s="117"/>
      <c r="F16" s="117"/>
      <c r="G16" s="117"/>
      <c r="H16" s="117"/>
      <c r="I16" s="117">
        <f>I14/C14</f>
        <v>0.25000069866164376</v>
      </c>
      <c r="J16" s="117"/>
      <c r="K16" s="117"/>
      <c r="L16" s="117"/>
      <c r="M16" s="50"/>
      <c r="N16" s="50"/>
      <c r="O16" s="50"/>
      <c r="P16" s="50"/>
    </row>
    <row r="17" spans="1:16" s="47" customFormat="1" ht="12" customHeight="1">
      <c r="A17" s="14" t="s">
        <v>57</v>
      </c>
      <c r="B17" s="15">
        <f>C17+L17</f>
        <v>3920531</v>
      </c>
      <c r="C17" s="15">
        <f>D17+I17</f>
        <v>3920531</v>
      </c>
      <c r="D17" s="15">
        <f>E17+F17+G17+H17</f>
        <v>2940398</v>
      </c>
      <c r="E17" s="15">
        <f>E18+E21</f>
        <v>2940398</v>
      </c>
      <c r="F17" s="15">
        <f>F18+F21</f>
        <v>0</v>
      </c>
      <c r="G17" s="15">
        <f>G18+G21</f>
        <v>0</v>
      </c>
      <c r="H17" s="15">
        <f>H18+H21</f>
        <v>0</v>
      </c>
      <c r="I17" s="16">
        <f>J17+K17</f>
        <v>980133</v>
      </c>
      <c r="J17" s="16">
        <f>J18+J21</f>
        <v>980133</v>
      </c>
      <c r="K17" s="16">
        <f>K18+K21</f>
        <v>0</v>
      </c>
      <c r="L17" s="16">
        <f>L18+L21</f>
        <v>0</v>
      </c>
      <c r="M17" s="46"/>
      <c r="N17" s="46"/>
      <c r="O17" s="46"/>
      <c r="P17" s="46"/>
    </row>
    <row r="18" spans="1:16" s="49" customFormat="1" ht="12" customHeight="1">
      <c r="A18" s="17" t="s">
        <v>58</v>
      </c>
      <c r="B18" s="18">
        <f>C18+L18</f>
        <v>2840895</v>
      </c>
      <c r="C18" s="18">
        <f>D18+I18</f>
        <v>2840895</v>
      </c>
      <c r="D18" s="18">
        <f>E18+F18+G18+H18</f>
        <v>2130671</v>
      </c>
      <c r="E18" s="18">
        <v>2130671</v>
      </c>
      <c r="F18" s="18">
        <v>0</v>
      </c>
      <c r="G18" s="18">
        <v>0</v>
      </c>
      <c r="H18" s="18">
        <v>0</v>
      </c>
      <c r="I18" s="18">
        <f>J18+K18</f>
        <v>710224</v>
      </c>
      <c r="J18" s="18">
        <v>710224</v>
      </c>
      <c r="K18" s="18">
        <v>0</v>
      </c>
      <c r="L18" s="18">
        <v>0</v>
      </c>
      <c r="M18" s="48"/>
      <c r="N18" s="48"/>
      <c r="O18" s="48"/>
      <c r="P18" s="48"/>
    </row>
    <row r="19" spans="1:16" s="51" customFormat="1" ht="12" customHeight="1">
      <c r="A19" s="19" t="s">
        <v>18</v>
      </c>
      <c r="B19" s="20"/>
      <c r="C19" s="20">
        <f>C18/B18</f>
        <v>1</v>
      </c>
      <c r="D19" s="20">
        <f>D18/B18</f>
        <v>0.7499999119995635</v>
      </c>
      <c r="E19" s="20">
        <f>E18/B18</f>
        <v>0.7499999119995635</v>
      </c>
      <c r="F19" s="20"/>
      <c r="G19" s="20"/>
      <c r="H19" s="20"/>
      <c r="I19" s="20">
        <f>I18/B18</f>
        <v>0.2500000880004365</v>
      </c>
      <c r="J19" s="20">
        <f>J18/B18</f>
        <v>0.2500000880004365</v>
      </c>
      <c r="K19" s="20">
        <f>K18/B18</f>
        <v>0</v>
      </c>
      <c r="L19" s="20">
        <f>L18/B18</f>
        <v>0</v>
      </c>
      <c r="M19" s="50"/>
      <c r="N19" s="50"/>
      <c r="O19" s="50"/>
      <c r="P19" s="50"/>
    </row>
    <row r="20" spans="1:16" s="51" customFormat="1" ht="12" customHeight="1">
      <c r="A20" s="116" t="s">
        <v>19</v>
      </c>
      <c r="B20" s="117"/>
      <c r="C20" s="117">
        <f>D20+I20</f>
        <v>1</v>
      </c>
      <c r="D20" s="117">
        <f>D18/C18</f>
        <v>0.7499999119995635</v>
      </c>
      <c r="E20" s="117"/>
      <c r="F20" s="117"/>
      <c r="G20" s="117"/>
      <c r="H20" s="117"/>
      <c r="I20" s="117">
        <f>I18/C18</f>
        <v>0.2500000880004365</v>
      </c>
      <c r="J20" s="117"/>
      <c r="K20" s="117"/>
      <c r="L20" s="117"/>
      <c r="M20" s="50"/>
      <c r="N20" s="50"/>
      <c r="O20" s="50"/>
      <c r="P20" s="50"/>
    </row>
    <row r="21" spans="1:16" s="49" customFormat="1" ht="12" customHeight="1">
      <c r="A21" s="17" t="s">
        <v>59</v>
      </c>
      <c r="B21" s="18">
        <f>C21+L21</f>
        <v>1079636</v>
      </c>
      <c r="C21" s="18">
        <f>D21+I21</f>
        <v>1079636</v>
      </c>
      <c r="D21" s="18">
        <f>E21+F21+G21+H21</f>
        <v>809727</v>
      </c>
      <c r="E21" s="18">
        <v>809727</v>
      </c>
      <c r="F21" s="18">
        <v>0</v>
      </c>
      <c r="G21" s="18">
        <v>0</v>
      </c>
      <c r="H21" s="18">
        <v>0</v>
      </c>
      <c r="I21" s="18">
        <f>J21+K21</f>
        <v>269909</v>
      </c>
      <c r="J21" s="18">
        <v>269909</v>
      </c>
      <c r="K21" s="18">
        <v>0</v>
      </c>
      <c r="L21" s="18">
        <v>0</v>
      </c>
      <c r="M21" s="48"/>
      <c r="N21" s="48"/>
      <c r="O21" s="48"/>
      <c r="P21" s="48"/>
    </row>
    <row r="22" spans="1:16" s="51" customFormat="1" ht="12" customHeight="1">
      <c r="A22" s="19" t="s">
        <v>18</v>
      </c>
      <c r="B22" s="20"/>
      <c r="C22" s="20">
        <f>C21/B21</f>
        <v>1</v>
      </c>
      <c r="D22" s="20">
        <f>D21/B21</f>
        <v>0.75</v>
      </c>
      <c r="E22" s="20">
        <f>E21/B21</f>
        <v>0.75</v>
      </c>
      <c r="F22" s="20"/>
      <c r="G22" s="20"/>
      <c r="H22" s="20"/>
      <c r="I22" s="20">
        <f>I21/B21</f>
        <v>0.25</v>
      </c>
      <c r="J22" s="20">
        <f>J21/B21</f>
        <v>0.25</v>
      </c>
      <c r="K22" s="20">
        <f>K21/B21</f>
        <v>0</v>
      </c>
      <c r="L22" s="20">
        <f>L21/B21</f>
        <v>0</v>
      </c>
      <c r="M22" s="50"/>
      <c r="N22" s="50"/>
      <c r="O22" s="50"/>
      <c r="P22" s="50"/>
    </row>
    <row r="23" spans="1:16" s="51" customFormat="1" ht="12" customHeight="1">
      <c r="A23" s="116" t="s">
        <v>19</v>
      </c>
      <c r="B23" s="117"/>
      <c r="C23" s="117">
        <f>D23+I23</f>
        <v>1</v>
      </c>
      <c r="D23" s="117">
        <f>D21/C21</f>
        <v>0.75</v>
      </c>
      <c r="E23" s="117"/>
      <c r="F23" s="117"/>
      <c r="G23" s="117"/>
      <c r="H23" s="117"/>
      <c r="I23" s="117">
        <f>I21/C21</f>
        <v>0.25</v>
      </c>
      <c r="J23" s="117"/>
      <c r="K23" s="117"/>
      <c r="L23" s="117"/>
      <c r="M23" s="50"/>
      <c r="N23" s="50"/>
      <c r="O23" s="50"/>
      <c r="P23" s="50"/>
    </row>
    <row r="24" spans="1:16" s="47" customFormat="1" ht="12" customHeight="1">
      <c r="A24" s="14" t="s">
        <v>60</v>
      </c>
      <c r="B24" s="15">
        <f>C24+L24</f>
        <v>435613</v>
      </c>
      <c r="C24" s="15">
        <f>D24+I24</f>
        <v>435613</v>
      </c>
      <c r="D24" s="15">
        <f>E24+F24+G24+H24</f>
        <v>326710</v>
      </c>
      <c r="E24" s="15">
        <f>E28+E25</f>
        <v>326710</v>
      </c>
      <c r="F24" s="15">
        <f>F28+F25</f>
        <v>0</v>
      </c>
      <c r="G24" s="15">
        <f>G28+G25</f>
        <v>0</v>
      </c>
      <c r="H24" s="15">
        <f>H28+H25</f>
        <v>0</v>
      </c>
      <c r="I24" s="16">
        <f>J24+K24</f>
        <v>108903</v>
      </c>
      <c r="J24" s="16">
        <f>J28+J25</f>
        <v>108903</v>
      </c>
      <c r="K24" s="16">
        <f>K28+K25</f>
        <v>0</v>
      </c>
      <c r="L24" s="16">
        <f>L28+L25</f>
        <v>0</v>
      </c>
      <c r="M24" s="46"/>
      <c r="N24" s="46"/>
      <c r="O24" s="46"/>
      <c r="P24" s="46"/>
    </row>
    <row r="25" spans="1:16" s="49" customFormat="1" ht="12" customHeight="1">
      <c r="A25" s="17" t="s">
        <v>61</v>
      </c>
      <c r="B25" s="18">
        <f>C25+L25</f>
        <v>311151</v>
      </c>
      <c r="C25" s="18">
        <f>D25+I25</f>
        <v>311151</v>
      </c>
      <c r="D25" s="18">
        <f>E25+F25+G25+H25</f>
        <v>233364</v>
      </c>
      <c r="E25" s="18">
        <v>233364</v>
      </c>
      <c r="F25" s="18">
        <v>0</v>
      </c>
      <c r="G25" s="18">
        <v>0</v>
      </c>
      <c r="H25" s="18">
        <v>0</v>
      </c>
      <c r="I25" s="18">
        <f>J25+K25</f>
        <v>77787</v>
      </c>
      <c r="J25" s="18">
        <v>77787</v>
      </c>
      <c r="K25" s="18">
        <v>0</v>
      </c>
      <c r="L25" s="18">
        <v>0</v>
      </c>
      <c r="M25" s="48"/>
      <c r="N25" s="48"/>
      <c r="O25" s="48"/>
      <c r="P25" s="48"/>
    </row>
    <row r="26" spans="1:16" s="53" customFormat="1" ht="12" customHeight="1">
      <c r="A26" s="19" t="s">
        <v>18</v>
      </c>
      <c r="B26" s="20"/>
      <c r="C26" s="20">
        <f>C25/B25</f>
        <v>1</v>
      </c>
      <c r="D26" s="20">
        <f>D25/B25</f>
        <v>0.7500024104052373</v>
      </c>
      <c r="E26" s="20">
        <f>E25/B25</f>
        <v>0.7500024104052373</v>
      </c>
      <c r="F26" s="20"/>
      <c r="G26" s="20"/>
      <c r="H26" s="20"/>
      <c r="I26" s="20">
        <f>I25/B25</f>
        <v>0.24999758959476268</v>
      </c>
      <c r="J26" s="20">
        <f>J25/B25</f>
        <v>0.24999758959476268</v>
      </c>
      <c r="K26" s="20">
        <f>K25/B25</f>
        <v>0</v>
      </c>
      <c r="L26" s="20">
        <f>L25/B25</f>
        <v>0</v>
      </c>
      <c r="M26" s="52"/>
      <c r="N26" s="52"/>
      <c r="O26" s="52"/>
      <c r="P26" s="52"/>
    </row>
    <row r="27" spans="1:16" s="53" customFormat="1" ht="12" customHeight="1">
      <c r="A27" s="116" t="s">
        <v>19</v>
      </c>
      <c r="B27" s="117"/>
      <c r="C27" s="117">
        <f>D27+I27</f>
        <v>1</v>
      </c>
      <c r="D27" s="117">
        <f>D25/C25</f>
        <v>0.7500024104052373</v>
      </c>
      <c r="E27" s="117"/>
      <c r="F27" s="117"/>
      <c r="G27" s="117"/>
      <c r="H27" s="117"/>
      <c r="I27" s="117">
        <f>I25/C25</f>
        <v>0.24999758959476268</v>
      </c>
      <c r="J27" s="117"/>
      <c r="K27" s="117"/>
      <c r="L27" s="117"/>
      <c r="M27" s="52"/>
      <c r="N27" s="52"/>
      <c r="O27" s="52"/>
      <c r="P27" s="52"/>
    </row>
    <row r="28" spans="1:16" s="49" customFormat="1" ht="12" customHeight="1">
      <c r="A28" s="17" t="s">
        <v>62</v>
      </c>
      <c r="B28" s="18">
        <f>C28+L28</f>
        <v>124462</v>
      </c>
      <c r="C28" s="18">
        <f>D28+I28</f>
        <v>124462</v>
      </c>
      <c r="D28" s="18">
        <f>E28+F28+G28+H28</f>
        <v>93346</v>
      </c>
      <c r="E28" s="18">
        <v>93346</v>
      </c>
      <c r="F28" s="18">
        <v>0</v>
      </c>
      <c r="G28" s="18">
        <v>0</v>
      </c>
      <c r="H28" s="18">
        <v>0</v>
      </c>
      <c r="I28" s="18">
        <f>J28+K28</f>
        <v>31116</v>
      </c>
      <c r="J28" s="18">
        <v>31116</v>
      </c>
      <c r="K28" s="18">
        <v>0</v>
      </c>
      <c r="L28" s="18">
        <v>0</v>
      </c>
      <c r="M28" s="48"/>
      <c r="N28" s="48"/>
      <c r="O28" s="48"/>
      <c r="P28" s="48"/>
    </row>
    <row r="29" spans="1:16" s="53" customFormat="1" ht="12" customHeight="1">
      <c r="A29" s="19" t="s">
        <v>18</v>
      </c>
      <c r="B29" s="20"/>
      <c r="C29" s="20">
        <f>C28/B28</f>
        <v>1</v>
      </c>
      <c r="D29" s="20">
        <f>D28/B28</f>
        <v>0.749995982709582</v>
      </c>
      <c r="E29" s="20">
        <f>E28/B28</f>
        <v>0.749995982709582</v>
      </c>
      <c r="F29" s="20"/>
      <c r="G29" s="20"/>
      <c r="H29" s="20"/>
      <c r="I29" s="20">
        <f>I28/B28</f>
        <v>0.25000401729041793</v>
      </c>
      <c r="J29" s="20">
        <f>J28/B28</f>
        <v>0.25000401729041793</v>
      </c>
      <c r="K29" s="20">
        <f>K28/B28</f>
        <v>0</v>
      </c>
      <c r="L29" s="20">
        <f>L28/B28</f>
        <v>0</v>
      </c>
      <c r="M29" s="52"/>
      <c r="N29" s="52"/>
      <c r="O29" s="52"/>
      <c r="P29" s="52"/>
    </row>
    <row r="30" spans="1:16" s="53" customFormat="1" ht="12" customHeight="1">
      <c r="A30" s="116" t="s">
        <v>19</v>
      </c>
      <c r="B30" s="117"/>
      <c r="C30" s="117">
        <f>D30+I30</f>
        <v>1</v>
      </c>
      <c r="D30" s="117">
        <f>D28/C28</f>
        <v>0.749995982709582</v>
      </c>
      <c r="E30" s="117"/>
      <c r="F30" s="117"/>
      <c r="G30" s="117"/>
      <c r="H30" s="117"/>
      <c r="I30" s="117">
        <f>I28/C28</f>
        <v>0.25000401729041793</v>
      </c>
      <c r="J30" s="117"/>
      <c r="K30" s="117"/>
      <c r="L30" s="117"/>
      <c r="M30" s="52"/>
      <c r="N30" s="52"/>
      <c r="O30" s="52"/>
      <c r="P30" s="52"/>
    </row>
    <row r="31" spans="1:16" s="47" customFormat="1" ht="12" customHeight="1">
      <c r="A31" s="14" t="s">
        <v>14</v>
      </c>
      <c r="B31" s="15">
        <f>C31+L31</f>
        <v>6223066</v>
      </c>
      <c r="C31" s="15">
        <f>D31+I31</f>
        <v>6223066</v>
      </c>
      <c r="D31" s="15">
        <f>E31+F31+G31+H31</f>
        <v>4667299</v>
      </c>
      <c r="E31" s="15">
        <f>E17+E7+E24</f>
        <v>4667299</v>
      </c>
      <c r="F31" s="15">
        <f>F17+F7+F24</f>
        <v>0</v>
      </c>
      <c r="G31" s="15">
        <f>G17+G7+G24</f>
        <v>0</v>
      </c>
      <c r="H31" s="15">
        <f>H17+H7+H24</f>
        <v>0</v>
      </c>
      <c r="I31" s="16">
        <f>J31+K31</f>
        <v>1555767</v>
      </c>
      <c r="J31" s="16">
        <f>J17+J7+J24</f>
        <v>1555767</v>
      </c>
      <c r="K31" s="16">
        <f>K17+K7+K24</f>
        <v>0</v>
      </c>
      <c r="L31" s="16">
        <f>L17+L7+L24</f>
        <v>0</v>
      </c>
      <c r="M31" s="46"/>
      <c r="N31" s="46"/>
      <c r="O31" s="46"/>
      <c r="P31" s="46"/>
    </row>
    <row r="32" spans="1:16" s="53" customFormat="1" ht="12" customHeight="1">
      <c r="A32" s="21" t="s">
        <v>18</v>
      </c>
      <c r="B32" s="22"/>
      <c r="C32" s="22">
        <f>C31/B31</f>
        <v>1</v>
      </c>
      <c r="D32" s="22">
        <f>D31/B31</f>
        <v>0.7499999196537527</v>
      </c>
      <c r="E32" s="22">
        <f>E31/B31</f>
        <v>0.7499999196537527</v>
      </c>
      <c r="F32" s="22"/>
      <c r="G32" s="22"/>
      <c r="H32" s="22"/>
      <c r="I32" s="22">
        <f>I31/B31</f>
        <v>0.2500000803462473</v>
      </c>
      <c r="J32" s="22">
        <f>J31/B31</f>
        <v>0.2500000803462473</v>
      </c>
      <c r="K32" s="20">
        <f>K31/B31</f>
        <v>0</v>
      </c>
      <c r="L32" s="20">
        <f>L31/B31</f>
        <v>0</v>
      </c>
      <c r="M32" s="52"/>
      <c r="N32" s="52"/>
      <c r="O32" s="52"/>
      <c r="P32" s="52"/>
    </row>
    <row r="33" spans="1:16" s="53" customFormat="1" ht="12" customHeight="1">
      <c r="A33" s="121" t="s">
        <v>19</v>
      </c>
      <c r="B33" s="120"/>
      <c r="C33" s="120">
        <f>D33+I33</f>
        <v>1</v>
      </c>
      <c r="D33" s="120">
        <f>D31/C31</f>
        <v>0.7499999196537527</v>
      </c>
      <c r="E33" s="120"/>
      <c r="F33" s="120"/>
      <c r="G33" s="120"/>
      <c r="H33" s="120"/>
      <c r="I33" s="120">
        <f>I31/C31</f>
        <v>0.2500000803462473</v>
      </c>
      <c r="J33" s="120"/>
      <c r="K33" s="120"/>
      <c r="L33" s="120"/>
      <c r="M33" s="52"/>
      <c r="N33" s="52"/>
      <c r="O33" s="52"/>
      <c r="P33" s="52"/>
    </row>
    <row r="34" spans="1:16" s="53" customFormat="1" ht="12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52"/>
      <c r="N34" s="52"/>
      <c r="O34" s="52"/>
      <c r="P34" s="52"/>
    </row>
    <row r="35" spans="1:12" ht="11.25">
      <c r="A35" s="169" t="s">
        <v>131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7" ht="15" customHeight="1"/>
    <row r="54" s="7" customFormat="1" ht="11.25"/>
    <row r="55" s="7" customFormat="1" ht="11.25"/>
    <row r="56" s="7" customFormat="1" ht="11.25"/>
    <row r="68" s="54" customFormat="1" ht="11.25"/>
    <row r="69" s="54" customFormat="1" ht="11.25"/>
    <row r="70" ht="13.5" customHeight="1"/>
  </sheetData>
  <mergeCells count="15">
    <mergeCell ref="A35:L35"/>
    <mergeCell ref="K2:L2"/>
    <mergeCell ref="A3:A6"/>
    <mergeCell ref="B3:B6"/>
    <mergeCell ref="C3:K3"/>
    <mergeCell ref="L3:L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69" right="0.7874015748031497" top="0.46" bottom="0.19" header="0.28" footer="0.32"/>
  <pageSetup fitToHeight="1" fitToWidth="1" horizontalDpi="600" verticalDpi="600" orientation="landscape" paperSize="9" scale="68" r:id="rId1"/>
  <headerFooter alignWithMargins="0">
    <oddHeader>&amp;L&amp;8Príloha 2</oddHeader>
    <oddFooter>&amp;R&amp;8 8</oddFooter>
  </headerFooter>
  <rowBreaks count="2" manualBreakCount="2">
    <brk id="69" max="11" man="1"/>
    <brk id="128" max="11" man="1"/>
  </rowBreaks>
  <colBreaks count="1" manualBreakCount="1">
    <brk id="12" max="65535" man="1"/>
  </colBreaks>
  <ignoredErrors>
    <ignoredError sqref="C8:C32 K23:K24 K10 K7 K33 L10 L27 K13 L7 L13 K16:K17 L16:L17 K20 L20 J23:J33 L23:L24 K27 I7:I33 L33 K30:K31 L30:L31 J7:J17 J19:J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35"/>
  <sheetViews>
    <sheetView view="pageBreakPreview" zoomScale="90" zoomScaleNormal="90" zoomScaleSheetLayoutView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140625" defaultRowHeight="12.75"/>
  <cols>
    <col min="1" max="1" width="70.8515625" style="0" customWidth="1"/>
    <col min="2" max="12" width="11.28125" style="0" customWidth="1"/>
  </cols>
  <sheetData>
    <row r="1" spans="1:12" ht="12.75">
      <c r="A1" s="6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" customHeight="1">
      <c r="A2" s="8"/>
      <c r="B2" s="7"/>
      <c r="C2" s="7"/>
      <c r="D2" s="7"/>
      <c r="E2" s="7"/>
      <c r="F2" s="7"/>
      <c r="G2" s="7"/>
      <c r="H2" s="7"/>
      <c r="I2" s="7"/>
      <c r="J2" s="7"/>
      <c r="K2" s="153" t="s">
        <v>6</v>
      </c>
      <c r="L2" s="153"/>
    </row>
    <row r="3" spans="1:12" ht="12" customHeight="1">
      <c r="A3" s="159" t="s">
        <v>4</v>
      </c>
      <c r="B3" s="135" t="s">
        <v>14</v>
      </c>
      <c r="C3" s="162" t="s">
        <v>16</v>
      </c>
      <c r="D3" s="163"/>
      <c r="E3" s="163"/>
      <c r="F3" s="163"/>
      <c r="G3" s="163"/>
      <c r="H3" s="163"/>
      <c r="I3" s="163"/>
      <c r="J3" s="163"/>
      <c r="K3" s="163"/>
      <c r="L3" s="135" t="s">
        <v>13</v>
      </c>
    </row>
    <row r="4" spans="1:12" ht="12" customHeight="1">
      <c r="A4" s="160"/>
      <c r="B4" s="154"/>
      <c r="C4" s="135" t="s">
        <v>7</v>
      </c>
      <c r="D4" s="9" t="s">
        <v>8</v>
      </c>
      <c r="E4" s="10"/>
      <c r="F4" s="10"/>
      <c r="G4" s="10"/>
      <c r="H4" s="11"/>
      <c r="I4" s="12" t="s">
        <v>10</v>
      </c>
      <c r="J4" s="13"/>
      <c r="K4" s="13"/>
      <c r="L4" s="154"/>
    </row>
    <row r="5" spans="1:12" ht="12" customHeight="1">
      <c r="A5" s="160"/>
      <c r="B5" s="154"/>
      <c r="C5" s="154"/>
      <c r="D5" s="135" t="s">
        <v>9</v>
      </c>
      <c r="E5" s="135" t="s">
        <v>0</v>
      </c>
      <c r="F5" s="135" t="s">
        <v>1</v>
      </c>
      <c r="G5" s="135" t="s">
        <v>2</v>
      </c>
      <c r="H5" s="135" t="s">
        <v>3</v>
      </c>
      <c r="I5" s="155" t="s">
        <v>11</v>
      </c>
      <c r="J5" s="157" t="s">
        <v>12</v>
      </c>
      <c r="K5" s="135" t="s">
        <v>81</v>
      </c>
      <c r="L5" s="154"/>
    </row>
    <row r="6" spans="1:12" ht="12" customHeight="1">
      <c r="A6" s="161"/>
      <c r="B6" s="136"/>
      <c r="C6" s="136"/>
      <c r="D6" s="136"/>
      <c r="E6" s="136"/>
      <c r="F6" s="136"/>
      <c r="G6" s="136"/>
      <c r="H6" s="136"/>
      <c r="I6" s="156"/>
      <c r="J6" s="158"/>
      <c r="K6" s="136"/>
      <c r="L6" s="136"/>
    </row>
    <row r="7" spans="1:12" ht="12" customHeight="1">
      <c r="A7" s="14" t="s">
        <v>53</v>
      </c>
      <c r="B7" s="15">
        <f>C7+L7</f>
        <v>6966667</v>
      </c>
      <c r="C7" s="15">
        <f>D7+I7</f>
        <v>6966667</v>
      </c>
      <c r="D7" s="15">
        <f>E7+F7+G7+H7</f>
        <v>5225000</v>
      </c>
      <c r="E7" s="15">
        <f>E8+E11</f>
        <v>5225000</v>
      </c>
      <c r="F7" s="15">
        <f>F8+F11</f>
        <v>0</v>
      </c>
      <c r="G7" s="15">
        <f>G8+G11</f>
        <v>0</v>
      </c>
      <c r="H7" s="15">
        <f>H8+H11</f>
        <v>0</v>
      </c>
      <c r="I7" s="16">
        <f>J7+K7</f>
        <v>1741667</v>
      </c>
      <c r="J7" s="16">
        <f>J8+J11</f>
        <v>1393333</v>
      </c>
      <c r="K7" s="16">
        <f>K8+K11</f>
        <v>348334</v>
      </c>
      <c r="L7" s="16">
        <f>L8+L11</f>
        <v>0</v>
      </c>
    </row>
    <row r="8" spans="1:12" ht="12" customHeight="1">
      <c r="A8" s="17" t="s">
        <v>54</v>
      </c>
      <c r="B8" s="18">
        <f>C8+L8</f>
        <v>3800000</v>
      </c>
      <c r="C8" s="18">
        <f>D8+I8</f>
        <v>3800000</v>
      </c>
      <c r="D8" s="18">
        <f>E8+F8+G8+H8</f>
        <v>2850000</v>
      </c>
      <c r="E8" s="18">
        <v>2850000</v>
      </c>
      <c r="F8" s="18">
        <v>0</v>
      </c>
      <c r="G8" s="18">
        <v>0</v>
      </c>
      <c r="H8" s="18">
        <v>0</v>
      </c>
      <c r="I8" s="18">
        <f>J8+K8</f>
        <v>950000</v>
      </c>
      <c r="J8" s="18">
        <v>760000</v>
      </c>
      <c r="K8" s="18">
        <v>190000</v>
      </c>
      <c r="L8" s="18">
        <v>0</v>
      </c>
    </row>
    <row r="9" spans="1:12" ht="12" customHeight="1">
      <c r="A9" s="19" t="s">
        <v>18</v>
      </c>
      <c r="B9" s="20"/>
      <c r="C9" s="20">
        <f>C8/B8</f>
        <v>1</v>
      </c>
      <c r="D9" s="20">
        <f>D8/B8</f>
        <v>0.75</v>
      </c>
      <c r="E9" s="20">
        <f>E8/B8</f>
        <v>0.75</v>
      </c>
      <c r="F9" s="20"/>
      <c r="G9" s="20"/>
      <c r="H9" s="20"/>
      <c r="I9" s="20">
        <f>I8/B8</f>
        <v>0.25</v>
      </c>
      <c r="J9" s="20">
        <f>J8/B8</f>
        <v>0.2</v>
      </c>
      <c r="K9" s="20">
        <f>K8/B8</f>
        <v>0.05</v>
      </c>
      <c r="L9" s="20">
        <f>L8/B8</f>
        <v>0</v>
      </c>
    </row>
    <row r="10" spans="1:12" ht="12" customHeight="1">
      <c r="A10" s="116" t="s">
        <v>19</v>
      </c>
      <c r="B10" s="117"/>
      <c r="C10" s="117">
        <f>D10+I10</f>
        <v>1</v>
      </c>
      <c r="D10" s="117">
        <f>D8/C8</f>
        <v>0.75</v>
      </c>
      <c r="E10" s="117"/>
      <c r="F10" s="117"/>
      <c r="G10" s="117"/>
      <c r="H10" s="117"/>
      <c r="I10" s="117">
        <f>I8/C8</f>
        <v>0.25</v>
      </c>
      <c r="J10" s="117"/>
      <c r="K10" s="117"/>
      <c r="L10" s="117"/>
    </row>
    <row r="11" spans="1:12" ht="12" customHeight="1">
      <c r="A11" s="17" t="s">
        <v>55</v>
      </c>
      <c r="B11" s="18">
        <f>C11+L11</f>
        <v>3166667</v>
      </c>
      <c r="C11" s="18">
        <f>D11+I11</f>
        <v>3166667</v>
      </c>
      <c r="D11" s="18">
        <f>E11+F11+G11+H11</f>
        <v>2375000</v>
      </c>
      <c r="E11" s="18">
        <v>2375000</v>
      </c>
      <c r="F11" s="18">
        <v>0</v>
      </c>
      <c r="G11" s="18">
        <v>0</v>
      </c>
      <c r="H11" s="18">
        <v>0</v>
      </c>
      <c r="I11" s="18">
        <f>J11+K11</f>
        <v>791667</v>
      </c>
      <c r="J11" s="18">
        <v>633333</v>
      </c>
      <c r="K11" s="18">
        <v>158334</v>
      </c>
      <c r="L11" s="18">
        <v>0</v>
      </c>
    </row>
    <row r="12" spans="1:12" ht="12" customHeight="1">
      <c r="A12" s="19" t="s">
        <v>18</v>
      </c>
      <c r="B12" s="20"/>
      <c r="C12" s="20">
        <f>C11/B11</f>
        <v>1</v>
      </c>
      <c r="D12" s="20">
        <f>D11/B11</f>
        <v>0.7499999210526399</v>
      </c>
      <c r="E12" s="20">
        <f>E11/B11</f>
        <v>0.7499999210526399</v>
      </c>
      <c r="F12" s="20"/>
      <c r="G12" s="20"/>
      <c r="H12" s="20"/>
      <c r="I12" s="20">
        <f>I11/B11</f>
        <v>0.2500000789473601</v>
      </c>
      <c r="J12" s="20">
        <f>J11/B11</f>
        <v>0.1999998736842238</v>
      </c>
      <c r="K12" s="20">
        <f>K11/B11</f>
        <v>0.05000020526313629</v>
      </c>
      <c r="L12" s="20">
        <f>L11/B11</f>
        <v>0</v>
      </c>
    </row>
    <row r="13" spans="1:12" ht="12" customHeight="1">
      <c r="A13" s="116" t="s">
        <v>19</v>
      </c>
      <c r="B13" s="117"/>
      <c r="C13" s="117">
        <f>D13+I13</f>
        <v>1</v>
      </c>
      <c r="D13" s="117">
        <f>D11/C11</f>
        <v>0.7499999210526399</v>
      </c>
      <c r="E13" s="117"/>
      <c r="F13" s="117"/>
      <c r="G13" s="117"/>
      <c r="H13" s="117"/>
      <c r="I13" s="117">
        <f>I11/C11</f>
        <v>0.2500000789473601</v>
      </c>
      <c r="J13" s="117"/>
      <c r="K13" s="117"/>
      <c r="L13" s="117"/>
    </row>
    <row r="14" spans="1:12" ht="12" customHeight="1">
      <c r="A14" s="14" t="s">
        <v>57</v>
      </c>
      <c r="B14" s="15">
        <f>C14+L14</f>
        <v>4813333</v>
      </c>
      <c r="C14" s="15">
        <f>D14+I14</f>
        <v>4813333</v>
      </c>
      <c r="D14" s="15">
        <f>E14+F14+G14+H14</f>
        <v>3610000</v>
      </c>
      <c r="E14" s="15">
        <f>E15+E18+E21</f>
        <v>3610000</v>
      </c>
      <c r="F14" s="15">
        <f>F15+F18+F21</f>
        <v>0</v>
      </c>
      <c r="G14" s="15">
        <f>G15+G18+G21</f>
        <v>0</v>
      </c>
      <c r="H14" s="15">
        <f>H15+H18+H21</f>
        <v>0</v>
      </c>
      <c r="I14" s="16">
        <f>J14+K14</f>
        <v>1203333</v>
      </c>
      <c r="J14" s="16">
        <f>J15+J18+J21</f>
        <v>962668</v>
      </c>
      <c r="K14" s="16">
        <f>K15+K18+K21</f>
        <v>240665</v>
      </c>
      <c r="L14" s="16">
        <f>L15+L18+L21</f>
        <v>0</v>
      </c>
    </row>
    <row r="15" spans="1:12" ht="12" customHeight="1">
      <c r="A15" s="17" t="s">
        <v>58</v>
      </c>
      <c r="B15" s="18">
        <f>C15+L15</f>
        <v>1773333</v>
      </c>
      <c r="C15" s="18">
        <f>D15+I15</f>
        <v>1773333</v>
      </c>
      <c r="D15" s="18">
        <f>E15+F15+G15+H15</f>
        <v>1330000</v>
      </c>
      <c r="E15" s="18">
        <v>1330000</v>
      </c>
      <c r="F15" s="18">
        <v>0</v>
      </c>
      <c r="G15" s="18">
        <v>0</v>
      </c>
      <c r="H15" s="18">
        <v>0</v>
      </c>
      <c r="I15" s="18">
        <f>J15+K15</f>
        <v>443333</v>
      </c>
      <c r="J15" s="18">
        <v>354667</v>
      </c>
      <c r="K15" s="18">
        <v>88666</v>
      </c>
      <c r="L15" s="18">
        <v>0</v>
      </c>
    </row>
    <row r="16" spans="1:12" ht="12" customHeight="1">
      <c r="A16" s="19" t="s">
        <v>18</v>
      </c>
      <c r="B16" s="20"/>
      <c r="C16" s="20">
        <f>C15/B15</f>
        <v>1</v>
      </c>
      <c r="D16" s="20">
        <f>D15/B15</f>
        <v>0.7500001409774701</v>
      </c>
      <c r="E16" s="20">
        <f>E15/B15</f>
        <v>0.7500001409774701</v>
      </c>
      <c r="F16" s="20"/>
      <c r="G16" s="20"/>
      <c r="H16" s="20"/>
      <c r="I16" s="20">
        <f>I15/B15</f>
        <v>0.24999985902252989</v>
      </c>
      <c r="J16" s="20">
        <f>J15/B15</f>
        <v>0.20000022556395217</v>
      </c>
      <c r="K16" s="20">
        <f>K15/B15</f>
        <v>0.04999963345857772</v>
      </c>
      <c r="L16" s="20">
        <f>L15/B15</f>
        <v>0</v>
      </c>
    </row>
    <row r="17" spans="1:12" ht="12" customHeight="1">
      <c r="A17" s="116" t="s">
        <v>19</v>
      </c>
      <c r="B17" s="117"/>
      <c r="C17" s="117">
        <f>D17+I17</f>
        <v>1</v>
      </c>
      <c r="D17" s="117">
        <f>D15/C15</f>
        <v>0.7500001409774701</v>
      </c>
      <c r="E17" s="117"/>
      <c r="F17" s="117"/>
      <c r="G17" s="117"/>
      <c r="H17" s="117"/>
      <c r="I17" s="117">
        <f>I15/C15</f>
        <v>0.24999985902252989</v>
      </c>
      <c r="J17" s="117"/>
      <c r="K17" s="117"/>
      <c r="L17" s="117"/>
    </row>
    <row r="18" spans="1:12" ht="12" customHeight="1">
      <c r="A18" s="17" t="s">
        <v>59</v>
      </c>
      <c r="B18" s="18">
        <f>C18+L18</f>
        <v>1773333</v>
      </c>
      <c r="C18" s="18">
        <f>D18+I18</f>
        <v>1773333</v>
      </c>
      <c r="D18" s="18">
        <f>E18+F18+G18+H18</f>
        <v>1330000</v>
      </c>
      <c r="E18" s="18">
        <v>1330000</v>
      </c>
      <c r="F18" s="18">
        <v>0</v>
      </c>
      <c r="G18" s="18">
        <v>0</v>
      </c>
      <c r="H18" s="18">
        <v>0</v>
      </c>
      <c r="I18" s="18">
        <f>J18+K18</f>
        <v>443333</v>
      </c>
      <c r="J18" s="18">
        <v>354667</v>
      </c>
      <c r="K18" s="18">
        <v>88666</v>
      </c>
      <c r="L18" s="18">
        <v>0</v>
      </c>
    </row>
    <row r="19" spans="1:12" ht="12" customHeight="1">
      <c r="A19" s="19" t="s">
        <v>18</v>
      </c>
      <c r="B19" s="20"/>
      <c r="C19" s="20">
        <f>C18/B18</f>
        <v>1</v>
      </c>
      <c r="D19" s="20">
        <f>D18/B18</f>
        <v>0.7500001409774701</v>
      </c>
      <c r="E19" s="20">
        <f>E18/B18</f>
        <v>0.7500001409774701</v>
      </c>
      <c r="F19" s="20"/>
      <c r="G19" s="20"/>
      <c r="H19" s="20"/>
      <c r="I19" s="20">
        <f>I18/B18</f>
        <v>0.24999985902252989</v>
      </c>
      <c r="J19" s="20">
        <f>J18/B18</f>
        <v>0.20000022556395217</v>
      </c>
      <c r="K19" s="20">
        <f>K18/B18</f>
        <v>0.04999963345857772</v>
      </c>
      <c r="L19" s="20">
        <f>L18/B18</f>
        <v>0</v>
      </c>
    </row>
    <row r="20" spans="1:12" ht="12" customHeight="1">
      <c r="A20" s="116" t="s">
        <v>19</v>
      </c>
      <c r="B20" s="117"/>
      <c r="C20" s="117">
        <f>D20+I20</f>
        <v>1</v>
      </c>
      <c r="D20" s="117">
        <f>D18/C18</f>
        <v>0.7500001409774701</v>
      </c>
      <c r="E20" s="117"/>
      <c r="F20" s="117"/>
      <c r="G20" s="117"/>
      <c r="H20" s="117"/>
      <c r="I20" s="117">
        <f>I18/C18</f>
        <v>0.24999985902252989</v>
      </c>
      <c r="J20" s="117"/>
      <c r="K20" s="117"/>
      <c r="L20" s="117"/>
    </row>
    <row r="21" spans="1:12" ht="12" customHeight="1">
      <c r="A21" s="17" t="s">
        <v>63</v>
      </c>
      <c r="B21" s="18">
        <f>C21+L21</f>
        <v>1266667</v>
      </c>
      <c r="C21" s="18">
        <f>D21+I21</f>
        <v>1266667</v>
      </c>
      <c r="D21" s="18">
        <f>E21+F21+G21+H21</f>
        <v>950000</v>
      </c>
      <c r="E21" s="18">
        <v>950000</v>
      </c>
      <c r="F21" s="18">
        <v>0</v>
      </c>
      <c r="G21" s="18">
        <v>0</v>
      </c>
      <c r="H21" s="18">
        <v>0</v>
      </c>
      <c r="I21" s="18">
        <f>J21+K21</f>
        <v>316667</v>
      </c>
      <c r="J21" s="18">
        <v>253334</v>
      </c>
      <c r="K21" s="18">
        <v>63333</v>
      </c>
      <c r="L21" s="18">
        <v>0</v>
      </c>
    </row>
    <row r="22" spans="1:12" ht="12" customHeight="1">
      <c r="A22" s="19" t="s">
        <v>18</v>
      </c>
      <c r="B22" s="20"/>
      <c r="C22" s="20">
        <f>C21/B21</f>
        <v>1</v>
      </c>
      <c r="D22" s="20">
        <f>D21/B21</f>
        <v>0.7499998026316309</v>
      </c>
      <c r="E22" s="20">
        <f>E21/B21</f>
        <v>0.7499998026316309</v>
      </c>
      <c r="F22" s="20"/>
      <c r="G22" s="20"/>
      <c r="H22" s="20"/>
      <c r="I22" s="20">
        <f>I21/B21</f>
        <v>0.2500001973683691</v>
      </c>
      <c r="J22" s="20">
        <f>J21/B21</f>
        <v>0.20000047368408588</v>
      </c>
      <c r="K22" s="20">
        <f>K21/B21</f>
        <v>0.049999723684283244</v>
      </c>
      <c r="L22" s="20">
        <f>L21/B21</f>
        <v>0</v>
      </c>
    </row>
    <row r="23" spans="1:12" ht="12" customHeight="1">
      <c r="A23" s="116" t="s">
        <v>19</v>
      </c>
      <c r="B23" s="117"/>
      <c r="C23" s="117">
        <f>D23+I23</f>
        <v>1</v>
      </c>
      <c r="D23" s="117">
        <f>D21/C21</f>
        <v>0.7499998026316309</v>
      </c>
      <c r="E23" s="117"/>
      <c r="F23" s="117"/>
      <c r="G23" s="117"/>
      <c r="H23" s="117"/>
      <c r="I23" s="117">
        <f>I21/C21</f>
        <v>0.2500001973683691</v>
      </c>
      <c r="J23" s="117"/>
      <c r="K23" s="117"/>
      <c r="L23" s="117"/>
    </row>
    <row r="24" spans="1:12" ht="12" customHeight="1">
      <c r="A24" s="14" t="s">
        <v>74</v>
      </c>
      <c r="B24" s="15">
        <f>C24+L24</f>
        <v>886667</v>
      </c>
      <c r="C24" s="15">
        <f>D24+I24</f>
        <v>886667</v>
      </c>
      <c r="D24" s="15">
        <f>E24+F24+G24+H24</f>
        <v>665000</v>
      </c>
      <c r="E24" s="15">
        <f>E28+E25</f>
        <v>665000</v>
      </c>
      <c r="F24" s="15">
        <f>F28+F25</f>
        <v>0</v>
      </c>
      <c r="G24" s="15">
        <f>G28+G25</f>
        <v>0</v>
      </c>
      <c r="H24" s="15">
        <f>H28+H25</f>
        <v>0</v>
      </c>
      <c r="I24" s="16">
        <f>J24+K24</f>
        <v>221667</v>
      </c>
      <c r="J24" s="16">
        <f>J28+J25</f>
        <v>221667</v>
      </c>
      <c r="K24" s="16">
        <f>K28+K25</f>
        <v>0</v>
      </c>
      <c r="L24" s="16">
        <f>L28+L25</f>
        <v>0</v>
      </c>
    </row>
    <row r="25" spans="1:12" ht="12" customHeight="1">
      <c r="A25" s="17" t="s">
        <v>75</v>
      </c>
      <c r="B25" s="18">
        <f>C25+L25</f>
        <v>633333</v>
      </c>
      <c r="C25" s="18">
        <f>D25+I25</f>
        <v>633333</v>
      </c>
      <c r="D25" s="18">
        <f>E25+F25+G25+H25</f>
        <v>475000</v>
      </c>
      <c r="E25" s="18">
        <v>475000</v>
      </c>
      <c r="F25" s="18">
        <v>0</v>
      </c>
      <c r="G25" s="18">
        <v>0</v>
      </c>
      <c r="H25" s="18">
        <v>0</v>
      </c>
      <c r="I25" s="18">
        <f>J25+K25</f>
        <v>158333</v>
      </c>
      <c r="J25" s="18">
        <v>158333</v>
      </c>
      <c r="K25" s="18">
        <v>0</v>
      </c>
      <c r="L25" s="18">
        <v>0</v>
      </c>
    </row>
    <row r="26" spans="1:12" ht="12" customHeight="1">
      <c r="A26" s="19" t="s">
        <v>18</v>
      </c>
      <c r="B26" s="20"/>
      <c r="C26" s="20">
        <f>C25/B25</f>
        <v>1</v>
      </c>
      <c r="D26" s="20">
        <f>D25/B25</f>
        <v>0.7500003947370498</v>
      </c>
      <c r="E26" s="20">
        <f>E25/B25</f>
        <v>0.7500003947370498</v>
      </c>
      <c r="F26" s="20"/>
      <c r="G26" s="20"/>
      <c r="H26" s="20"/>
      <c r="I26" s="20">
        <f>I25/B25</f>
        <v>0.24999960526295015</v>
      </c>
      <c r="J26" s="20">
        <f>J25/B25</f>
        <v>0.24999960526295015</v>
      </c>
      <c r="K26" s="20">
        <f>K25/C25</f>
        <v>0</v>
      </c>
      <c r="L26" s="20">
        <f>L25/B25</f>
        <v>0</v>
      </c>
    </row>
    <row r="27" spans="1:12" ht="12" customHeight="1">
      <c r="A27" s="118" t="s">
        <v>19</v>
      </c>
      <c r="B27" s="117"/>
      <c r="C27" s="117">
        <f>D27+I27</f>
        <v>1</v>
      </c>
      <c r="D27" s="117">
        <f>D25/C25</f>
        <v>0.7500003947370498</v>
      </c>
      <c r="E27" s="117"/>
      <c r="F27" s="117"/>
      <c r="G27" s="117"/>
      <c r="H27" s="117"/>
      <c r="I27" s="117">
        <f>I25/C25</f>
        <v>0.24999960526295015</v>
      </c>
      <c r="J27" s="117"/>
      <c r="K27" s="117"/>
      <c r="L27" s="117"/>
    </row>
    <row r="28" spans="1:12" ht="12" customHeight="1">
      <c r="A28" s="17" t="s">
        <v>76</v>
      </c>
      <c r="B28" s="18">
        <f>C28+L28</f>
        <v>253334</v>
      </c>
      <c r="C28" s="18">
        <f>D28+I28</f>
        <v>253334</v>
      </c>
      <c r="D28" s="18">
        <f>E28+F28+G28+H28</f>
        <v>190000</v>
      </c>
      <c r="E28" s="18">
        <v>190000</v>
      </c>
      <c r="F28" s="18">
        <v>0</v>
      </c>
      <c r="G28" s="18">
        <v>0</v>
      </c>
      <c r="H28" s="18">
        <v>0</v>
      </c>
      <c r="I28" s="18">
        <f>J28+K28</f>
        <v>63334</v>
      </c>
      <c r="J28" s="18">
        <v>63334</v>
      </c>
      <c r="K28" s="18">
        <v>0</v>
      </c>
      <c r="L28" s="18">
        <v>0</v>
      </c>
    </row>
    <row r="29" spans="1:12" ht="12" customHeight="1">
      <c r="A29" s="19" t="s">
        <v>18</v>
      </c>
      <c r="B29" s="20"/>
      <c r="C29" s="20">
        <f>C28/B28</f>
        <v>1</v>
      </c>
      <c r="D29" s="20">
        <f>D28/B28</f>
        <v>0.7499980263209833</v>
      </c>
      <c r="E29" s="20">
        <f>E28/B28</f>
        <v>0.7499980263209833</v>
      </c>
      <c r="F29" s="20"/>
      <c r="G29" s="20"/>
      <c r="H29" s="20"/>
      <c r="I29" s="20">
        <f>I28/B28</f>
        <v>0.2500019736790166</v>
      </c>
      <c r="J29" s="20">
        <f>J28/B28</f>
        <v>0.2500019736790166</v>
      </c>
      <c r="K29" s="20">
        <f>K28/C28</f>
        <v>0</v>
      </c>
      <c r="L29" s="20">
        <f>L28/B28</f>
        <v>0</v>
      </c>
    </row>
    <row r="30" spans="1:12" ht="12" customHeight="1">
      <c r="A30" s="118" t="s">
        <v>19</v>
      </c>
      <c r="B30" s="117"/>
      <c r="C30" s="117">
        <f>D30+I30</f>
        <v>1</v>
      </c>
      <c r="D30" s="117">
        <f>D28/C28</f>
        <v>0.7499980263209833</v>
      </c>
      <c r="E30" s="117"/>
      <c r="F30" s="117"/>
      <c r="G30" s="117"/>
      <c r="H30" s="117"/>
      <c r="I30" s="117">
        <f>I28/C28</f>
        <v>0.2500019736790166</v>
      </c>
      <c r="J30" s="117"/>
      <c r="K30" s="117"/>
      <c r="L30" s="117"/>
    </row>
    <row r="31" spans="1:12" ht="12" customHeight="1">
      <c r="A31" s="14" t="s">
        <v>14</v>
      </c>
      <c r="B31" s="15">
        <f>C31+L31</f>
        <v>12666667</v>
      </c>
      <c r="C31" s="15">
        <f>D31+I31</f>
        <v>12666667</v>
      </c>
      <c r="D31" s="15">
        <f>E31+F31+G31+H31</f>
        <v>9500000</v>
      </c>
      <c r="E31" s="15">
        <f>E14+E7+E24</f>
        <v>9500000</v>
      </c>
      <c r="F31" s="15">
        <f>F14+F7+F24</f>
        <v>0</v>
      </c>
      <c r="G31" s="15">
        <f>G14+G7+G24</f>
        <v>0</v>
      </c>
      <c r="H31" s="15">
        <f>H14+H7+H24</f>
        <v>0</v>
      </c>
      <c r="I31" s="16">
        <f>J31+K31</f>
        <v>3166667</v>
      </c>
      <c r="J31" s="16">
        <f>J14+J7+J24</f>
        <v>2577668</v>
      </c>
      <c r="K31" s="16">
        <f>K14+K7+K24</f>
        <v>588999</v>
      </c>
      <c r="L31" s="16">
        <f>L14+L7+L24</f>
        <v>0</v>
      </c>
    </row>
    <row r="32" spans="1:12" ht="12" customHeight="1">
      <c r="A32" s="21" t="s">
        <v>18</v>
      </c>
      <c r="B32" s="22"/>
      <c r="C32" s="22">
        <f>C31/B31</f>
        <v>1</v>
      </c>
      <c r="D32" s="22">
        <f>D31/B31</f>
        <v>0.7499999802631584</v>
      </c>
      <c r="E32" s="22">
        <f>E31/B31</f>
        <v>0.7499999802631584</v>
      </c>
      <c r="F32" s="22"/>
      <c r="G32" s="22"/>
      <c r="H32" s="22"/>
      <c r="I32" s="22">
        <f>I31/B31</f>
        <v>0.2500000197368416</v>
      </c>
      <c r="J32" s="22">
        <f>J31/B31</f>
        <v>0.2035000999078921</v>
      </c>
      <c r="K32" s="22">
        <f>K31/B31</f>
        <v>0.04649991982894948</v>
      </c>
      <c r="L32" s="20">
        <f>L31/B31</f>
        <v>0</v>
      </c>
    </row>
    <row r="33" spans="1:12" ht="12" customHeight="1">
      <c r="A33" s="119" t="s">
        <v>19</v>
      </c>
      <c r="B33" s="120"/>
      <c r="C33" s="120">
        <f>D33+I33</f>
        <v>1</v>
      </c>
      <c r="D33" s="120">
        <f>D31/C31</f>
        <v>0.7499999802631584</v>
      </c>
      <c r="E33" s="120"/>
      <c r="F33" s="120"/>
      <c r="G33" s="120"/>
      <c r="H33" s="120"/>
      <c r="I33" s="120">
        <f>I31/C31</f>
        <v>0.2500000197368416</v>
      </c>
      <c r="J33" s="120"/>
      <c r="K33" s="120"/>
      <c r="L33" s="120"/>
    </row>
    <row r="34" spans="1:12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12" ht="12.75">
      <c r="A35" s="7" t="s">
        <v>131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</sheetData>
  <mergeCells count="14">
    <mergeCell ref="G5:G6"/>
    <mergeCell ref="H5:H6"/>
    <mergeCell ref="I5:I6"/>
    <mergeCell ref="K2:L2"/>
    <mergeCell ref="A3:A6"/>
    <mergeCell ref="B3:B6"/>
    <mergeCell ref="J5:J6"/>
    <mergeCell ref="L3:L6"/>
    <mergeCell ref="K5:K6"/>
    <mergeCell ref="C4:C6"/>
    <mergeCell ref="D5:D6"/>
    <mergeCell ref="E5:E6"/>
    <mergeCell ref="F5:F6"/>
    <mergeCell ref="C3:K3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  <headerFooter alignWithMargins="0">
    <oddHeader>&amp;L&amp;8Príloha 2</oddHeader>
    <oddFooter>&amp;R&amp;8 9</oddFooter>
  </headerFooter>
  <ignoredErrors>
    <ignoredError sqref="C9:C11 I26:I31 I14:I24 I7 C12:C32 C7:C8 D7:H32 I8:I13 I32 I25 J7:J32 K30:K32 K7:K25 L30:L31 K27:K28 L27:L28 L23:L25 L20:L21 L17:L18 L13:L15 L7:L8 L10:L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Aneta Zbyňovská</dc:creator>
  <cp:keywords/>
  <dc:description/>
  <cp:lastModifiedBy>MFSR</cp:lastModifiedBy>
  <cp:lastPrinted>2008-05-28T09:35:02Z</cp:lastPrinted>
  <dcterms:created xsi:type="dcterms:W3CDTF">2003-11-18T13:58:22Z</dcterms:created>
  <dcterms:modified xsi:type="dcterms:W3CDTF">2008-05-28T09:44:12Z</dcterms:modified>
  <cp:category/>
  <cp:version/>
  <cp:contentType/>
  <cp:contentStatus/>
</cp:coreProperties>
</file>