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'Hárok1'!$B$1:$E$45</definedName>
    <definedName name="_xlnm.Print_Area" localSheetId="1">'Hárok2'!$B$1:$E$30</definedName>
  </definedNames>
  <calcPr fullCalcOnLoad="1"/>
</workbook>
</file>

<file path=xl/comments2.xml><?xml version="1.0" encoding="utf-8"?>
<comments xmlns="http://schemas.openxmlformats.org/spreadsheetml/2006/main">
  <authors>
    <author>esujova</author>
  </authors>
  <commentList>
    <comment ref="F21" authorId="0">
      <text>
        <r>
          <rPr>
            <b/>
            <sz val="8"/>
            <rFont val="Tahoma"/>
            <family val="0"/>
          </rPr>
          <t>esujova: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<sst xmlns="http://schemas.openxmlformats.org/spreadsheetml/2006/main" count="110" uniqueCount="91">
  <si>
    <t>V Ý D A V K Y</t>
  </si>
  <si>
    <t>Schválený</t>
  </si>
  <si>
    <t>rozpočet</t>
  </si>
  <si>
    <t>Skutočnosť</t>
  </si>
  <si>
    <t>A. BEŽNÉ   VÝDAVKY</t>
  </si>
  <si>
    <t xml:space="preserve">    1. Bežné výdavky na verejnú spotrebu obyv. a štátu</t>
  </si>
  <si>
    <t xml:space="preserve">        v tom kapitoly:</t>
  </si>
  <si>
    <t xml:space="preserve">                 - školstvo</t>
  </si>
  <si>
    <t xml:space="preserve">                 - zdravotníctva</t>
  </si>
  <si>
    <t xml:space="preserve">                 - kultúra</t>
  </si>
  <si>
    <t xml:space="preserve">                 - VPS</t>
  </si>
  <si>
    <t xml:space="preserve">                 - obrana</t>
  </si>
  <si>
    <t xml:space="preserve">                 - vnútro</t>
  </si>
  <si>
    <t xml:space="preserve">                 - krajské úrady</t>
  </si>
  <si>
    <t xml:space="preserve">                 - ostatné kapitoly</t>
  </si>
  <si>
    <t xml:space="preserve">    2. Bežné transfery</t>
  </si>
  <si>
    <t xml:space="preserve">        - podnikateľskému sektoru</t>
  </si>
  <si>
    <t xml:space="preserve">        - finančným inštitúciám</t>
  </si>
  <si>
    <t xml:space="preserve">        - kapitálové aktíva</t>
  </si>
  <si>
    <t>B. KAPITÁLOVÉ  VÝDAVKY</t>
  </si>
  <si>
    <t xml:space="preserve">    V Ý D A V K Y   S P O L U </t>
  </si>
  <si>
    <t>Ministerstvo financií SR</t>
  </si>
  <si>
    <t>Odbor štátneho záverečného účtu</t>
  </si>
  <si>
    <t xml:space="preserve">           POKLADNIČNÉ  PLNENIE ŠTÁTNEHO ROZPOČTU  SLOVENSKEJ  REPUBLIKY</t>
  </si>
  <si>
    <t>P R Í J M Y</t>
  </si>
  <si>
    <t>A. DAŇOVÉ  PRÍJMY</t>
  </si>
  <si>
    <t xml:space="preserve">                  z podnikania a inej samost.zárob.činnosti</t>
  </si>
  <si>
    <t xml:space="preserve">        - daň z príjmov právnických osôb</t>
  </si>
  <si>
    <t xml:space="preserve">        - platby daní z minulých rokov</t>
  </si>
  <si>
    <t xml:space="preserve">    2. Daň z majetku</t>
  </si>
  <si>
    <t xml:space="preserve">        - z dedičstva a darovania</t>
  </si>
  <si>
    <t xml:space="preserve">        - z finančných a kapitálových transakcií</t>
  </si>
  <si>
    <t xml:space="preserve">        - daň z pridanej hodnoty</t>
  </si>
  <si>
    <t xml:space="preserve">        - spotrebné dane</t>
  </si>
  <si>
    <t xml:space="preserve">    3. Domáce dane na tovary a služby</t>
  </si>
  <si>
    <t xml:space="preserve">    4. Dane z medzinárodného obchodu a transakcií</t>
  </si>
  <si>
    <t xml:space="preserve">        - clo</t>
  </si>
  <si>
    <t xml:space="preserve">        - ostatné colné príjmy</t>
  </si>
  <si>
    <t xml:space="preserve">    P R Í J M Y    S P O L U </t>
  </si>
  <si>
    <t xml:space="preserve">                 - práce a soc. vecí a rodiny</t>
  </si>
  <si>
    <t xml:space="preserve">        - kapitálové transfery PO a nezisk. organizáciám</t>
  </si>
  <si>
    <t xml:space="preserve">        - kapitálové transfery podn. subjektom</t>
  </si>
  <si>
    <t xml:space="preserve">   SCHODOK   CELKOM</t>
  </si>
  <si>
    <t xml:space="preserve">                  celkový výnos</t>
  </si>
  <si>
    <t xml:space="preserve">                  z toho: prevod do obcí</t>
  </si>
  <si>
    <t xml:space="preserve">                   celkový výnos</t>
  </si>
  <si>
    <t xml:space="preserve">                   z toho: prevod do obcí</t>
  </si>
  <si>
    <t xml:space="preserve">        - PO, poistným fondom</t>
  </si>
  <si>
    <t xml:space="preserve">          a ostatným neziskovým organizáciám</t>
  </si>
  <si>
    <t xml:space="preserve">    1. Dane z príjmov, ziskov a kapitálového majetku</t>
  </si>
  <si>
    <t xml:space="preserve">        v tom: zo závislej činnosti a funkč.požitkov</t>
  </si>
  <si>
    <t xml:space="preserve">        - dane z príjmov vyberané zrážkou</t>
  </si>
  <si>
    <t>D. PRÍJMY ZO SPLÁCANIA ÚVEROV A PÔŽIČIEK</t>
  </si>
  <si>
    <t xml:space="preserve">     A Z PREDAJA MAJETKOVÝCH  ÚČASTÍ</t>
  </si>
  <si>
    <t xml:space="preserve">    3. Splácanie úrokov a ostatné platby</t>
  </si>
  <si>
    <t>C. POSKYTOVANIE ÚVEROV A PÔŽIČIEK, ÚČASŤ</t>
  </si>
  <si>
    <t xml:space="preserve">    NA MAJETKU A SPLÁCANIE ISTINY</t>
  </si>
  <si>
    <t xml:space="preserve">        - dane z použ. tovarov a z povol. na výkon činnosti</t>
  </si>
  <si>
    <t xml:space="preserve">          z toho: - cestná daň</t>
  </si>
  <si>
    <t xml:space="preserve">                       v tom: celkový výnos</t>
  </si>
  <si>
    <t xml:space="preserve">                                 prevod do obcí </t>
  </si>
  <si>
    <t xml:space="preserve">                      - za dobývací priestor</t>
  </si>
  <si>
    <t xml:space="preserve">     v tom: </t>
  </si>
  <si>
    <t xml:space="preserve">              - príjmy zo zrealizovaných štátnych záruk</t>
  </si>
  <si>
    <t xml:space="preserve">              - príjmy z návratných finančných výpomocí</t>
  </si>
  <si>
    <t>B. NEDAŇOVÉ  PRÍJMY</t>
  </si>
  <si>
    <t xml:space="preserve"> </t>
  </si>
  <si>
    <t xml:space="preserve">        - daň z príjmov fyzických osôb</t>
  </si>
  <si>
    <t>Plnenie</t>
  </si>
  <si>
    <t>v %</t>
  </si>
  <si>
    <t xml:space="preserve">                              prevod na verejnoprospešné účely</t>
  </si>
  <si>
    <t xml:space="preserve">           x</t>
  </si>
  <si>
    <t xml:space="preserve">          x</t>
  </si>
  <si>
    <t xml:space="preserve">                                                                                                   </t>
  </si>
  <si>
    <t xml:space="preserve">    z toho:</t>
  </si>
  <si>
    <t xml:space="preserve">        - kreditné úroky dlhovej služby</t>
  </si>
  <si>
    <t xml:space="preserve">              - príjmy zo zrušených štátnych fondov</t>
  </si>
  <si>
    <t xml:space="preserve">                (v kapitole MPd SR a MŽP SR)</t>
  </si>
  <si>
    <t xml:space="preserve">              - príjmy od fyzických osôb (v kapitole MV SR)</t>
  </si>
  <si>
    <t xml:space="preserve">        - súhrnný finančný vzťah k obciam a VÚC</t>
  </si>
  <si>
    <t xml:space="preserve">        súvisace s úvermi</t>
  </si>
  <si>
    <t>str. 1</t>
  </si>
  <si>
    <t>str. 2</t>
  </si>
  <si>
    <t xml:space="preserve">  </t>
  </si>
  <si>
    <t>C. GRANTY  A  TRANSFERY</t>
  </si>
  <si>
    <t xml:space="preserve">                                                             za január  až  september  2003 </t>
  </si>
  <si>
    <t xml:space="preserve">za január  až september  2003 </t>
  </si>
  <si>
    <t>Tab.č.1</t>
  </si>
  <si>
    <t>str.3</t>
  </si>
  <si>
    <t>(v mil. Sk)</t>
  </si>
  <si>
    <t>Tab. č.1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</si>
</sst>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  <numFmt numFmtId="167" formatCode="#,##0.0"/>
    <numFmt numFmtId="168" formatCode="0.0%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1" fillId="0" borderId="7" xfId="0" applyNumberFormat="1" applyFon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7" xfId="0" applyNumberFormat="1" applyBorder="1" applyAlignment="1">
      <alignment/>
    </xf>
    <xf numFmtId="167" fontId="1" fillId="0" borderId="8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7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7" fontId="0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167" fontId="3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workbookViewId="0" topLeftCell="A28">
      <selection activeCell="B36" sqref="B36"/>
    </sheetView>
  </sheetViews>
  <sheetFormatPr defaultColWidth="9.00390625" defaultRowHeight="12.75"/>
  <cols>
    <col min="2" max="2" width="54.75390625" style="0" customWidth="1"/>
    <col min="3" max="3" width="13.75390625" style="0" customWidth="1"/>
    <col min="4" max="4" width="13.375" style="0" customWidth="1"/>
    <col min="5" max="5" width="10.125" style="0" customWidth="1"/>
  </cols>
  <sheetData>
    <row r="1" spans="2:5" ht="12.75">
      <c r="B1" s="5" t="s">
        <v>21</v>
      </c>
      <c r="D1" s="5"/>
      <c r="E1" s="48" t="s">
        <v>90</v>
      </c>
    </row>
    <row r="2" spans="2:5" ht="12.75">
      <c r="B2" s="5" t="s">
        <v>22</v>
      </c>
      <c r="D2" s="5"/>
      <c r="E2" s="5"/>
    </row>
    <row r="4" spans="2:4" ht="12.75">
      <c r="B4" s="5" t="s">
        <v>23</v>
      </c>
      <c r="C4" s="5"/>
      <c r="D4" s="5"/>
    </row>
    <row r="5" spans="2:4" ht="12.75">
      <c r="B5" s="5" t="s">
        <v>85</v>
      </c>
      <c r="C5" s="5"/>
      <c r="D5" s="5"/>
    </row>
    <row r="6" ht="12.75">
      <c r="E6" t="s">
        <v>81</v>
      </c>
    </row>
    <row r="7" ht="12.75">
      <c r="E7" t="s">
        <v>89</v>
      </c>
    </row>
    <row r="8" spans="2:5" ht="18" customHeight="1">
      <c r="B8" s="43"/>
      <c r="C8" s="2" t="s">
        <v>1</v>
      </c>
      <c r="D8" s="2" t="s">
        <v>3</v>
      </c>
      <c r="E8" s="1" t="s">
        <v>68</v>
      </c>
    </row>
    <row r="9" spans="2:5" ht="18" customHeight="1">
      <c r="B9" s="42" t="s">
        <v>24</v>
      </c>
      <c r="C9" s="2" t="s">
        <v>2</v>
      </c>
      <c r="D9" s="3">
        <v>37894</v>
      </c>
      <c r="E9" s="26" t="s">
        <v>69</v>
      </c>
    </row>
    <row r="10" spans="2:5" ht="15">
      <c r="B10" s="6"/>
      <c r="C10" s="11"/>
      <c r="D10" s="7"/>
      <c r="E10" s="45"/>
    </row>
    <row r="11" spans="2:5" ht="15.75">
      <c r="B11" s="27" t="s">
        <v>25</v>
      </c>
      <c r="C11" s="31">
        <f>SUM(C13+C26+C30+C40)</f>
        <v>215604</v>
      </c>
      <c r="D11" s="31">
        <f>SUM(D13+D26+D30+D40)</f>
        <v>142942.6</v>
      </c>
      <c r="E11" s="31">
        <f>SUM(D11/C11*100)</f>
        <v>66.29867720450456</v>
      </c>
    </row>
    <row r="12" spans="2:5" ht="15">
      <c r="B12" s="9"/>
      <c r="C12" s="14"/>
      <c r="D12" s="13"/>
      <c r="E12" s="28"/>
    </row>
    <row r="13" spans="2:5" ht="15">
      <c r="B13" s="29" t="s">
        <v>49</v>
      </c>
      <c r="C13" s="28">
        <f>SUM(C14+C20+C23+C24)</f>
        <v>73399</v>
      </c>
      <c r="D13" s="28">
        <f>SUM(D14+D20+D23+D24)</f>
        <v>53087.7</v>
      </c>
      <c r="E13" s="28">
        <f>SUM(D13/C13*100)</f>
        <v>72.32755214648701</v>
      </c>
    </row>
    <row r="14" spans="2:5" ht="15">
      <c r="B14" s="29" t="s">
        <v>67</v>
      </c>
      <c r="C14" s="28">
        <f>SUM(C15+C19)</f>
        <v>33399</v>
      </c>
      <c r="D14" s="28">
        <f>SUM(D15+D19)</f>
        <v>22410.8</v>
      </c>
      <c r="E14" s="28">
        <f>SUM(D14/C14*100)</f>
        <v>67.100212581215</v>
      </c>
    </row>
    <row r="15" spans="2:5" ht="15">
      <c r="B15" s="29" t="s">
        <v>50</v>
      </c>
      <c r="C15" s="28">
        <f>SUM(C16-C17-C18)</f>
        <v>27699</v>
      </c>
      <c r="D15" s="28">
        <f>SUM(D16-D17-D18)</f>
        <v>18545.6</v>
      </c>
      <c r="E15" s="28">
        <f>SUM(D15/C15*100)</f>
        <v>66.95404166215386</v>
      </c>
    </row>
    <row r="16" spans="2:5" ht="15">
      <c r="B16" s="29" t="s">
        <v>43</v>
      </c>
      <c r="C16" s="28">
        <v>35500</v>
      </c>
      <c r="D16" s="30">
        <v>24490.2</v>
      </c>
      <c r="E16" s="28">
        <f>SUM(D16/C16*100)</f>
        <v>68.98647887323945</v>
      </c>
    </row>
    <row r="17" spans="2:5" ht="15">
      <c r="B17" s="29" t="s">
        <v>44</v>
      </c>
      <c r="C17" s="28">
        <v>7801</v>
      </c>
      <c r="D17" s="30">
        <v>5848.7</v>
      </c>
      <c r="E17" s="28">
        <f>SUM(D17/C17*100)</f>
        <v>74.97372131777978</v>
      </c>
    </row>
    <row r="18" spans="2:5" ht="15">
      <c r="B18" s="29" t="s">
        <v>70</v>
      </c>
      <c r="C18" s="28">
        <v>0</v>
      </c>
      <c r="D18" s="30">
        <v>95.9</v>
      </c>
      <c r="E18" s="28" t="s">
        <v>71</v>
      </c>
    </row>
    <row r="19" spans="2:5" ht="15">
      <c r="B19" s="29" t="s">
        <v>26</v>
      </c>
      <c r="C19" s="28">
        <v>5700</v>
      </c>
      <c r="D19" s="30">
        <v>3865.2</v>
      </c>
      <c r="E19" s="28">
        <f>SUM(D19/C19*100)</f>
        <v>67.81052631578946</v>
      </c>
    </row>
    <row r="20" spans="2:5" ht="15">
      <c r="B20" s="29" t="s">
        <v>27</v>
      </c>
      <c r="C20" s="28">
        <f>SUM(C21-C22)</f>
        <v>29300</v>
      </c>
      <c r="D20" s="28">
        <f>SUM(D21-D22)</f>
        <v>23328.199999999997</v>
      </c>
      <c r="E20" s="28">
        <f>SUM(D20/C20*100)</f>
        <v>79.61843003412969</v>
      </c>
    </row>
    <row r="21" spans="2:5" ht="15">
      <c r="B21" s="29" t="s">
        <v>45</v>
      </c>
      <c r="C21" s="28">
        <v>30900</v>
      </c>
      <c r="D21" s="28">
        <v>24594.6</v>
      </c>
      <c r="E21" s="28">
        <f>SUM(D21/C21*100)</f>
        <v>79.59417475728155</v>
      </c>
    </row>
    <row r="22" spans="2:5" ht="15">
      <c r="B22" s="29" t="s">
        <v>46</v>
      </c>
      <c r="C22" s="28">
        <v>1600</v>
      </c>
      <c r="D22" s="30">
        <v>1266.4</v>
      </c>
      <c r="E22" s="28">
        <f>SUM(D22/C22*100)</f>
        <v>79.15</v>
      </c>
    </row>
    <row r="23" spans="2:5" ht="15">
      <c r="B23" s="29" t="s">
        <v>28</v>
      </c>
      <c r="C23" s="28">
        <v>0</v>
      </c>
      <c r="D23" s="30">
        <v>31.5</v>
      </c>
      <c r="E23" s="28" t="s">
        <v>72</v>
      </c>
    </row>
    <row r="24" spans="2:5" ht="15">
      <c r="B24" s="29" t="s">
        <v>51</v>
      </c>
      <c r="C24" s="28">
        <v>10700</v>
      </c>
      <c r="D24" s="30">
        <v>7317.2</v>
      </c>
      <c r="E24" s="28">
        <f>SUM(D24/C24*100)</f>
        <v>68.38504672897197</v>
      </c>
    </row>
    <row r="25" spans="2:5" ht="15">
      <c r="B25" s="29"/>
      <c r="C25" s="28"/>
      <c r="D25" s="30"/>
      <c r="E25" s="28"/>
    </row>
    <row r="26" spans="2:5" ht="15">
      <c r="B26" s="29" t="s">
        <v>29</v>
      </c>
      <c r="C26" s="28">
        <f>SUM(C27+C28)</f>
        <v>1300</v>
      </c>
      <c r="D26" s="28">
        <f>SUM(D27+D28)</f>
        <v>1913</v>
      </c>
      <c r="E26" s="28">
        <f>SUM(D26/C26*100)</f>
        <v>147.15384615384613</v>
      </c>
    </row>
    <row r="27" spans="2:5" ht="15">
      <c r="B27" s="29" t="s">
        <v>30</v>
      </c>
      <c r="C27" s="28">
        <v>150</v>
      </c>
      <c r="D27" s="30">
        <v>171.6</v>
      </c>
      <c r="E27" s="28">
        <f>SUM(D27/C27*100)</f>
        <v>114.39999999999999</v>
      </c>
    </row>
    <row r="28" spans="2:5" ht="15">
      <c r="B28" s="29" t="s">
        <v>31</v>
      </c>
      <c r="C28" s="28">
        <v>1150</v>
      </c>
      <c r="D28" s="30">
        <v>1741.4</v>
      </c>
      <c r="E28" s="28">
        <f>SUM(D28/C28*100)</f>
        <v>151.42608695652174</v>
      </c>
    </row>
    <row r="29" spans="2:5" ht="15">
      <c r="B29" s="29"/>
      <c r="C29" s="28"/>
      <c r="D29" s="30"/>
      <c r="E29" s="28"/>
    </row>
    <row r="30" spans="2:5" ht="15">
      <c r="B30" s="29" t="s">
        <v>34</v>
      </c>
      <c r="C30" s="28">
        <f>SUM(C31+C32+C33)</f>
        <v>137245</v>
      </c>
      <c r="D30" s="28">
        <f>SUM(D31+D32+D33)</f>
        <v>85002.79999999999</v>
      </c>
      <c r="E30" s="28">
        <f aca="true" t="shared" si="0" ref="E30:E37">SUM(D30/C30*100)</f>
        <v>61.93507960217129</v>
      </c>
    </row>
    <row r="31" spans="2:5" ht="15">
      <c r="B31" s="29" t="s">
        <v>32</v>
      </c>
      <c r="C31" s="28">
        <v>99400</v>
      </c>
      <c r="D31" s="30">
        <v>56833</v>
      </c>
      <c r="E31" s="28">
        <f t="shared" si="0"/>
        <v>57.17605633802817</v>
      </c>
    </row>
    <row r="32" spans="2:5" ht="15">
      <c r="B32" s="29" t="s">
        <v>33</v>
      </c>
      <c r="C32" s="28">
        <v>36200</v>
      </c>
      <c r="D32" s="30">
        <v>26985.4</v>
      </c>
      <c r="E32" s="28">
        <f t="shared" si="0"/>
        <v>74.54530386740332</v>
      </c>
    </row>
    <row r="33" spans="2:5" ht="15">
      <c r="B33" s="29" t="s">
        <v>57</v>
      </c>
      <c r="C33" s="28">
        <f>SUM(C34+C37)</f>
        <v>1645</v>
      </c>
      <c r="D33" s="28">
        <f>SUM(D34+D37)</f>
        <v>1184.4</v>
      </c>
      <c r="E33" s="28">
        <f t="shared" si="0"/>
        <v>72.00000000000001</v>
      </c>
    </row>
    <row r="34" spans="2:5" ht="15">
      <c r="B34" s="29" t="s">
        <v>58</v>
      </c>
      <c r="C34" s="28">
        <f>SUM(C35-C36)</f>
        <v>1640</v>
      </c>
      <c r="D34" s="28">
        <f>SUM(D35-D36)</f>
        <v>1180.9</v>
      </c>
      <c r="E34" s="28">
        <f t="shared" si="0"/>
        <v>72.00609756097562</v>
      </c>
    </row>
    <row r="35" spans="2:5" ht="15">
      <c r="B35" s="29" t="s">
        <v>59</v>
      </c>
      <c r="C35" s="28">
        <v>2540</v>
      </c>
      <c r="D35" s="30">
        <v>2081.9</v>
      </c>
      <c r="E35" s="28">
        <f t="shared" si="0"/>
        <v>81.96456692913387</v>
      </c>
    </row>
    <row r="36" spans="2:5" ht="15">
      <c r="B36" s="29" t="s">
        <v>60</v>
      </c>
      <c r="C36" s="28">
        <v>900</v>
      </c>
      <c r="D36" s="30">
        <v>901</v>
      </c>
      <c r="E36" s="28">
        <f t="shared" si="0"/>
        <v>100.1111111111111</v>
      </c>
    </row>
    <row r="37" spans="2:5" ht="15">
      <c r="B37" s="29" t="s">
        <v>61</v>
      </c>
      <c r="C37" s="28">
        <v>5</v>
      </c>
      <c r="D37" s="30">
        <v>3.5</v>
      </c>
      <c r="E37" s="28">
        <f t="shared" si="0"/>
        <v>70</v>
      </c>
    </row>
    <row r="38" spans="2:5" ht="15">
      <c r="B38" s="29"/>
      <c r="C38" s="28"/>
      <c r="D38" s="30"/>
      <c r="E38" s="28"/>
    </row>
    <row r="39" spans="2:5" ht="15">
      <c r="B39" s="29"/>
      <c r="C39" s="28"/>
      <c r="D39" s="30"/>
      <c r="E39" s="28"/>
    </row>
    <row r="40" spans="2:5" ht="15">
      <c r="B40" s="29" t="s">
        <v>35</v>
      </c>
      <c r="C40" s="28">
        <f>SUM(C41:C42)</f>
        <v>3660</v>
      </c>
      <c r="D40" s="28">
        <f>SUM(D41:D42)</f>
        <v>2939.1</v>
      </c>
      <c r="E40" s="28">
        <f>SUM(D40/C40*100)</f>
        <v>80.3032786885246</v>
      </c>
    </row>
    <row r="41" spans="2:5" ht="15">
      <c r="B41" s="29" t="s">
        <v>36</v>
      </c>
      <c r="C41" s="28">
        <v>3400</v>
      </c>
      <c r="D41" s="30">
        <v>2878.5</v>
      </c>
      <c r="E41" s="28">
        <f>SUM(D41/C41*100)</f>
        <v>84.66176470588235</v>
      </c>
    </row>
    <row r="42" spans="2:5" ht="15">
      <c r="B42" s="29" t="s">
        <v>37</v>
      </c>
      <c r="C42" s="28">
        <v>260</v>
      </c>
      <c r="D42" s="30">
        <v>60.6</v>
      </c>
      <c r="E42" s="28">
        <f>SUM(D42/C42*100)</f>
        <v>23.307692307692307</v>
      </c>
    </row>
    <row r="43" spans="2:5" ht="14.25" customHeight="1">
      <c r="B43" s="29"/>
      <c r="C43" s="28"/>
      <c r="D43" s="30"/>
      <c r="E43" s="28"/>
    </row>
    <row r="44" spans="2:5" ht="15">
      <c r="B44" s="41"/>
      <c r="C44" s="40"/>
      <c r="D44" s="40"/>
      <c r="E44" s="40"/>
    </row>
    <row r="45" spans="2:5" ht="15">
      <c r="B45" s="24"/>
      <c r="C45" s="25"/>
      <c r="D45" s="25"/>
      <c r="E45" s="25"/>
    </row>
    <row r="46" spans="2:5" ht="15">
      <c r="B46" s="22"/>
      <c r="C46" s="23"/>
      <c r="D46" s="23"/>
      <c r="E46" s="25"/>
    </row>
    <row r="47" spans="2:5" ht="15">
      <c r="B47" s="22"/>
      <c r="C47" s="23"/>
      <c r="D47" s="23"/>
      <c r="E47" s="25"/>
    </row>
    <row r="52" ht="0.75" customHeight="1" hidden="1"/>
    <row r="53" ht="3" customHeight="1" hidden="1"/>
    <row r="54" ht="16.5" customHeight="1"/>
    <row r="55" ht="16.5" customHeight="1"/>
    <row r="57" ht="15.75" customHeight="1"/>
    <row r="71" ht="13.5" customHeight="1"/>
    <row r="76" ht="21.75" customHeight="1"/>
    <row r="92" ht="18" customHeight="1"/>
    <row r="93" ht="18" customHeight="1"/>
    <row r="126" ht="21.75" customHeight="1"/>
    <row r="127" ht="21.75" customHeight="1"/>
    <row r="128" ht="21.75" customHeight="1"/>
    <row r="129" ht="21.75" customHeight="1"/>
  </sheetData>
  <printOptions horizontalCentered="1" verticalCentered="1"/>
  <pageMargins left="0.7874015748031497" right="0.7874015748031497" top="0.48" bottom="0.984251968503937" header="0.5118110236220472" footer="0.5118110236220472"/>
  <pageSetup fitToHeight="2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">
      <selection activeCell="C3" sqref="C3"/>
    </sheetView>
  </sheetViews>
  <sheetFormatPr defaultColWidth="9.00390625" defaultRowHeight="12.75"/>
  <cols>
    <col min="2" max="2" width="46.625" style="0" customWidth="1"/>
    <col min="3" max="3" width="13.75390625" style="0" customWidth="1"/>
    <col min="4" max="4" width="13.375" style="0" customWidth="1"/>
    <col min="5" max="5" width="9.875" style="0" customWidth="1"/>
  </cols>
  <sheetData>
    <row r="1" spans="2:5" ht="15">
      <c r="B1" s="22"/>
      <c r="C1" s="23"/>
      <c r="D1" s="23"/>
      <c r="E1" s="25" t="s">
        <v>90</v>
      </c>
    </row>
    <row r="2" spans="2:5" ht="15">
      <c r="B2" s="22"/>
      <c r="C2" s="23"/>
      <c r="D2" s="23"/>
      <c r="E2" s="25" t="s">
        <v>82</v>
      </c>
    </row>
    <row r="3" spans="2:5" ht="15">
      <c r="B3" s="22"/>
      <c r="C3" s="23"/>
      <c r="D3" s="23"/>
      <c r="E3" s="25" t="s">
        <v>89</v>
      </c>
    </row>
    <row r="4" spans="2:5" ht="0.75" customHeight="1" hidden="1">
      <c r="B4" s="35"/>
      <c r="C4" s="36"/>
      <c r="D4" s="36"/>
      <c r="E4" s="25"/>
    </row>
    <row r="5" spans="2:5" ht="3" customHeight="1" hidden="1">
      <c r="B5" s="35"/>
      <c r="C5" s="36"/>
      <c r="D5" s="36"/>
      <c r="E5" s="25"/>
    </row>
    <row r="6" spans="2:5" ht="16.5" customHeight="1">
      <c r="B6" s="43"/>
      <c r="C6" s="1" t="s">
        <v>1</v>
      </c>
      <c r="D6" s="1" t="s">
        <v>3</v>
      </c>
      <c r="E6" s="1" t="s">
        <v>68</v>
      </c>
    </row>
    <row r="7" spans="2:5" ht="16.5" customHeight="1">
      <c r="B7" s="42" t="s">
        <v>24</v>
      </c>
      <c r="C7" s="1" t="s">
        <v>2</v>
      </c>
      <c r="D7" s="26">
        <v>37894</v>
      </c>
      <c r="E7" s="26" t="s">
        <v>69</v>
      </c>
    </row>
    <row r="8" spans="2:5" ht="15">
      <c r="B8" s="37"/>
      <c r="C8" s="38"/>
      <c r="D8" s="38" t="s">
        <v>66</v>
      </c>
      <c r="E8" s="46"/>
    </row>
    <row r="9" spans="2:5" ht="15.75" customHeight="1">
      <c r="B9" s="27" t="s">
        <v>65</v>
      </c>
      <c r="C9" s="31">
        <v>12032.7</v>
      </c>
      <c r="D9" s="31">
        <v>13044.1</v>
      </c>
      <c r="E9" s="31">
        <f>SUM(D9/C9*100)</f>
        <v>108.4054285405603</v>
      </c>
    </row>
    <row r="10" spans="2:5" ht="15">
      <c r="B10" s="29"/>
      <c r="C10" s="28"/>
      <c r="D10" s="30"/>
      <c r="E10" s="30"/>
    </row>
    <row r="11" spans="2:5" ht="15.75">
      <c r="B11" s="27" t="s">
        <v>74</v>
      </c>
      <c r="C11" s="31"/>
      <c r="D11" s="31"/>
      <c r="E11" s="30"/>
    </row>
    <row r="12" spans="2:5" ht="15">
      <c r="B12" s="29" t="s">
        <v>75</v>
      </c>
      <c r="C12" s="28">
        <v>485.5</v>
      </c>
      <c r="D12" s="30">
        <v>964.2</v>
      </c>
      <c r="E12" s="28">
        <f>SUM(D12/C12*100)</f>
        <v>198.59938208032958</v>
      </c>
    </row>
    <row r="13" spans="2:5" ht="15">
      <c r="B13" s="29"/>
      <c r="C13" s="28"/>
      <c r="D13" s="30"/>
      <c r="E13" s="28"/>
    </row>
    <row r="14" spans="2:5" ht="15">
      <c r="B14" s="29"/>
      <c r="C14" s="28"/>
      <c r="D14" s="30"/>
      <c r="E14" s="30"/>
    </row>
    <row r="15" spans="2:5" ht="15">
      <c r="B15" s="29"/>
      <c r="C15" s="28"/>
      <c r="D15" s="30"/>
      <c r="E15" s="30"/>
    </row>
    <row r="16" spans="2:5" ht="15.75">
      <c r="B16" s="27" t="s">
        <v>84</v>
      </c>
      <c r="C16" s="31">
        <v>4004.3</v>
      </c>
      <c r="D16" s="32">
        <v>5853.3</v>
      </c>
      <c r="E16" s="31">
        <f>SUM(D16/C16*100)</f>
        <v>146.17536148640212</v>
      </c>
    </row>
    <row r="17" spans="2:5" ht="15">
      <c r="B17" s="29"/>
      <c r="C17" s="28"/>
      <c r="D17" s="30" t="s">
        <v>66</v>
      </c>
      <c r="E17" s="30"/>
    </row>
    <row r="18" spans="2:5" ht="15.75">
      <c r="B18" s="29"/>
      <c r="C18" s="31"/>
      <c r="D18" s="30"/>
      <c r="E18" s="30"/>
    </row>
    <row r="19" spans="2:5" ht="15.75">
      <c r="B19" s="8" t="s">
        <v>52</v>
      </c>
      <c r="C19" s="31">
        <f>SUM(C22:C26)</f>
        <v>3759</v>
      </c>
      <c r="D19" s="31">
        <f>SUM(D22:D26)</f>
        <v>1564.9</v>
      </c>
      <c r="E19" s="31">
        <f>SUM(D19/C19*100)</f>
        <v>41.630752859803145</v>
      </c>
    </row>
    <row r="20" spans="2:5" ht="15">
      <c r="B20" s="8" t="s">
        <v>53</v>
      </c>
      <c r="C20" s="28"/>
      <c r="D20" s="30"/>
      <c r="E20" s="30"/>
    </row>
    <row r="21" spans="2:5" ht="15">
      <c r="B21" s="29" t="s">
        <v>62</v>
      </c>
      <c r="C21" s="33"/>
      <c r="D21" s="28"/>
      <c r="E21" s="30"/>
    </row>
    <row r="22" spans="2:5" ht="15">
      <c r="B22" s="47" t="s">
        <v>64</v>
      </c>
      <c r="C22" s="33">
        <v>2200</v>
      </c>
      <c r="D22" s="28">
        <v>1073.7</v>
      </c>
      <c r="E22" s="28">
        <f>SUM(D22/C22*100)</f>
        <v>48.804545454545455</v>
      </c>
    </row>
    <row r="23" spans="2:5" ht="13.5" customHeight="1">
      <c r="B23" s="47" t="s">
        <v>76</v>
      </c>
      <c r="C23" s="33">
        <v>757</v>
      </c>
      <c r="D23" s="28">
        <v>371.7</v>
      </c>
      <c r="E23" s="28">
        <f>SUM(D23/C23*100)</f>
        <v>49.101717305151915</v>
      </c>
    </row>
    <row r="24" spans="2:5" ht="15">
      <c r="B24" s="47" t="s">
        <v>77</v>
      </c>
      <c r="C24" s="33"/>
      <c r="D24" s="28"/>
      <c r="E24" s="28"/>
    </row>
    <row r="25" spans="2:5" ht="15">
      <c r="B25" s="47" t="s">
        <v>78</v>
      </c>
      <c r="C25" s="33">
        <v>2</v>
      </c>
      <c r="D25" s="28">
        <v>0</v>
      </c>
      <c r="E25" s="28">
        <f>SUM(D25/C25*100)</f>
        <v>0</v>
      </c>
    </row>
    <row r="26" spans="2:5" ht="15">
      <c r="B26" s="47" t="s">
        <v>63</v>
      </c>
      <c r="C26" s="33">
        <v>800</v>
      </c>
      <c r="D26" s="28">
        <v>119.5</v>
      </c>
      <c r="E26" s="28">
        <f>SUM(D26/C26*100)</f>
        <v>14.9375</v>
      </c>
    </row>
    <row r="27" spans="2:5" ht="15">
      <c r="B27" s="29"/>
      <c r="C27" s="33"/>
      <c r="D27" s="33"/>
      <c r="E27" s="40"/>
    </row>
    <row r="28" spans="2:5" ht="21.75" customHeight="1">
      <c r="B28" s="20" t="s">
        <v>38</v>
      </c>
      <c r="C28" s="34">
        <f>SUM(Hárok1!C11+Hárok2!C9+C16+C19)</f>
        <v>235400</v>
      </c>
      <c r="D28" s="34">
        <f>SUM(Hárok1!D11+Hárok2!D9+D16+D19)</f>
        <v>163404.9</v>
      </c>
      <c r="E28" s="34">
        <f>SUM(D28/C28*100)</f>
        <v>69.41584536958368</v>
      </c>
    </row>
    <row r="29" spans="2:5" ht="12.75">
      <c r="B29" s="39"/>
      <c r="C29" s="39"/>
      <c r="D29" s="39" t="s">
        <v>73</v>
      </c>
      <c r="E29" s="39"/>
    </row>
    <row r="45" ht="21.75" customHeight="1"/>
    <row r="46" ht="21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tabSelected="1" workbookViewId="0" topLeftCell="A1">
      <selection activeCell="E8" sqref="E8"/>
    </sheetView>
  </sheetViews>
  <sheetFormatPr defaultColWidth="9.00390625" defaultRowHeight="12.75"/>
  <cols>
    <col min="2" max="2" width="45.625" style="0" customWidth="1"/>
    <col min="3" max="3" width="13.75390625" style="0" customWidth="1"/>
    <col min="4" max="4" width="13.375" style="0" customWidth="1"/>
    <col min="5" max="5" width="9.875" style="0" customWidth="1"/>
  </cols>
  <sheetData>
    <row r="1" spans="2:5" ht="12.75">
      <c r="B1" s="5" t="s">
        <v>21</v>
      </c>
      <c r="E1" t="s">
        <v>87</v>
      </c>
    </row>
    <row r="2" ht="12.75">
      <c r="B2" s="5" t="s">
        <v>22</v>
      </c>
    </row>
    <row r="4" spans="2:5" ht="12.75">
      <c r="B4" s="49" t="s">
        <v>23</v>
      </c>
      <c r="C4" s="49"/>
      <c r="D4" s="49"/>
      <c r="E4" s="49"/>
    </row>
    <row r="5" spans="2:5" ht="12.75">
      <c r="B5" s="49" t="s">
        <v>86</v>
      </c>
      <c r="C5" s="49"/>
      <c r="D5" s="49"/>
      <c r="E5" s="49"/>
    </row>
    <row r="6" ht="12.75">
      <c r="E6" t="s">
        <v>88</v>
      </c>
    </row>
    <row r="7" ht="12.75">
      <c r="E7" t="s">
        <v>89</v>
      </c>
    </row>
    <row r="8" spans="2:5" ht="18" customHeight="1">
      <c r="B8" s="1"/>
      <c r="C8" s="2" t="s">
        <v>1</v>
      </c>
      <c r="D8" s="2" t="s">
        <v>3</v>
      </c>
      <c r="E8" s="2" t="s">
        <v>68</v>
      </c>
    </row>
    <row r="9" spans="2:5" ht="18" customHeight="1">
      <c r="B9" s="1" t="s">
        <v>0</v>
      </c>
      <c r="C9" s="2" t="s">
        <v>2</v>
      </c>
      <c r="D9" s="3">
        <v>37894</v>
      </c>
      <c r="E9" s="3" t="s">
        <v>69</v>
      </c>
    </row>
    <row r="10" spans="2:5" ht="12.75">
      <c r="B10" s="6"/>
      <c r="C10" s="11"/>
      <c r="D10" s="7"/>
      <c r="E10" s="7"/>
    </row>
    <row r="11" spans="2:5" ht="12.75">
      <c r="B11" s="8" t="s">
        <v>4</v>
      </c>
      <c r="C11" s="12">
        <f>SUM(C13+C25+C32)</f>
        <v>253472.2</v>
      </c>
      <c r="D11" s="12">
        <f>SUM(D13+D25+D32)</f>
        <v>182384.49999999997</v>
      </c>
      <c r="E11" s="12">
        <f>SUM(D11/C11*100)</f>
        <v>71.95443918504671</v>
      </c>
    </row>
    <row r="12" spans="2:5" ht="12.75">
      <c r="B12" s="9"/>
      <c r="C12" s="14"/>
      <c r="D12" s="13"/>
      <c r="E12" s="13"/>
    </row>
    <row r="13" spans="2:5" ht="12.75">
      <c r="B13" s="9" t="s">
        <v>5</v>
      </c>
      <c r="C13" s="15">
        <f>SUM(C15:C23)</f>
        <v>78076.7</v>
      </c>
      <c r="D13" s="15">
        <f>SUM(D15:D23)</f>
        <v>48510.7</v>
      </c>
      <c r="E13" s="44">
        <f>SUM(D13/C13*100)</f>
        <v>62.13210855479291</v>
      </c>
    </row>
    <row r="14" spans="2:5" ht="12.75">
      <c r="B14" s="9" t="s">
        <v>6</v>
      </c>
      <c r="C14" s="15"/>
      <c r="D14" s="13"/>
      <c r="E14" s="13"/>
    </row>
    <row r="15" spans="2:5" ht="12.75">
      <c r="B15" s="9" t="s">
        <v>7</v>
      </c>
      <c r="C15" s="15">
        <v>1277.4</v>
      </c>
      <c r="D15" s="13">
        <v>782.5</v>
      </c>
      <c r="E15" s="44">
        <f aca="true" t="shared" si="0" ref="E15:E23">SUM(D15/C15*100)</f>
        <v>61.25724127133238</v>
      </c>
    </row>
    <row r="16" spans="2:5" ht="12.75">
      <c r="B16" s="9" t="s">
        <v>39</v>
      </c>
      <c r="C16" s="15">
        <v>411.6</v>
      </c>
      <c r="D16" s="13">
        <v>281.6</v>
      </c>
      <c r="E16" s="44">
        <f t="shared" si="0"/>
        <v>68.41593780369291</v>
      </c>
    </row>
    <row r="17" spans="2:5" ht="12.75">
      <c r="B17" s="9" t="s">
        <v>8</v>
      </c>
      <c r="C17" s="15">
        <v>1408.8</v>
      </c>
      <c r="D17" s="13">
        <v>941.2</v>
      </c>
      <c r="E17" s="44">
        <f t="shared" si="0"/>
        <v>66.80863145939807</v>
      </c>
    </row>
    <row r="18" spans="2:5" ht="12.75">
      <c r="B18" s="9" t="s">
        <v>9</v>
      </c>
      <c r="C18" s="15">
        <v>451.2</v>
      </c>
      <c r="D18" s="13">
        <v>283</v>
      </c>
      <c r="E18" s="44">
        <f t="shared" si="0"/>
        <v>62.72163120567376</v>
      </c>
    </row>
    <row r="19" spans="2:5" ht="12.75">
      <c r="B19" s="9" t="s">
        <v>10</v>
      </c>
      <c r="C19" s="15">
        <v>6490</v>
      </c>
      <c r="D19" s="13">
        <v>138.5</v>
      </c>
      <c r="E19" s="44">
        <f t="shared" si="0"/>
        <v>2.1340523882896765</v>
      </c>
    </row>
    <row r="20" spans="2:5" ht="12.75">
      <c r="B20" s="9" t="s">
        <v>11</v>
      </c>
      <c r="C20" s="15">
        <v>19636.2</v>
      </c>
      <c r="D20" s="13">
        <v>12115.2</v>
      </c>
      <c r="E20" s="44">
        <f t="shared" si="0"/>
        <v>61.69829193021054</v>
      </c>
    </row>
    <row r="21" spans="2:5" ht="12.75">
      <c r="B21" s="9" t="s">
        <v>12</v>
      </c>
      <c r="C21" s="15">
        <v>13811.9</v>
      </c>
      <c r="D21" s="13">
        <v>9260.6</v>
      </c>
      <c r="E21" s="44">
        <f t="shared" si="0"/>
        <v>67.04798036475793</v>
      </c>
    </row>
    <row r="22" spans="2:5" ht="12.75" customHeight="1">
      <c r="B22" s="9" t="s">
        <v>13</v>
      </c>
      <c r="C22" s="15">
        <v>9602.5</v>
      </c>
      <c r="D22" s="13">
        <v>5421.4</v>
      </c>
      <c r="E22" s="44">
        <f t="shared" si="0"/>
        <v>56.45821400676907</v>
      </c>
    </row>
    <row r="23" spans="2:5" ht="12.75">
      <c r="B23" s="9" t="s">
        <v>14</v>
      </c>
      <c r="C23" s="15">
        <v>24987.1</v>
      </c>
      <c r="D23" s="13">
        <v>19286.7</v>
      </c>
      <c r="E23" s="44">
        <f t="shared" si="0"/>
        <v>77.18662830020291</v>
      </c>
    </row>
    <row r="24" spans="2:5" ht="12.75">
      <c r="B24" s="9"/>
      <c r="C24" s="15"/>
      <c r="D24" s="13"/>
      <c r="E24" s="13"/>
    </row>
    <row r="25" spans="2:5" ht="12.75">
      <c r="B25" s="9" t="s">
        <v>15</v>
      </c>
      <c r="C25" s="15">
        <f>SUM(C27:C30)</f>
        <v>140529.8</v>
      </c>
      <c r="D25" s="15">
        <f>SUM(D27:D30)</f>
        <v>104860.4</v>
      </c>
      <c r="E25" s="44">
        <f>SUM(D25/C25*100)</f>
        <v>74.61791022260049</v>
      </c>
    </row>
    <row r="26" spans="2:5" ht="12.75">
      <c r="B26" s="9" t="s">
        <v>47</v>
      </c>
      <c r="C26" s="15"/>
      <c r="D26" s="13"/>
      <c r="E26" s="13"/>
    </row>
    <row r="27" spans="2:5" ht="12.75">
      <c r="B27" s="9" t="s">
        <v>48</v>
      </c>
      <c r="C27" s="15">
        <v>110918</v>
      </c>
      <c r="D27" s="13">
        <v>82853.4</v>
      </c>
      <c r="E27" s="44">
        <f>SUM(D27/C27*100)</f>
        <v>74.6978849239979</v>
      </c>
    </row>
    <row r="28" spans="2:5" ht="12.75">
      <c r="B28" s="9" t="s">
        <v>16</v>
      </c>
      <c r="C28" s="15">
        <v>16921.1</v>
      </c>
      <c r="D28" s="13">
        <v>11029.2</v>
      </c>
      <c r="E28" s="44">
        <f>SUM(D28/C28*100)</f>
        <v>65.18015968229017</v>
      </c>
    </row>
    <row r="29" spans="2:5" ht="12.75">
      <c r="B29" s="9" t="s">
        <v>17</v>
      </c>
      <c r="C29" s="15">
        <v>638.2</v>
      </c>
      <c r="D29" s="13">
        <v>302.6</v>
      </c>
      <c r="E29" s="44">
        <f>SUM(D29/C29*100)</f>
        <v>47.41460357254779</v>
      </c>
    </row>
    <row r="30" spans="2:5" ht="12.75">
      <c r="B30" s="9" t="s">
        <v>79</v>
      </c>
      <c r="C30" s="15">
        <v>12052.5</v>
      </c>
      <c r="D30" s="13">
        <v>10675.2</v>
      </c>
      <c r="E30" s="44">
        <f>SUM(D30/C30*100)</f>
        <v>88.57249533291849</v>
      </c>
    </row>
    <row r="31" spans="2:5" ht="12.75">
      <c r="B31" s="9"/>
      <c r="C31" s="15"/>
      <c r="D31" s="13"/>
      <c r="E31" s="13"/>
    </row>
    <row r="32" spans="2:5" ht="12.75">
      <c r="B32" s="9" t="s">
        <v>54</v>
      </c>
      <c r="C32" s="15">
        <v>34865.7</v>
      </c>
      <c r="D32" s="13">
        <v>29013.4</v>
      </c>
      <c r="E32" s="44">
        <f>SUM(D32/C32*100)</f>
        <v>83.21473539897379</v>
      </c>
    </row>
    <row r="33" spans="2:5" ht="12.75">
      <c r="B33" s="9" t="s">
        <v>80</v>
      </c>
      <c r="C33" s="15"/>
      <c r="D33" s="13"/>
      <c r="E33" s="13"/>
    </row>
    <row r="34" spans="2:5" ht="12.75">
      <c r="B34" s="9"/>
      <c r="C34" s="15"/>
      <c r="D34" s="13"/>
      <c r="E34" s="13"/>
    </row>
    <row r="35" spans="2:5" ht="12.75">
      <c r="B35" s="8" t="s">
        <v>19</v>
      </c>
      <c r="C35" s="12">
        <f>SUM(C37:C40)</f>
        <v>32529.6</v>
      </c>
      <c r="D35" s="12">
        <f>SUM(D37:D40)</f>
        <v>16205.3</v>
      </c>
      <c r="E35" s="12">
        <f>SUM(D35/C35*100)</f>
        <v>49.81708966602725</v>
      </c>
    </row>
    <row r="36" spans="2:5" ht="12.75">
      <c r="B36" s="9"/>
      <c r="C36" s="15"/>
      <c r="D36" s="13"/>
      <c r="E36" s="13"/>
    </row>
    <row r="37" spans="2:5" ht="12.75">
      <c r="B37" s="9" t="s">
        <v>18</v>
      </c>
      <c r="C37" s="15">
        <v>19375.9</v>
      </c>
      <c r="D37" s="13">
        <v>8121</v>
      </c>
      <c r="E37" s="44">
        <f>SUM(D37/C37*100)</f>
        <v>41.912891788252416</v>
      </c>
    </row>
    <row r="38" spans="2:5" ht="12.75">
      <c r="B38" s="9" t="s">
        <v>40</v>
      </c>
      <c r="C38" s="15">
        <v>6170.1</v>
      </c>
      <c r="D38" s="13">
        <v>3984.3</v>
      </c>
      <c r="E38" s="44">
        <f>SUM(D38/C38*100)</f>
        <v>64.57431808236495</v>
      </c>
    </row>
    <row r="39" spans="2:5" ht="12.75">
      <c r="B39" s="9" t="s">
        <v>41</v>
      </c>
      <c r="C39" s="15">
        <v>3473.3</v>
      </c>
      <c r="D39" s="13">
        <v>604.6</v>
      </c>
      <c r="E39" s="44">
        <f>SUM(D39/C39*100)</f>
        <v>17.407076843347824</v>
      </c>
    </row>
    <row r="40" spans="2:5" ht="12.75">
      <c r="B40" s="9" t="s">
        <v>79</v>
      </c>
      <c r="C40" s="15">
        <v>3510.3</v>
      </c>
      <c r="D40" s="13">
        <v>3495.4</v>
      </c>
      <c r="E40" s="44">
        <f>SUM(D40/C40*100)</f>
        <v>99.57553485457083</v>
      </c>
    </row>
    <row r="41" spans="2:5" ht="12.75">
      <c r="B41" s="9"/>
      <c r="C41" s="12"/>
      <c r="D41" s="13"/>
      <c r="E41" s="13"/>
    </row>
    <row r="42" spans="2:5" ht="12.75">
      <c r="B42" s="8" t="s">
        <v>55</v>
      </c>
      <c r="C42" s="12">
        <v>5435.4</v>
      </c>
      <c r="D42" s="16">
        <v>2489.9</v>
      </c>
      <c r="E42" s="12">
        <f>SUM(D42/C42*100)</f>
        <v>45.80895610258675</v>
      </c>
    </row>
    <row r="43" spans="2:5" ht="12.75">
      <c r="B43" s="8" t="s">
        <v>56</v>
      </c>
      <c r="C43" s="12"/>
      <c r="D43" s="13" t="s">
        <v>83</v>
      </c>
      <c r="E43" s="12"/>
    </row>
    <row r="44" spans="2:5" ht="12.75">
      <c r="B44" s="10"/>
      <c r="C44" s="17"/>
      <c r="D44" s="18"/>
      <c r="E44" s="18"/>
    </row>
    <row r="45" spans="2:5" ht="21.75" customHeight="1">
      <c r="B45" s="4" t="s">
        <v>20</v>
      </c>
      <c r="C45" s="19">
        <f>SUM(C11+C35+C42)</f>
        <v>291437.2</v>
      </c>
      <c r="D45" s="19">
        <f>SUM(D11+D35+D42)</f>
        <v>201079.69999999995</v>
      </c>
      <c r="E45" s="19">
        <f>SUM(D45/C45*100)</f>
        <v>68.99589345491925</v>
      </c>
    </row>
    <row r="46" spans="2:6" ht="21.75" customHeight="1">
      <c r="B46" s="4" t="s">
        <v>42</v>
      </c>
      <c r="C46" s="19">
        <f>Hárok2!C28-Hárok3!C45</f>
        <v>-56037.20000000001</v>
      </c>
      <c r="D46" s="19">
        <f>Hárok2!D28-Hárok3!D45</f>
        <v>-37674.79999999996</v>
      </c>
      <c r="E46" s="19">
        <f>SUM(D46/C46*100)</f>
        <v>67.2317674687528</v>
      </c>
      <c r="F46" s="21"/>
    </row>
  </sheetData>
  <mergeCells count="2">
    <mergeCell ref="B4:E4"/>
    <mergeCell ref="B5:E5"/>
  </mergeCells>
  <printOptions/>
  <pageMargins left="0.75" right="0.75" top="1" bottom="1" header="0.4921259845" footer="0.492125984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user</cp:lastModifiedBy>
  <cp:lastPrinted>2003-10-30T11:53:15Z</cp:lastPrinted>
  <dcterms:created xsi:type="dcterms:W3CDTF">2001-11-08T11:33:16Z</dcterms:created>
  <dcterms:modified xsi:type="dcterms:W3CDTF">2003-10-30T11:54:25Z</dcterms:modified>
  <cp:category/>
  <cp:version/>
  <cp:contentType/>
  <cp:contentStatus/>
</cp:coreProperties>
</file>