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pav2003" sheetId="1" r:id="rId1"/>
  </sheets>
  <definedNames>
    <definedName name="_xlnm.Print_Area" localSheetId="0">'pav2003'!$A$1:$F$52</definedName>
  </definedNames>
  <calcPr fullCalcOnLoad="1"/>
</workbook>
</file>

<file path=xl/sharedStrings.xml><?xml version="1.0" encoding="utf-8"?>
<sst xmlns="http://schemas.openxmlformats.org/spreadsheetml/2006/main" count="43" uniqueCount="42">
  <si>
    <t>v mil. Sk</t>
  </si>
  <si>
    <t>Ukazovateľ</t>
  </si>
  <si>
    <t xml:space="preserve">   Skutočnosť</t>
  </si>
  <si>
    <t>Index</t>
  </si>
  <si>
    <t>Zmena</t>
  </si>
  <si>
    <t xml:space="preserve">    A.   Daňové príjmy</t>
  </si>
  <si>
    <t xml:space="preserve">          1. Dane z príjmov, zisku a kapitálového majetku</t>
  </si>
  <si>
    <t xml:space="preserve">              - daň z príjmov fyzických osôb</t>
  </si>
  <si>
    <t xml:space="preserve">                      zo závislej činnosti a funkč. požitkov</t>
  </si>
  <si>
    <t xml:space="preserve">                      z podnikania  </t>
  </si>
  <si>
    <t xml:space="preserve">              - daň z príjmov právnických osôb</t>
  </si>
  <si>
    <t xml:space="preserve">              - daň z príjmov vyberaná zrážkou</t>
  </si>
  <si>
    <t xml:space="preserve">          2. Daň z majetku   </t>
  </si>
  <si>
    <t xml:space="preserve">          3. Domáce dane na tovary a služby</t>
  </si>
  <si>
    <t xml:space="preserve">              z toho:</t>
  </si>
  <si>
    <t xml:space="preserve">              - daň z pridanej hodnoty</t>
  </si>
  <si>
    <t xml:space="preserve">              - spotrebné dane</t>
  </si>
  <si>
    <t xml:space="preserve">          4. Dane z medzinárodného obchodu a transakcií</t>
  </si>
  <si>
    <t xml:space="preserve">              - clo</t>
  </si>
  <si>
    <t xml:space="preserve">             x</t>
  </si>
  <si>
    <t xml:space="preserve">    B.   Nedaňové príjmy</t>
  </si>
  <si>
    <t xml:space="preserve">    C.   Granty a transfery </t>
  </si>
  <si>
    <t xml:space="preserve">    D.   Príj.zo splác.úverov,pôžič. a z predaja účast.</t>
  </si>
  <si>
    <t xml:space="preserve">          Príjmy spolu</t>
  </si>
  <si>
    <t xml:space="preserve">    A.   Bežné výdavky</t>
  </si>
  <si>
    <t xml:space="preserve">          1. Mzdy,platy a ostatné vyrovnania </t>
  </si>
  <si>
    <t xml:space="preserve">          2. Poistné a prísp. zamest.do poisť.a fondu zam.</t>
  </si>
  <si>
    <t xml:space="preserve">          3. Tovary a služby</t>
  </si>
  <si>
    <t xml:space="preserve">          4. Bežné transfery</t>
  </si>
  <si>
    <t xml:space="preserve">          5. Splácanie úrokov a ostatné platby</t>
  </si>
  <si>
    <t xml:space="preserve">    B.   Kapitálové výdavky</t>
  </si>
  <si>
    <t xml:space="preserve">          1. Obstaranie kapitálových aktív</t>
  </si>
  <si>
    <t xml:space="preserve">          2. Kapitálové transfery</t>
  </si>
  <si>
    <t xml:space="preserve">    C.   Poskyt. úverov a pôžičiek, účasť na majetku</t>
  </si>
  <si>
    <t xml:space="preserve">    D.   Prevod prostriedkov</t>
  </si>
  <si>
    <t xml:space="preserve">          Výdavky spolu</t>
  </si>
  <si>
    <t xml:space="preserve">          Schodok -/ prebytok +</t>
  </si>
  <si>
    <t>2003/2002</t>
  </si>
  <si>
    <t>2003-2002</t>
  </si>
  <si>
    <t xml:space="preserve">                                        Vývoj príjmov a výdavkov ŠR v rokoch 2003 a 2002</t>
  </si>
  <si>
    <t>Tabuľka: 22</t>
  </si>
  <si>
    <t>Strana: 1/1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</si>
</sst>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4">
    <font>
      <sz val="12"/>
      <name val="Arial CE"/>
      <family val="0"/>
    </font>
    <font>
      <b/>
      <sz val="12"/>
      <color indexed="8"/>
      <name val="Arial CE"/>
      <family val="0"/>
    </font>
    <font>
      <b/>
      <sz val="14"/>
      <color indexed="8"/>
      <name val="Arial CE"/>
      <family val="0"/>
    </font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164" fontId="0" fillId="2" borderId="1" xfId="0" applyNumberFormat="1" applyBorder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left"/>
    </xf>
    <xf numFmtId="0" fontId="1" fillId="2" borderId="1" xfId="0" applyNumberFormat="1" applyFont="1" applyBorder="1" applyAlignment="1">
      <alignment/>
    </xf>
    <xf numFmtId="0" fontId="1" fillId="2" borderId="2" xfId="0" applyNumberFormat="1" applyFont="1" applyBorder="1" applyAlignment="1">
      <alignment horizontal="center"/>
    </xf>
    <xf numFmtId="0" fontId="1" fillId="2" borderId="3" xfId="0" applyNumberFormat="1" applyFont="1" applyBorder="1" applyAlignment="1">
      <alignment horizontal="center"/>
    </xf>
    <xf numFmtId="0" fontId="1" fillId="2" borderId="4" xfId="0" applyNumberFormat="1" applyFont="1" applyBorder="1" applyAlignment="1">
      <alignment/>
    </xf>
    <xf numFmtId="0" fontId="0" fillId="2" borderId="4" xfId="0" applyNumberFormat="1" applyBorder="1" applyAlignment="1">
      <alignment/>
    </xf>
    <xf numFmtId="0" fontId="1" fillId="2" borderId="5" xfId="0" applyNumberFormat="1" applyFont="1" applyBorder="1" applyAlignment="1">
      <alignment/>
    </xf>
    <xf numFmtId="0" fontId="0" fillId="2" borderId="6" xfId="0" applyNumberFormat="1" applyBorder="1" applyAlignment="1">
      <alignment/>
    </xf>
    <xf numFmtId="164" fontId="0" fillId="2" borderId="6" xfId="0" applyNumberFormat="1" applyBorder="1" applyAlignment="1">
      <alignment/>
    </xf>
    <xf numFmtId="164" fontId="1" fillId="2" borderId="7" xfId="0" applyNumberFormat="1" applyFont="1" applyBorder="1" applyAlignment="1">
      <alignment/>
    </xf>
    <xf numFmtId="0" fontId="0" fillId="2" borderId="7" xfId="0" applyNumberFormat="1" applyBorder="1" applyAlignment="1">
      <alignment/>
    </xf>
    <xf numFmtId="0" fontId="1" fillId="2" borderId="7" xfId="0" applyNumberFormat="1" applyFont="1" applyBorder="1" applyAlignment="1">
      <alignment/>
    </xf>
    <xf numFmtId="164" fontId="0" fillId="2" borderId="7" xfId="0" applyNumberFormat="1" applyBorder="1" applyAlignment="1">
      <alignment/>
    </xf>
    <xf numFmtId="164" fontId="1" fillId="2" borderId="8" xfId="0" applyNumberFormat="1" applyFont="1" applyBorder="1" applyAlignment="1">
      <alignment/>
    </xf>
    <xf numFmtId="0" fontId="1" fillId="2" borderId="6" xfId="0" applyNumberFormat="1" applyFont="1" applyBorder="1" applyAlignment="1">
      <alignment/>
    </xf>
    <xf numFmtId="0" fontId="1" fillId="2" borderId="8" xfId="0" applyNumberFormat="1" applyFont="1" applyBorder="1" applyAlignment="1">
      <alignment/>
    </xf>
    <xf numFmtId="0" fontId="1" fillId="2" borderId="9" xfId="0" applyNumberFormat="1" applyFont="1" applyBorder="1" applyAlignment="1">
      <alignment/>
    </xf>
    <xf numFmtId="164" fontId="1" fillId="2" borderId="3" xfId="0" applyNumberFormat="1" applyFont="1" applyBorder="1" applyAlignment="1">
      <alignment/>
    </xf>
    <xf numFmtId="0" fontId="1" fillId="2" borderId="3" xfId="0" applyNumberFormat="1" applyFont="1" applyBorder="1" applyAlignment="1">
      <alignment/>
    </xf>
    <xf numFmtId="0" fontId="2" fillId="2" borderId="8" xfId="0" applyNumberFormat="1" applyFont="1" applyBorder="1" applyAlignment="1">
      <alignment/>
    </xf>
    <xf numFmtId="0" fontId="1" fillId="2" borderId="9" xfId="0" applyNumberFormat="1" applyFont="1" applyBorder="1" applyAlignment="1">
      <alignment horizontal="center"/>
    </xf>
    <xf numFmtId="0" fontId="1" fillId="2" borderId="10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showOutlineSymbols="0" view="pageBreakPreview" zoomScale="60" zoomScaleNormal="87" workbookViewId="0" topLeftCell="A2">
      <selection activeCell="H6" sqref="H6"/>
    </sheetView>
  </sheetViews>
  <sheetFormatPr defaultColWidth="8.69921875" defaultRowHeight="15"/>
  <cols>
    <col min="1" max="1" width="45.296875" style="0" customWidth="1"/>
    <col min="2" max="5" width="10.69921875" style="0" customWidth="1"/>
    <col min="6" max="6" width="2.69921875" style="0" customWidth="1"/>
    <col min="7" max="16384" width="11.3984375" style="0" customWidth="1"/>
  </cols>
  <sheetData>
    <row r="1" ht="39" customHeight="1">
      <c r="E1" t="s">
        <v>40</v>
      </c>
    </row>
    <row r="2" spans="1:5" ht="15.75">
      <c r="A2" s="2" t="s">
        <v>39</v>
      </c>
      <c r="E2" t="s">
        <v>41</v>
      </c>
    </row>
    <row r="4" spans="1:5" ht="15.75">
      <c r="A4" s="2"/>
      <c r="B4" s="2"/>
      <c r="C4" s="2"/>
      <c r="D4" s="2"/>
      <c r="E4" s="2"/>
    </row>
    <row r="5" spans="1:4" ht="15.75">
      <c r="A5" s="2"/>
      <c r="B5" s="2"/>
      <c r="C5" s="2"/>
      <c r="D5" s="2"/>
    </row>
    <row r="7" ht="15.75" thickBot="1">
      <c r="E7" s="5" t="s">
        <v>0</v>
      </c>
    </row>
    <row r="8" spans="1:5" ht="16.5" thickBot="1">
      <c r="A8" s="7" t="s">
        <v>1</v>
      </c>
      <c r="B8" s="25" t="s">
        <v>2</v>
      </c>
      <c r="C8" s="26"/>
      <c r="D8" s="8" t="s">
        <v>3</v>
      </c>
      <c r="E8" s="8" t="s">
        <v>4</v>
      </c>
    </row>
    <row r="9" spans="1:5" ht="18.75" thickBot="1">
      <c r="A9" s="24"/>
      <c r="B9" s="8">
        <v>2003</v>
      </c>
      <c r="C9" s="8">
        <v>2002</v>
      </c>
      <c r="D9" s="8" t="s">
        <v>37</v>
      </c>
      <c r="E9" s="8" t="s">
        <v>38</v>
      </c>
    </row>
    <row r="10" spans="1:5" ht="15">
      <c r="A10" s="10"/>
      <c r="B10" s="12"/>
      <c r="C10" s="12"/>
      <c r="D10" s="12"/>
      <c r="E10" s="13"/>
    </row>
    <row r="11" spans="1:5" ht="15.75">
      <c r="A11" s="9" t="s">
        <v>5</v>
      </c>
      <c r="B11" s="14">
        <f>SUM(B13+B19+B20+B24)</f>
        <v>200150</v>
      </c>
      <c r="C11" s="14">
        <f>SUM(C13+C19+C20+C24)</f>
        <v>188844.4</v>
      </c>
      <c r="D11" s="14">
        <f>SUM(B11/C11*100)</f>
        <v>105.98672769751181</v>
      </c>
      <c r="E11" s="14">
        <f>SUM(B11-C11)</f>
        <v>11305.600000000006</v>
      </c>
    </row>
    <row r="12" spans="1:5" ht="15.75">
      <c r="A12" s="10"/>
      <c r="B12" s="15"/>
      <c r="C12" s="15"/>
      <c r="D12" s="16"/>
      <c r="E12" s="14"/>
    </row>
    <row r="13" spans="1:5" ht="15">
      <c r="A13" s="10" t="s">
        <v>6</v>
      </c>
      <c r="B13" s="17">
        <f>SUM(B14+B17+B18)</f>
        <v>70094.9</v>
      </c>
      <c r="C13" s="17">
        <f>SUM(C14+C17+C18)</f>
        <v>67073.6</v>
      </c>
      <c r="D13" s="17">
        <f aca="true" t="shared" si="0" ref="D13:D20">SUM(B13/C13*100)</f>
        <v>104.50445480785284</v>
      </c>
      <c r="E13" s="17">
        <f aca="true" t="shared" si="1" ref="E13:E20">SUM(B13-C13)</f>
        <v>3021.2999999999884</v>
      </c>
    </row>
    <row r="14" spans="1:5" ht="15">
      <c r="A14" s="10" t="s">
        <v>7</v>
      </c>
      <c r="B14" s="17">
        <f>SUM(B15+B16)</f>
        <v>31892.2</v>
      </c>
      <c r="C14" s="17">
        <f>SUM(C15+C16)</f>
        <v>29826.8</v>
      </c>
      <c r="D14" s="17">
        <f t="shared" si="0"/>
        <v>106.92464495017904</v>
      </c>
      <c r="E14" s="17">
        <f t="shared" si="1"/>
        <v>2065.4000000000015</v>
      </c>
    </row>
    <row r="15" spans="1:5" ht="15">
      <c r="A15" s="10" t="s">
        <v>8</v>
      </c>
      <c r="B15" s="17">
        <v>27079.9</v>
      </c>
      <c r="C15" s="17">
        <v>24584.5</v>
      </c>
      <c r="D15" s="17">
        <f t="shared" si="0"/>
        <v>110.1502979519616</v>
      </c>
      <c r="E15" s="17">
        <f t="shared" si="1"/>
        <v>2495.4000000000015</v>
      </c>
    </row>
    <row r="16" spans="1:5" ht="15">
      <c r="A16" s="10" t="s">
        <v>9</v>
      </c>
      <c r="B16" s="17">
        <v>4812.3</v>
      </c>
      <c r="C16" s="17">
        <v>5242.3</v>
      </c>
      <c r="D16" s="17">
        <f t="shared" si="0"/>
        <v>91.79749346660817</v>
      </c>
      <c r="E16" s="17">
        <f t="shared" si="1"/>
        <v>-430</v>
      </c>
    </row>
    <row r="17" spans="1:5" ht="15">
      <c r="A17" s="10" t="s">
        <v>10</v>
      </c>
      <c r="B17" s="17">
        <v>29059.7</v>
      </c>
      <c r="C17" s="17">
        <v>27908.3</v>
      </c>
      <c r="D17" s="17">
        <f t="shared" si="0"/>
        <v>104.12565437522173</v>
      </c>
      <c r="E17" s="17">
        <f t="shared" si="1"/>
        <v>1151.4000000000015</v>
      </c>
    </row>
    <row r="18" spans="1:5" ht="15">
      <c r="A18" s="10" t="s">
        <v>11</v>
      </c>
      <c r="B18" s="17">
        <v>9143</v>
      </c>
      <c r="C18" s="17">
        <v>9338.5</v>
      </c>
      <c r="D18" s="17">
        <f t="shared" si="0"/>
        <v>97.90651603576592</v>
      </c>
      <c r="E18" s="17">
        <f t="shared" si="1"/>
        <v>-195.5</v>
      </c>
    </row>
    <row r="19" spans="1:5" ht="15">
      <c r="A19" s="10" t="s">
        <v>12</v>
      </c>
      <c r="B19" s="17">
        <v>2664</v>
      </c>
      <c r="C19" s="17">
        <v>2204.5</v>
      </c>
      <c r="D19" s="17">
        <f t="shared" si="0"/>
        <v>120.84372873667499</v>
      </c>
      <c r="E19" s="17">
        <f t="shared" si="1"/>
        <v>459.5</v>
      </c>
    </row>
    <row r="20" spans="1:5" ht="15">
      <c r="A20" s="10" t="s">
        <v>13</v>
      </c>
      <c r="B20" s="17">
        <v>123326.6</v>
      </c>
      <c r="C20" s="17">
        <v>115570.7</v>
      </c>
      <c r="D20" s="17">
        <f t="shared" si="0"/>
        <v>106.71095701592186</v>
      </c>
      <c r="E20" s="17">
        <f t="shared" si="1"/>
        <v>7755.900000000009</v>
      </c>
    </row>
    <row r="21" spans="1:5" ht="15">
      <c r="A21" s="10" t="s">
        <v>14</v>
      </c>
      <c r="B21" s="17"/>
      <c r="C21" s="17"/>
      <c r="D21" s="17"/>
      <c r="E21" s="17"/>
    </row>
    <row r="22" spans="1:5" ht="15">
      <c r="A22" s="10" t="s">
        <v>15</v>
      </c>
      <c r="B22" s="17">
        <v>83794.7</v>
      </c>
      <c r="C22" s="17">
        <v>82238.8</v>
      </c>
      <c r="D22" s="17">
        <f>SUM(B22/C22*100)</f>
        <v>101.89192935694587</v>
      </c>
      <c r="E22" s="17">
        <f>SUM(B22-C22)</f>
        <v>1555.8999999999942</v>
      </c>
    </row>
    <row r="23" spans="1:5" ht="15">
      <c r="A23" s="10" t="s">
        <v>16</v>
      </c>
      <c r="B23" s="17">
        <v>38047.1</v>
      </c>
      <c r="C23" s="17">
        <v>32001.3</v>
      </c>
      <c r="D23" s="17">
        <f>SUM(B23/C23*100)</f>
        <v>118.89235749797665</v>
      </c>
      <c r="E23" s="17">
        <f>SUM(B23-C23)</f>
        <v>6045.799999999999</v>
      </c>
    </row>
    <row r="24" spans="1:5" ht="15">
      <c r="A24" s="10" t="s">
        <v>17</v>
      </c>
      <c r="B24" s="17">
        <v>4064.5</v>
      </c>
      <c r="C24" s="17">
        <v>3995.6</v>
      </c>
      <c r="D24" s="17">
        <f>SUM(B24/C24*100)</f>
        <v>101.72439683652017</v>
      </c>
      <c r="E24" s="17">
        <f>SUM(B24-C24)</f>
        <v>68.90000000000009</v>
      </c>
    </row>
    <row r="25" spans="1:5" ht="15">
      <c r="A25" s="10" t="s">
        <v>14</v>
      </c>
      <c r="B25" s="17"/>
      <c r="C25" s="17"/>
      <c r="D25" s="17"/>
      <c r="E25" s="17"/>
    </row>
    <row r="26" spans="1:5" ht="15">
      <c r="A26" s="10" t="s">
        <v>18</v>
      </c>
      <c r="B26" s="17">
        <v>3959.1</v>
      </c>
      <c r="C26" s="17">
        <v>3832.2</v>
      </c>
      <c r="D26" s="17">
        <f>SUM(B26/C26*100)</f>
        <v>103.31141380930013</v>
      </c>
      <c r="E26" s="17">
        <f>SUM(B26-C26)</f>
        <v>126.90000000000009</v>
      </c>
    </row>
    <row r="27" spans="1:5" ht="15">
      <c r="A27" s="10"/>
      <c r="B27" s="17"/>
      <c r="C27" s="17"/>
      <c r="D27" s="15"/>
      <c r="E27" s="17"/>
    </row>
    <row r="28" spans="1:5" ht="15.75">
      <c r="A28" s="9" t="s">
        <v>20</v>
      </c>
      <c r="B28" s="14">
        <v>17312.5</v>
      </c>
      <c r="C28" s="14">
        <v>20841.4</v>
      </c>
      <c r="D28" s="14">
        <f>SUM(B28/C28*100)</f>
        <v>83.06783613384897</v>
      </c>
      <c r="E28" s="14">
        <f>SUM(B28-C28)</f>
        <v>-3528.9000000000015</v>
      </c>
    </row>
    <row r="29" spans="1:5" ht="15.75">
      <c r="A29" s="9"/>
      <c r="B29" s="14"/>
      <c r="C29" s="14"/>
      <c r="D29" s="14"/>
      <c r="E29" s="14"/>
    </row>
    <row r="30" spans="1:5" ht="15.75">
      <c r="A30" s="9" t="s">
        <v>21</v>
      </c>
      <c r="B30" s="14">
        <v>12192</v>
      </c>
      <c r="C30" s="14">
        <v>1657.7</v>
      </c>
      <c r="D30" s="14">
        <f>SUM(B30/C30*100)</f>
        <v>735.4768655365868</v>
      </c>
      <c r="E30" s="14">
        <f>SUM(B30-C30)</f>
        <v>10534.3</v>
      </c>
    </row>
    <row r="31" spans="1:5" ht="15.75">
      <c r="A31" s="9"/>
      <c r="B31" s="14"/>
      <c r="C31" s="14"/>
      <c r="D31" s="14"/>
      <c r="E31" s="14"/>
    </row>
    <row r="32" spans="1:5" ht="15.75">
      <c r="A32" s="9" t="s">
        <v>22</v>
      </c>
      <c r="B32" s="14">
        <v>3416.6</v>
      </c>
      <c r="C32" s="14">
        <v>9018.4</v>
      </c>
      <c r="D32" s="14">
        <f>SUM(B32/C32*100)</f>
        <v>37.88476891688104</v>
      </c>
      <c r="E32" s="14">
        <f>SUM(B32-C32)</f>
        <v>-5601.799999999999</v>
      </c>
    </row>
    <row r="33" spans="1:5" ht="16.5" thickBot="1">
      <c r="A33" s="11"/>
      <c r="B33" s="18"/>
      <c r="C33" s="18"/>
      <c r="D33" s="18"/>
      <c r="E33" s="18"/>
    </row>
    <row r="34" spans="1:5" ht="19.5" customHeight="1" thickBot="1">
      <c r="A34" s="23" t="s">
        <v>23</v>
      </c>
      <c r="B34" s="22">
        <f>SUM(B11+B28+B30+B32)</f>
        <v>233071.1</v>
      </c>
      <c r="C34" s="22">
        <f>SUM(C11+C28+C30+C32)</f>
        <v>220361.9</v>
      </c>
      <c r="D34" s="22">
        <f>SUM(B34/C34*100)</f>
        <v>105.7674216822418</v>
      </c>
      <c r="E34" s="22">
        <f>SUM(B34-C34)</f>
        <v>12709.200000000012</v>
      </c>
    </row>
    <row r="35" spans="1:5" ht="15.75">
      <c r="A35" s="19"/>
      <c r="B35" s="13"/>
      <c r="C35" s="13"/>
      <c r="D35" s="13"/>
      <c r="E35" s="13"/>
    </row>
    <row r="36" spans="1:5" ht="15.75">
      <c r="A36" s="16" t="s">
        <v>24</v>
      </c>
      <c r="B36" s="14">
        <f>SUM(B37:B41)</f>
        <v>247490.1</v>
      </c>
      <c r="C36" s="14">
        <f>SUM(C37:C41)</f>
        <v>235660.7</v>
      </c>
      <c r="D36" s="14">
        <f aca="true" t="shared" si="2" ref="D36:D41">SUM(B36/C36*100)</f>
        <v>105.01967447266345</v>
      </c>
      <c r="E36" s="14">
        <f aca="true" t="shared" si="3" ref="E36:E41">SUM(B36-C36)</f>
        <v>11829.399999999994</v>
      </c>
    </row>
    <row r="37" spans="1:5" ht="15">
      <c r="A37" s="15" t="s">
        <v>25</v>
      </c>
      <c r="B37" s="17">
        <v>30712.2</v>
      </c>
      <c r="C37" s="17">
        <v>37764.8</v>
      </c>
      <c r="D37" s="17">
        <f t="shared" si="2"/>
        <v>81.3249375079439</v>
      </c>
      <c r="E37" s="17">
        <f t="shared" si="3"/>
        <v>-7052.600000000002</v>
      </c>
    </row>
    <row r="38" spans="1:5" ht="15">
      <c r="A38" s="15" t="s">
        <v>26</v>
      </c>
      <c r="B38" s="17">
        <v>9848.3</v>
      </c>
      <c r="C38" s="17">
        <v>12897.1</v>
      </c>
      <c r="D38" s="17">
        <f t="shared" si="2"/>
        <v>76.36057718401811</v>
      </c>
      <c r="E38" s="17">
        <f t="shared" si="3"/>
        <v>-3048.800000000001</v>
      </c>
    </row>
    <row r="39" spans="1:5" ht="15">
      <c r="A39" s="15" t="s">
        <v>27</v>
      </c>
      <c r="B39" s="17">
        <v>34523.7</v>
      </c>
      <c r="C39" s="17">
        <v>33706.3</v>
      </c>
      <c r="D39" s="17">
        <f t="shared" si="2"/>
        <v>102.42506593722834</v>
      </c>
      <c r="E39" s="17">
        <f t="shared" si="3"/>
        <v>817.3999999999942</v>
      </c>
    </row>
    <row r="40" spans="1:5" ht="15">
      <c r="A40" s="15" t="s">
        <v>28</v>
      </c>
      <c r="B40" s="17">
        <v>142112.5</v>
      </c>
      <c r="C40" s="17">
        <v>115789.3</v>
      </c>
      <c r="D40" s="17">
        <f t="shared" si="2"/>
        <v>122.73370682783296</v>
      </c>
      <c r="E40" s="17">
        <f t="shared" si="3"/>
        <v>26323.199999999997</v>
      </c>
    </row>
    <row r="41" spans="1:5" ht="15">
      <c r="A41" s="15" t="s">
        <v>29</v>
      </c>
      <c r="B41" s="17">
        <v>30293.4</v>
      </c>
      <c r="C41" s="17">
        <v>35503.2</v>
      </c>
      <c r="D41" s="17">
        <f t="shared" si="2"/>
        <v>85.32582978435748</v>
      </c>
      <c r="E41" s="17">
        <f t="shared" si="3"/>
        <v>-5209.799999999996</v>
      </c>
    </row>
    <row r="42" spans="1:5" ht="15">
      <c r="A42" s="15"/>
      <c r="B42" s="17"/>
      <c r="C42" s="17"/>
      <c r="D42" s="17"/>
      <c r="E42" s="17"/>
    </row>
    <row r="43" spans="1:5" ht="15.75">
      <c r="A43" s="16" t="s">
        <v>30</v>
      </c>
      <c r="B43" s="14">
        <f>SUM(B44+B45)</f>
        <v>29112.4</v>
      </c>
      <c r="C43" s="14">
        <f>SUM(C44+C45)</f>
        <v>30177.300000000003</v>
      </c>
      <c r="D43" s="14">
        <f>SUM(B43/C43*100)</f>
        <v>96.47118860865616</v>
      </c>
      <c r="E43" s="14">
        <f>SUM(B43-C43)</f>
        <v>-1064.9000000000015</v>
      </c>
    </row>
    <row r="44" spans="1:5" ht="15">
      <c r="A44" s="15" t="s">
        <v>31</v>
      </c>
      <c r="B44" s="17">
        <v>15371.3</v>
      </c>
      <c r="C44" s="17">
        <v>17041.4</v>
      </c>
      <c r="D44" s="17">
        <f>SUM(B44/C44*100)</f>
        <v>90.19974884692571</v>
      </c>
      <c r="E44" s="17">
        <f>SUM(B44-C44)</f>
        <v>-1670.1000000000022</v>
      </c>
    </row>
    <row r="45" spans="1:5" ht="15">
      <c r="A45" s="15" t="s">
        <v>32</v>
      </c>
      <c r="B45" s="17">
        <v>13741.1</v>
      </c>
      <c r="C45" s="17">
        <v>13135.9</v>
      </c>
      <c r="D45" s="17">
        <f>SUM(B45/C45*100)</f>
        <v>104.60722143134464</v>
      </c>
      <c r="E45" s="17">
        <f>SUM(B45-C45)</f>
        <v>605.2000000000007</v>
      </c>
    </row>
    <row r="46" spans="1:5" ht="15">
      <c r="A46" s="15"/>
      <c r="B46" s="17"/>
      <c r="C46" s="17"/>
      <c r="D46" s="17"/>
      <c r="E46" s="17"/>
    </row>
    <row r="47" spans="1:5" ht="15.75">
      <c r="A47" s="16" t="s">
        <v>33</v>
      </c>
      <c r="B47" s="14">
        <v>7873.6</v>
      </c>
      <c r="C47" s="14">
        <v>2383.2</v>
      </c>
      <c r="D47" s="14">
        <f>SUM(B47/C47*100)</f>
        <v>330.37932192010743</v>
      </c>
      <c r="E47" s="14">
        <f>SUM(B47-C47)</f>
        <v>5490.400000000001</v>
      </c>
    </row>
    <row r="48" spans="1:5" ht="15.75">
      <c r="A48" s="16"/>
      <c r="B48" s="14"/>
      <c r="C48" s="14"/>
      <c r="D48" s="14"/>
      <c r="E48" s="14"/>
    </row>
    <row r="49" spans="1:5" ht="15.75">
      <c r="A49" s="16" t="s">
        <v>34</v>
      </c>
      <c r="B49" s="14">
        <v>4568.1</v>
      </c>
      <c r="C49" s="14">
        <v>3782.6</v>
      </c>
      <c r="D49" s="14" t="s">
        <v>19</v>
      </c>
      <c r="E49" s="14">
        <f>SUM(B49-C49)</f>
        <v>785.5000000000005</v>
      </c>
    </row>
    <row r="50" spans="1:5" ht="16.5" thickBot="1">
      <c r="A50" s="20"/>
      <c r="B50" s="18"/>
      <c r="C50" s="18"/>
      <c r="D50" s="18"/>
      <c r="E50" s="18"/>
    </row>
    <row r="51" spans="1:5" ht="19.5" customHeight="1" thickBot="1">
      <c r="A51" s="21" t="s">
        <v>35</v>
      </c>
      <c r="B51" s="22">
        <f>SUM(B36+B43+B47+B49)</f>
        <v>289044.19999999995</v>
      </c>
      <c r="C51" s="22">
        <f>SUM(C36+C43+C47+C49)</f>
        <v>272003.8</v>
      </c>
      <c r="D51" s="22">
        <f>SUM(B51/C51*100)</f>
        <v>106.26476541871841</v>
      </c>
      <c r="E51" s="22">
        <f>SUM(B51-C51)</f>
        <v>17040.399999999965</v>
      </c>
    </row>
    <row r="52" spans="1:5" ht="19.5" customHeight="1" thickBot="1">
      <c r="A52" s="21" t="s">
        <v>36</v>
      </c>
      <c r="B52" s="22">
        <f>SUM(B34-B51)</f>
        <v>-55973.09999999995</v>
      </c>
      <c r="C52" s="22">
        <f>SUM(C34-C51)</f>
        <v>-51641.899999999994</v>
      </c>
      <c r="D52" s="22">
        <f>SUM(B52/C52*100)</f>
        <v>108.38698808525626</v>
      </c>
      <c r="E52" s="22">
        <f>SUM(B52-C52)</f>
        <v>-4331.199999999953</v>
      </c>
    </row>
    <row r="56" spans="2:3" ht="15">
      <c r="B56" s="1"/>
      <c r="C56" s="1"/>
    </row>
    <row r="57" ht="18" customHeight="1"/>
    <row r="156" spans="1:5" ht="15.75">
      <c r="A156" s="4"/>
      <c r="B156" s="3"/>
      <c r="C156" s="3"/>
      <c r="D156" s="6"/>
      <c r="E156" s="6"/>
    </row>
    <row r="157" spans="2:3" ht="15">
      <c r="B157" s="1"/>
      <c r="C157" s="1"/>
    </row>
  </sheetData>
  <mergeCells count="1">
    <mergeCell ref="B8:C8"/>
  </mergeCells>
  <printOptions/>
  <pageMargins left="0.5118110236220472" right="0.5118110236220472" top="0.75" bottom="0.75" header="0.4921259845" footer="0.4921259845"/>
  <pageSetup horizontalDpi="600" verticalDpi="600" orientation="portrait" scale="81" r:id="rId1"/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lsedivy</cp:lastModifiedBy>
  <cp:lastPrinted>2004-05-07T10:03:24Z</cp:lastPrinted>
  <dcterms:created xsi:type="dcterms:W3CDTF">2004-01-30T08:54:49Z</dcterms:created>
  <dcterms:modified xsi:type="dcterms:W3CDTF">2004-05-07T10:04:16Z</dcterms:modified>
  <cp:category/>
  <cp:version/>
  <cp:contentType/>
  <cp:contentStatus/>
</cp:coreProperties>
</file>