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lovak" sheetId="1" r:id="rId1"/>
    <sheet name="English" sheetId="2" r:id="rId2"/>
  </sheets>
  <definedNames>
    <definedName name="_xlnm.Print_Area" localSheetId="1">'English'!$A$1:$K$25</definedName>
    <definedName name="_xlnm.Print_Area" localSheetId="0">'Slovak'!$A$1:$K$25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<sst xmlns="http://schemas.openxmlformats.org/spreadsheetml/2006/main" count="102" uniqueCount="48">
  <si>
    <t>UKAZOVATEĽ</t>
  </si>
  <si>
    <t>merná</t>
  </si>
  <si>
    <t xml:space="preserve"> 1998</t>
  </si>
  <si>
    <t xml:space="preserve"> 1999</t>
  </si>
  <si>
    <t>jednotka</t>
  </si>
  <si>
    <t>HDP  bežné ceny</t>
  </si>
  <si>
    <t>mld.Sk</t>
  </si>
  <si>
    <t xml:space="preserve">     rovnaké obdobie minulého roku = 100</t>
  </si>
  <si>
    <t>index</t>
  </si>
  <si>
    <t>HDP  stále ceny r.1995</t>
  </si>
  <si>
    <t>Sk/USD</t>
  </si>
  <si>
    <t>HDP  v USD</t>
  </si>
  <si>
    <t>mld.USD</t>
  </si>
  <si>
    <t>tis.osôb</t>
  </si>
  <si>
    <t xml:space="preserve">HDP v bežných cenách na 1obyvateľa   </t>
  </si>
  <si>
    <t>tis. Sk</t>
  </si>
  <si>
    <t xml:space="preserve">HDP v stálych cenách na 1obyvateľa   </t>
  </si>
  <si>
    <t>tis.Sk</t>
  </si>
  <si>
    <t>Hrubý národný produkt v b.c.</t>
  </si>
  <si>
    <t>mld. Sk</t>
  </si>
  <si>
    <t>rovnaké obdobie minulého roku = 100</t>
  </si>
  <si>
    <t xml:space="preserve">Hrubý národný produkt v b.c. na 1 obyvateľa </t>
  </si>
  <si>
    <t>Unit</t>
  </si>
  <si>
    <t>GDP (in current prices - curr.p.)</t>
  </si>
  <si>
    <t xml:space="preserve">     the same period of previous year  = 100</t>
  </si>
  <si>
    <t>index %</t>
  </si>
  <si>
    <t>GDP (in constant  prices 1995 - const.p.)</t>
  </si>
  <si>
    <t>GDP in USD</t>
  </si>
  <si>
    <t>thousand p.</t>
  </si>
  <si>
    <t>GDP in current pr. per head (capita)</t>
  </si>
  <si>
    <t>thousand Sk</t>
  </si>
  <si>
    <t xml:space="preserve">GDP in constant pr. per head   </t>
  </si>
  <si>
    <t>GNP - gross national product in curr.p.</t>
  </si>
  <si>
    <t xml:space="preserve">GNP in curr. p. per capita </t>
  </si>
  <si>
    <t>1) by the balance of payments, source  National Bank of SR  (NBS)</t>
  </si>
  <si>
    <t>stredný stav obyvateľstva</t>
  </si>
  <si>
    <t>HDP v USD na 1obyvateľa</t>
  </si>
  <si>
    <t>1) prebraný z plat. bil. NBS</t>
  </si>
  <si>
    <t>-</t>
  </si>
  <si>
    <t>*) stav obyvateľstva k 31.12.</t>
  </si>
  <si>
    <t>USD</t>
  </si>
  <si>
    <t>výmenný kurz  1)</t>
  </si>
  <si>
    <t>exchange rate (centre)  1)</t>
  </si>
  <si>
    <t>average status of  population</t>
  </si>
  <si>
    <t>GDP in USD per capita</t>
  </si>
  <si>
    <t>5379.0  *)</t>
  </si>
  <si>
    <t>*) as of end of a year</t>
  </si>
  <si>
    <t>INDICATOR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</si>
</sst>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</numFmts>
  <fonts count="9">
    <font>
      <sz val="10"/>
      <color indexed="8"/>
      <name val="Arial"/>
      <family val="0"/>
    </font>
    <font>
      <b/>
      <sz val="12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5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67">
    <xf numFmtId="1" fontId="0" fillId="0" borderId="0" xfId="0" applyNumberFormat="1" applyFill="1" applyAlignment="1">
      <alignment/>
    </xf>
    <xf numFmtId="0" fontId="4" fillId="2" borderId="1" xfId="0" applyNumberFormat="1" applyFont="1" applyFill="1" applyBorder="1" applyAlignment="1">
      <alignment horizontal="centerContinuous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172" fontId="5" fillId="0" borderId="6" xfId="0" applyNumberFormat="1" applyFont="1" applyFill="1" applyBorder="1" applyAlignment="1">
      <alignment/>
    </xf>
    <xf numFmtId="172" fontId="5" fillId="0" borderId="7" xfId="0" applyNumberFormat="1" applyFont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 horizontal="center"/>
    </xf>
    <xf numFmtId="173" fontId="5" fillId="0" borderId="6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/>
    </xf>
    <xf numFmtId="0" fontId="1" fillId="2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Border="1" applyAlignment="1">
      <alignment/>
    </xf>
    <xf numFmtId="0" fontId="2" fillId="2" borderId="8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2" fontId="1" fillId="2" borderId="0" xfId="0" applyNumberFormat="1" applyFont="1" applyFill="1" applyAlignment="1">
      <alignment vertical="center"/>
    </xf>
    <xf numFmtId="172" fontId="5" fillId="0" borderId="7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173" fontId="5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6" fillId="2" borderId="16" xfId="0" applyNumberFormat="1" applyFont="1" applyFill="1" applyBorder="1" applyAlignment="1">
      <alignment wrapText="1"/>
    </xf>
    <xf numFmtId="0" fontId="5" fillId="2" borderId="17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8" fillId="0" borderId="20" xfId="0" applyNumberFormat="1" applyFont="1" applyFill="1" applyBorder="1" applyAlignment="1">
      <alignment/>
    </xf>
    <xf numFmtId="172" fontId="8" fillId="0" borderId="9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172" fontId="7" fillId="0" borderId="5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Continuous" vertical="center"/>
    </xf>
    <xf numFmtId="0" fontId="3" fillId="2" borderId="22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Continuous"/>
    </xf>
    <xf numFmtId="173" fontId="7" fillId="0" borderId="21" xfId="0" applyNumberFormat="1" applyFont="1" applyFill="1" applyBorder="1" applyAlignment="1">
      <alignment horizontal="right"/>
    </xf>
    <xf numFmtId="173" fontId="7" fillId="0" borderId="5" xfId="0" applyNumberFormat="1" applyFont="1" applyFill="1" applyBorder="1" applyAlignment="1">
      <alignment horizontal="right"/>
    </xf>
    <xf numFmtId="172" fontId="8" fillId="0" borderId="20" xfId="0" applyNumberFormat="1" applyFont="1" applyFill="1" applyBorder="1" applyAlignment="1">
      <alignment horizontal="right"/>
    </xf>
    <xf numFmtId="172" fontId="8" fillId="0" borderId="9" xfId="0" applyNumberFormat="1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1" fontId="7" fillId="0" borderId="21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showOutlineSymbols="0" workbookViewId="0" topLeftCell="A1">
      <selection activeCell="A1" sqref="A1"/>
    </sheetView>
  </sheetViews>
  <sheetFormatPr defaultColWidth="8.7109375" defaultRowHeight="12.75"/>
  <cols>
    <col min="1" max="1" width="49.421875" style="0" customWidth="1"/>
    <col min="2" max="2" width="9.8515625" style="0" customWidth="1"/>
    <col min="4" max="4" width="9.140625" style="0" customWidth="1"/>
    <col min="9" max="9" width="8.8515625" style="0" bestFit="1" customWidth="1"/>
    <col min="10" max="11" width="8.8515625" style="0" customWidth="1"/>
  </cols>
  <sheetData>
    <row r="1" spans="1:11" ht="21" thickTop="1">
      <c r="A1" s="1" t="s">
        <v>0</v>
      </c>
      <c r="B1" s="2" t="s">
        <v>1</v>
      </c>
      <c r="C1" s="60">
        <v>1993</v>
      </c>
      <c r="D1" s="61">
        <v>1994</v>
      </c>
      <c r="E1" s="61">
        <v>1995</v>
      </c>
      <c r="F1" s="62">
        <v>1996</v>
      </c>
      <c r="G1" s="62">
        <v>1997</v>
      </c>
      <c r="H1" s="63" t="s">
        <v>2</v>
      </c>
      <c r="I1" s="64" t="s">
        <v>3</v>
      </c>
      <c r="J1" s="65">
        <v>2000</v>
      </c>
      <c r="K1" s="66">
        <v>2001</v>
      </c>
    </row>
    <row r="2" spans="1:11" ht="18.75" thickBot="1">
      <c r="A2" s="33"/>
      <c r="B2" s="34" t="s">
        <v>4</v>
      </c>
      <c r="C2" s="43"/>
      <c r="D2" s="43"/>
      <c r="E2" s="43"/>
      <c r="F2" s="44"/>
      <c r="G2" s="44"/>
      <c r="H2" s="45"/>
      <c r="I2" s="46"/>
      <c r="J2" s="47"/>
      <c r="K2" s="48"/>
    </row>
    <row r="3" spans="1:11" ht="16.5" thickTop="1">
      <c r="A3" s="5" t="s">
        <v>5</v>
      </c>
      <c r="B3" s="6" t="s">
        <v>6</v>
      </c>
      <c r="C3" s="7">
        <v>390.6</v>
      </c>
      <c r="D3" s="7">
        <v>466.2</v>
      </c>
      <c r="E3" s="7">
        <v>546</v>
      </c>
      <c r="F3" s="7">
        <v>606.1</v>
      </c>
      <c r="G3" s="7">
        <v>686.1</v>
      </c>
      <c r="H3" s="27">
        <v>750.8</v>
      </c>
      <c r="I3" s="8">
        <v>815.3</v>
      </c>
      <c r="J3" s="35">
        <v>887.2</v>
      </c>
      <c r="K3" s="36">
        <v>964.6</v>
      </c>
    </row>
    <row r="4" spans="1:11" ht="13.5" thickBot="1">
      <c r="A4" s="9"/>
      <c r="B4" s="10" t="s">
        <v>8</v>
      </c>
      <c r="C4" s="15" t="s">
        <v>38</v>
      </c>
      <c r="D4" s="11">
        <v>119.4</v>
      </c>
      <c r="E4" s="11">
        <v>117.1</v>
      </c>
      <c r="F4" s="11">
        <v>111</v>
      </c>
      <c r="G4" s="11">
        <v>113.2</v>
      </c>
      <c r="H4" s="11">
        <v>109.4</v>
      </c>
      <c r="I4" s="28">
        <v>108.6</v>
      </c>
      <c r="J4" s="37">
        <v>108.8</v>
      </c>
      <c r="K4" s="38">
        <v>108.7</v>
      </c>
    </row>
    <row r="5" spans="1:11" ht="16.5" thickTop="1">
      <c r="A5" s="5" t="s">
        <v>9</v>
      </c>
      <c r="B5" s="12" t="s">
        <v>6</v>
      </c>
      <c r="C5" s="7">
        <v>487.6</v>
      </c>
      <c r="D5" s="7">
        <v>511.6</v>
      </c>
      <c r="E5" s="7">
        <v>546</v>
      </c>
      <c r="F5" s="7">
        <v>579.9</v>
      </c>
      <c r="G5" s="7">
        <v>615.9</v>
      </c>
      <c r="H5" s="7">
        <v>641.1</v>
      </c>
      <c r="I5" s="29">
        <v>653.3</v>
      </c>
      <c r="J5" s="39">
        <v>667.7</v>
      </c>
      <c r="K5" s="40">
        <v>689.7</v>
      </c>
    </row>
    <row r="6" spans="1:11" ht="13.5" thickBot="1">
      <c r="A6" s="9" t="s">
        <v>7</v>
      </c>
      <c r="B6" s="10" t="s">
        <v>8</v>
      </c>
      <c r="C6" s="15" t="s">
        <v>38</v>
      </c>
      <c r="D6" s="11">
        <v>104.90451388888889</v>
      </c>
      <c r="E6" s="11">
        <v>106.7</v>
      </c>
      <c r="F6" s="11">
        <v>106.2</v>
      </c>
      <c r="G6" s="11">
        <v>106.2</v>
      </c>
      <c r="H6" s="11">
        <v>104.1</v>
      </c>
      <c r="I6" s="28">
        <v>101.9</v>
      </c>
      <c r="J6" s="37">
        <v>102.2</v>
      </c>
      <c r="K6" s="38">
        <v>103.3</v>
      </c>
    </row>
    <row r="7" spans="1:11" ht="16.5" thickTop="1">
      <c r="A7" s="5" t="s">
        <v>41</v>
      </c>
      <c r="B7" s="12" t="s">
        <v>10</v>
      </c>
      <c r="C7" s="13">
        <v>30.79</v>
      </c>
      <c r="D7" s="13">
        <v>32.039</v>
      </c>
      <c r="E7" s="13">
        <v>29.735</v>
      </c>
      <c r="F7" s="13">
        <v>30.647</v>
      </c>
      <c r="G7" s="13">
        <v>33.616</v>
      </c>
      <c r="H7" s="13">
        <v>35.242</v>
      </c>
      <c r="I7" s="30">
        <v>41.417</v>
      </c>
      <c r="J7" s="50">
        <v>46.2</v>
      </c>
      <c r="K7" s="51">
        <v>48.347</v>
      </c>
    </row>
    <row r="8" spans="1:11" ht="13.5" thickBot="1">
      <c r="A8" s="9" t="s">
        <v>7</v>
      </c>
      <c r="B8" s="10" t="s">
        <v>8</v>
      </c>
      <c r="C8" s="15" t="s">
        <v>38</v>
      </c>
      <c r="D8" s="11">
        <f>D7/C7*100</f>
        <v>104.05651185449823</v>
      </c>
      <c r="E8" s="11">
        <f aca="true" t="shared" si="0" ref="E8:K8">E7/D7*100</f>
        <v>92.80876431848684</v>
      </c>
      <c r="F8" s="11">
        <f t="shared" si="0"/>
        <v>103.06709265175718</v>
      </c>
      <c r="G8" s="11">
        <f t="shared" si="0"/>
        <v>109.68773452540216</v>
      </c>
      <c r="H8" s="11">
        <f t="shared" si="0"/>
        <v>104.8369823893384</v>
      </c>
      <c r="I8" s="28">
        <f t="shared" si="0"/>
        <v>117.52170705408321</v>
      </c>
      <c r="J8" s="52">
        <f t="shared" si="0"/>
        <v>111.54839800082092</v>
      </c>
      <c r="K8" s="53">
        <f t="shared" si="0"/>
        <v>104.64718614718613</v>
      </c>
    </row>
    <row r="9" spans="1:14" ht="16.5" thickTop="1">
      <c r="A9" s="5" t="s">
        <v>11</v>
      </c>
      <c r="B9" s="12" t="s">
        <v>12</v>
      </c>
      <c r="C9" s="14">
        <f>C3/C7</f>
        <v>12.685936992530044</v>
      </c>
      <c r="D9" s="14">
        <f aca="true" t="shared" si="1" ref="D9:K9">D3/D7</f>
        <v>14.551015949311775</v>
      </c>
      <c r="E9" s="14">
        <f t="shared" si="1"/>
        <v>18.36219942828317</v>
      </c>
      <c r="F9" s="14">
        <f t="shared" si="1"/>
        <v>19.77681339119653</v>
      </c>
      <c r="G9" s="14">
        <f t="shared" si="1"/>
        <v>20.40992384578772</v>
      </c>
      <c r="H9" s="14">
        <f t="shared" si="1"/>
        <v>21.30412575903751</v>
      </c>
      <c r="I9" s="31">
        <f t="shared" si="1"/>
        <v>19.685153439408936</v>
      </c>
      <c r="J9" s="54">
        <f t="shared" si="1"/>
        <v>19.203463203463205</v>
      </c>
      <c r="K9" s="55">
        <f t="shared" si="1"/>
        <v>19.951599892444204</v>
      </c>
      <c r="N9" s="49"/>
    </row>
    <row r="10" spans="1:11" ht="13.5" thickBot="1">
      <c r="A10" s="9" t="s">
        <v>7</v>
      </c>
      <c r="B10" s="10" t="s">
        <v>8</v>
      </c>
      <c r="C10" s="15" t="s">
        <v>38</v>
      </c>
      <c r="D10" s="11">
        <f>D9/C9*100</f>
        <v>114.70194088051959</v>
      </c>
      <c r="E10" s="11">
        <f aca="true" t="shared" si="2" ref="E10:K10">E9/D9*100</f>
        <v>126.19187204692504</v>
      </c>
      <c r="F10" s="11">
        <f t="shared" si="2"/>
        <v>107.70394618813714</v>
      </c>
      <c r="G10" s="11">
        <f t="shared" si="2"/>
        <v>103.20127637384198</v>
      </c>
      <c r="H10" s="11">
        <f t="shared" si="2"/>
        <v>104.38121141463417</v>
      </c>
      <c r="I10" s="28">
        <f t="shared" si="2"/>
        <v>92.4006629610615</v>
      </c>
      <c r="J10" s="52">
        <f t="shared" si="2"/>
        <v>97.55302778091938</v>
      </c>
      <c r="K10" s="53">
        <f t="shared" si="2"/>
        <v>103.89584254180816</v>
      </c>
    </row>
    <row r="11" spans="1:11" ht="16.5" thickTop="1">
      <c r="A11" s="5" t="s">
        <v>35</v>
      </c>
      <c r="B11" s="12" t="s">
        <v>13</v>
      </c>
      <c r="C11" s="7">
        <v>5324.632</v>
      </c>
      <c r="D11" s="7">
        <v>5347.413</v>
      </c>
      <c r="E11" s="7">
        <v>5363.676</v>
      </c>
      <c r="F11" s="7">
        <v>5373.793</v>
      </c>
      <c r="G11" s="7">
        <v>5383.233</v>
      </c>
      <c r="H11" s="7">
        <v>5390.657</v>
      </c>
      <c r="I11" s="29">
        <v>5395.115</v>
      </c>
      <c r="J11" s="41">
        <v>5400.637</v>
      </c>
      <c r="K11" s="42" t="s">
        <v>45</v>
      </c>
    </row>
    <row r="12" spans="1:11" ht="13.5" thickBot="1">
      <c r="A12" s="9" t="s">
        <v>7</v>
      </c>
      <c r="B12" s="10" t="s">
        <v>8</v>
      </c>
      <c r="C12" s="15" t="s">
        <v>38</v>
      </c>
      <c r="D12" s="11">
        <f>D11/C11*100</f>
        <v>100.42784177385404</v>
      </c>
      <c r="E12" s="11">
        <f aca="true" t="shared" si="3" ref="E12:J12">E11/D11*100</f>
        <v>100.30412837011096</v>
      </c>
      <c r="F12" s="11">
        <f t="shared" si="3"/>
        <v>100.18862064002374</v>
      </c>
      <c r="G12" s="11">
        <f t="shared" si="3"/>
        <v>100.17566735451106</v>
      </c>
      <c r="H12" s="11">
        <f t="shared" si="3"/>
        <v>100.13790969107225</v>
      </c>
      <c r="I12" s="28">
        <f t="shared" si="3"/>
        <v>100.08269863951647</v>
      </c>
      <c r="J12" s="52">
        <f t="shared" si="3"/>
        <v>100.1023518497752</v>
      </c>
      <c r="K12" s="53" t="s">
        <v>38</v>
      </c>
    </row>
    <row r="13" spans="1:11" ht="16.5" thickTop="1">
      <c r="A13" s="5" t="s">
        <v>14</v>
      </c>
      <c r="B13" s="12" t="s">
        <v>15</v>
      </c>
      <c r="C13" s="14">
        <f>C3/C11*1000</f>
        <v>73.35718224282918</v>
      </c>
      <c r="D13" s="14">
        <f aca="true" t="shared" si="4" ref="D13:J13">D3/D11*1000</f>
        <v>87.18234406057658</v>
      </c>
      <c r="E13" s="14">
        <f t="shared" si="4"/>
        <v>101.79585791535506</v>
      </c>
      <c r="F13" s="14">
        <f t="shared" si="4"/>
        <v>112.78811818765628</v>
      </c>
      <c r="G13" s="14">
        <f t="shared" si="4"/>
        <v>127.45129181664625</v>
      </c>
      <c r="H13" s="14">
        <f t="shared" si="4"/>
        <v>139.2780137931239</v>
      </c>
      <c r="I13" s="31">
        <f t="shared" si="4"/>
        <v>151.11818747144406</v>
      </c>
      <c r="J13" s="54">
        <f t="shared" si="4"/>
        <v>164.2769177043375</v>
      </c>
      <c r="K13" s="55">
        <f>K3/5378.951*1000</f>
        <v>179.32864605013134</v>
      </c>
    </row>
    <row r="14" spans="1:11" ht="13.5" thickBot="1">
      <c r="A14" s="9" t="s">
        <v>7</v>
      </c>
      <c r="B14" s="10" t="s">
        <v>8</v>
      </c>
      <c r="C14" s="15" t="s">
        <v>38</v>
      </c>
      <c r="D14" s="11">
        <f>D13/C13*100</f>
        <v>118.84636431642497</v>
      </c>
      <c r="E14" s="11">
        <f aca="true" t="shared" si="5" ref="E14:K14">E13/D13*100</f>
        <v>116.7620107170147</v>
      </c>
      <c r="F14" s="11">
        <f t="shared" si="5"/>
        <v>110.79833747404679</v>
      </c>
      <c r="G14" s="11">
        <f t="shared" si="5"/>
        <v>113.00063682647267</v>
      </c>
      <c r="H14" s="11">
        <f t="shared" si="5"/>
        <v>109.27940533823055</v>
      </c>
      <c r="I14" s="28">
        <f t="shared" si="5"/>
        <v>108.50110750136552</v>
      </c>
      <c r="J14" s="52">
        <f t="shared" si="5"/>
        <v>108.70757547656531</v>
      </c>
      <c r="K14" s="53">
        <f t="shared" si="5"/>
        <v>109.16241219772802</v>
      </c>
    </row>
    <row r="15" spans="1:11" ht="16.5" thickTop="1">
      <c r="A15" s="5" t="s">
        <v>16</v>
      </c>
      <c r="B15" s="12" t="s">
        <v>17</v>
      </c>
      <c r="C15" s="14">
        <f>C5/C11*1000</f>
        <v>91.57440363953792</v>
      </c>
      <c r="D15" s="14">
        <f aca="true" t="shared" si="6" ref="D15:J15">D5/D11*1000</f>
        <v>95.67243076231442</v>
      </c>
      <c r="E15" s="14">
        <f t="shared" si="6"/>
        <v>101.79585791535506</v>
      </c>
      <c r="F15" s="14">
        <f t="shared" si="6"/>
        <v>107.91260474677755</v>
      </c>
      <c r="G15" s="14">
        <f t="shared" si="6"/>
        <v>114.41080109294916</v>
      </c>
      <c r="H15" s="14">
        <f t="shared" si="6"/>
        <v>118.92798966804973</v>
      </c>
      <c r="I15" s="31">
        <f t="shared" si="6"/>
        <v>121.09102400968283</v>
      </c>
      <c r="J15" s="54">
        <f t="shared" si="6"/>
        <v>123.633563966621</v>
      </c>
      <c r="K15" s="55">
        <f>K5/5378.951*1000</f>
        <v>128.22202693424796</v>
      </c>
    </row>
    <row r="16" spans="1:11" ht="13.5" thickBot="1">
      <c r="A16" s="9" t="s">
        <v>7</v>
      </c>
      <c r="B16" s="10" t="s">
        <v>8</v>
      </c>
      <c r="C16" s="15" t="s">
        <v>38</v>
      </c>
      <c r="D16" s="11">
        <f>D15/C15*100</f>
        <v>104.4750792360139</v>
      </c>
      <c r="E16" s="11">
        <f aca="true" t="shared" si="7" ref="E16:K16">E15/D15*100</f>
        <v>106.40040929685742</v>
      </c>
      <c r="F16" s="11">
        <f t="shared" si="7"/>
        <v>106.00883666259648</v>
      </c>
      <c r="G16" s="11">
        <f t="shared" si="7"/>
        <v>106.02172133776213</v>
      </c>
      <c r="H16" s="11">
        <f t="shared" si="7"/>
        <v>103.94821864015333</v>
      </c>
      <c r="I16" s="28">
        <f t="shared" si="7"/>
        <v>101.81877651145919</v>
      </c>
      <c r="J16" s="52">
        <f t="shared" si="7"/>
        <v>102.0996931669641</v>
      </c>
      <c r="K16" s="53">
        <f t="shared" si="7"/>
        <v>103.71134085309211</v>
      </c>
    </row>
    <row r="17" spans="1:11" ht="16.5" thickTop="1">
      <c r="A17" s="5" t="s">
        <v>36</v>
      </c>
      <c r="B17" s="12" t="s">
        <v>40</v>
      </c>
      <c r="C17" s="56">
        <f>C9/C11*1000000</f>
        <v>2382.500235233166</v>
      </c>
      <c r="D17" s="56">
        <f aca="true" t="shared" si="8" ref="D17:J17">D9/D11*1000000</f>
        <v>2721.131872423502</v>
      </c>
      <c r="E17" s="56">
        <f t="shared" si="8"/>
        <v>3423.435611748951</v>
      </c>
      <c r="F17" s="56">
        <f t="shared" si="8"/>
        <v>3680.2335689514894</v>
      </c>
      <c r="G17" s="56">
        <f t="shared" si="8"/>
        <v>3791.3877860734838</v>
      </c>
      <c r="H17" s="56">
        <f t="shared" si="8"/>
        <v>3952.046245761418</v>
      </c>
      <c r="I17" s="57">
        <f t="shared" si="8"/>
        <v>3648.6995067591583</v>
      </c>
      <c r="J17" s="58">
        <f t="shared" si="8"/>
        <v>3555.7774394878247</v>
      </c>
      <c r="K17" s="59">
        <f>K9/5378.951*1000000</f>
        <v>3709.199041308278</v>
      </c>
    </row>
    <row r="18" spans="1:11" ht="13.5" thickBot="1">
      <c r="A18" s="9" t="s">
        <v>7</v>
      </c>
      <c r="B18" s="10" t="s">
        <v>8</v>
      </c>
      <c r="C18" s="15" t="s">
        <v>38</v>
      </c>
      <c r="D18" s="11">
        <f>D17/C17*100</f>
        <v>114.21328872008255</v>
      </c>
      <c r="E18" s="11">
        <f aca="true" t="shared" si="9" ref="E18:K18">E17/D17*100</f>
        <v>125.80925042416122</v>
      </c>
      <c r="F18" s="11">
        <f t="shared" si="9"/>
        <v>107.50117678046081</v>
      </c>
      <c r="G18" s="11">
        <f t="shared" si="9"/>
        <v>103.02030333236874</v>
      </c>
      <c r="H18" s="11">
        <f t="shared" si="9"/>
        <v>104.2374578585199</v>
      </c>
      <c r="I18" s="32">
        <f t="shared" si="9"/>
        <v>92.3243120110854</v>
      </c>
      <c r="J18" s="52">
        <f t="shared" si="9"/>
        <v>97.45328254356937</v>
      </c>
      <c r="K18" s="53">
        <f t="shared" si="9"/>
        <v>104.31471329213879</v>
      </c>
    </row>
    <row r="19" spans="1:11" ht="18.75" customHeight="1" thickTop="1">
      <c r="A19" s="16" t="s">
        <v>18</v>
      </c>
      <c r="B19" s="12" t="s">
        <v>19</v>
      </c>
      <c r="C19" s="17">
        <f>C3-1.17+3.077</f>
        <v>392.507</v>
      </c>
      <c r="D19" s="17">
        <f>D3-3.826+2.217</f>
        <v>464.59099999999995</v>
      </c>
      <c r="E19" s="17">
        <f>E3-0.408+2.742</f>
        <v>548.334</v>
      </c>
      <c r="F19" s="17">
        <f>F3-1.365+6.213</f>
        <v>610.948</v>
      </c>
      <c r="G19" s="17">
        <f>G3+5.875-4.085</f>
        <v>687.89</v>
      </c>
      <c r="H19" s="18">
        <f>H3-5.549+12.943</f>
        <v>758.194</v>
      </c>
      <c r="I19" s="19">
        <f>I3-12.481+8.11</f>
        <v>810.929</v>
      </c>
      <c r="J19" s="41">
        <f>J3-16.3231+5.4394</f>
        <v>876.3163000000001</v>
      </c>
      <c r="K19" s="42">
        <f>K3-15.1154+10.2444</f>
        <v>959.729</v>
      </c>
    </row>
    <row r="20" spans="1:11" ht="13.5" thickBot="1">
      <c r="A20" s="20" t="s">
        <v>20</v>
      </c>
      <c r="B20" s="10" t="s">
        <v>8</v>
      </c>
      <c r="C20" s="15" t="s">
        <v>38</v>
      </c>
      <c r="D20" s="11">
        <f>D19/C19*100</f>
        <v>118.36502278940246</v>
      </c>
      <c r="E20" s="11">
        <f aca="true" t="shared" si="10" ref="E20:K20">E19/D19*100</f>
        <v>118.02510164854678</v>
      </c>
      <c r="F20" s="11">
        <f t="shared" si="10"/>
        <v>111.4189526821244</v>
      </c>
      <c r="G20" s="11">
        <f t="shared" si="10"/>
        <v>112.59387050943779</v>
      </c>
      <c r="H20" s="11">
        <f t="shared" si="10"/>
        <v>110.2202387009551</v>
      </c>
      <c r="I20" s="11">
        <f t="shared" si="10"/>
        <v>106.95534388296399</v>
      </c>
      <c r="J20" s="11">
        <f t="shared" si="10"/>
        <v>108.06325831238001</v>
      </c>
      <c r="K20" s="11">
        <f t="shared" si="10"/>
        <v>109.51856082101861</v>
      </c>
    </row>
    <row r="21" spans="1:11" ht="18.75" customHeight="1" thickTop="1">
      <c r="A21" s="16" t="s">
        <v>21</v>
      </c>
      <c r="B21" s="12" t="s">
        <v>15</v>
      </c>
      <c r="C21" s="17">
        <f aca="true" t="shared" si="11" ref="C21:J21">C19*1000/C11</f>
        <v>73.71532905936036</v>
      </c>
      <c r="D21" s="17">
        <f t="shared" si="11"/>
        <v>86.88145089971543</v>
      </c>
      <c r="E21" s="17">
        <f t="shared" si="11"/>
        <v>102.23100724204816</v>
      </c>
      <c r="F21" s="17">
        <f t="shared" si="11"/>
        <v>113.69027426251812</v>
      </c>
      <c r="G21" s="21">
        <f t="shared" si="11"/>
        <v>127.7838057539029</v>
      </c>
      <c r="H21" s="21">
        <f t="shared" si="11"/>
        <v>140.64964623050585</v>
      </c>
      <c r="I21" s="21">
        <f t="shared" si="11"/>
        <v>150.30801011655916</v>
      </c>
      <c r="J21" s="21">
        <f t="shared" si="11"/>
        <v>162.26165543064644</v>
      </c>
      <c r="K21" s="21">
        <f>K19*1000/5378.951</f>
        <v>178.4230791468448</v>
      </c>
    </row>
    <row r="22" spans="1:11" ht="13.5" thickBot="1">
      <c r="A22" s="20" t="s">
        <v>20</v>
      </c>
      <c r="B22" s="10" t="s">
        <v>8</v>
      </c>
      <c r="C22" s="15" t="s">
        <v>38</v>
      </c>
      <c r="D22" s="15">
        <f aca="true" t="shared" si="12" ref="D22:I22">D21/C21*100</f>
        <v>117.86076520088903</v>
      </c>
      <c r="E22" s="15">
        <f t="shared" si="12"/>
        <v>117.66724218274192</v>
      </c>
      <c r="F22" s="15">
        <f t="shared" si="12"/>
        <v>111.20918919769451</v>
      </c>
      <c r="G22" s="15">
        <f t="shared" si="12"/>
        <v>112.39642668012387</v>
      </c>
      <c r="H22" s="15">
        <f t="shared" si="12"/>
        <v>110.06844365034887</v>
      </c>
      <c r="I22" s="22">
        <f t="shared" si="12"/>
        <v>106.8669663556953</v>
      </c>
      <c r="J22" s="22">
        <f>J21/I21*100</f>
        <v>107.95276665882119</v>
      </c>
      <c r="K22" s="22">
        <f>K21/J21*100</f>
        <v>109.96010035353424</v>
      </c>
    </row>
    <row r="23" spans="1:8" ht="13.5" thickTop="1">
      <c r="A23" s="23"/>
      <c r="B23" s="23"/>
      <c r="C23" s="23"/>
      <c r="D23" s="23"/>
      <c r="E23" s="23"/>
      <c r="F23" s="23"/>
      <c r="G23" s="23"/>
      <c r="H23" s="23"/>
    </row>
    <row r="24" spans="1:9" ht="12.75">
      <c r="A24" s="23" t="s">
        <v>37</v>
      </c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4" t="s">
        <v>39</v>
      </c>
      <c r="B25" s="24"/>
      <c r="C25" s="24"/>
      <c r="D25" s="24"/>
      <c r="E25" s="24"/>
      <c r="F25" s="23"/>
      <c r="G25" s="23"/>
      <c r="H25" s="23"/>
      <c r="I25" s="25"/>
    </row>
    <row r="26" spans="1:8" ht="12.75">
      <c r="A26" s="24"/>
      <c r="B26" s="24"/>
      <c r="C26" s="24"/>
      <c r="D26" s="24"/>
      <c r="E26" s="24"/>
      <c r="F26" s="23"/>
      <c r="G26" s="23"/>
      <c r="H26" s="23"/>
    </row>
  </sheetData>
  <printOptions horizontalCentered="1" verticalCentered="1"/>
  <pageMargins left="0.62" right="0.7480314960629921" top="0.984251968503937" bottom="0.984251968503937" header="0.5118110236220472" footer="0.5118110236220472"/>
  <pageSetup horizontalDpi="180" verticalDpi="180" orientation="landscape" scale="85" r:id="rId1"/>
  <headerFooter alignWithMargins="0">
    <oddHeader>&amp;L&amp;"Times New Roman CE,tučné"&amp;12Príloha č. 5 - HNP SR v rokoch 1993 - 2001</oddHeader>
    <oddFooter>&amp;L&amp;"Times New Roman CE,Normálne"&amp;8Zdroj: ŠU SR, NBS</oddFooter>
  </headerFooter>
  <rowBreaks count="1" manualBreakCount="1">
    <brk id="3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OutlineSymbols="0" workbookViewId="0" topLeftCell="A1">
      <selection activeCell="A2" sqref="A2"/>
    </sheetView>
  </sheetViews>
  <sheetFormatPr defaultColWidth="8.7109375" defaultRowHeight="12.75"/>
  <cols>
    <col min="1" max="1" width="44.7109375" style="0" customWidth="1"/>
    <col min="2" max="2" width="13.140625" style="0" customWidth="1"/>
  </cols>
  <sheetData>
    <row r="1" spans="1:11" ht="21" thickTop="1">
      <c r="A1" s="1" t="s">
        <v>47</v>
      </c>
      <c r="B1" s="2" t="s">
        <v>22</v>
      </c>
      <c r="C1" s="60">
        <f>Slovak!C1</f>
        <v>1993</v>
      </c>
      <c r="D1" s="61">
        <f>Slovak!D1</f>
        <v>1994</v>
      </c>
      <c r="E1" s="61">
        <f>Slovak!E1</f>
        <v>1995</v>
      </c>
      <c r="F1" s="62">
        <f>Slovak!F1</f>
        <v>1996</v>
      </c>
      <c r="G1" s="62">
        <f>Slovak!G1</f>
        <v>1997</v>
      </c>
      <c r="H1" s="63" t="str">
        <f>Slovak!H1</f>
        <v> 1998</v>
      </c>
      <c r="I1" s="64" t="str">
        <f>Slovak!I1</f>
        <v> 1999</v>
      </c>
      <c r="J1" s="65">
        <f>Slovak!J1</f>
        <v>2000</v>
      </c>
      <c r="K1" s="66">
        <f>Slovak!K1</f>
        <v>2001</v>
      </c>
    </row>
    <row r="2" spans="1:11" ht="18.75" thickBot="1">
      <c r="A2" s="3"/>
      <c r="B2" s="4"/>
      <c r="C2" s="43"/>
      <c r="D2" s="43"/>
      <c r="E2" s="43"/>
      <c r="F2" s="44"/>
      <c r="G2" s="44"/>
      <c r="H2" s="45"/>
      <c r="I2" s="46"/>
      <c r="J2" s="47"/>
      <c r="K2" s="48"/>
    </row>
    <row r="3" spans="1:11" ht="16.5" thickTop="1">
      <c r="A3" s="5" t="s">
        <v>23</v>
      </c>
      <c r="B3" s="6" t="s">
        <v>6</v>
      </c>
      <c r="C3" s="7">
        <f>Slovak!C3</f>
        <v>390.6</v>
      </c>
      <c r="D3" s="7">
        <f>Slovak!D3</f>
        <v>466.2</v>
      </c>
      <c r="E3" s="7">
        <f>Slovak!E3</f>
        <v>546</v>
      </c>
      <c r="F3" s="7">
        <f>Slovak!F3</f>
        <v>606.1</v>
      </c>
      <c r="G3" s="7">
        <f>Slovak!G3</f>
        <v>686.1</v>
      </c>
      <c r="H3" s="27">
        <f>Slovak!H3</f>
        <v>750.8</v>
      </c>
      <c r="I3" s="8">
        <f>Slovak!I3</f>
        <v>815.3</v>
      </c>
      <c r="J3" s="35">
        <f>Slovak!J3</f>
        <v>887.2</v>
      </c>
      <c r="K3" s="36">
        <f>Slovak!K3</f>
        <v>964.6</v>
      </c>
    </row>
    <row r="4" spans="1:11" ht="13.5" thickBot="1">
      <c r="A4" s="9" t="s">
        <v>24</v>
      </c>
      <c r="B4" s="10" t="s">
        <v>25</v>
      </c>
      <c r="C4" s="15" t="str">
        <f>Slovak!C4</f>
        <v>-</v>
      </c>
      <c r="D4" s="11">
        <f>Slovak!D4</f>
        <v>119.4</v>
      </c>
      <c r="E4" s="11">
        <f>Slovak!E4</f>
        <v>117.1</v>
      </c>
      <c r="F4" s="11">
        <f>Slovak!F4</f>
        <v>111</v>
      </c>
      <c r="G4" s="11">
        <f>Slovak!G4</f>
        <v>113.2</v>
      </c>
      <c r="H4" s="11">
        <f>Slovak!H4</f>
        <v>109.4</v>
      </c>
      <c r="I4" s="28">
        <f>Slovak!I4</f>
        <v>108.6</v>
      </c>
      <c r="J4" s="37">
        <f>Slovak!J4</f>
        <v>108.8</v>
      </c>
      <c r="K4" s="38">
        <f>Slovak!K4</f>
        <v>108.7</v>
      </c>
    </row>
    <row r="5" spans="1:11" ht="16.5" thickTop="1">
      <c r="A5" s="5" t="s">
        <v>26</v>
      </c>
      <c r="B5" s="12" t="s">
        <v>6</v>
      </c>
      <c r="C5" s="7">
        <f>Slovak!C5</f>
        <v>487.6</v>
      </c>
      <c r="D5" s="7">
        <f>Slovak!D5</f>
        <v>511.6</v>
      </c>
      <c r="E5" s="7">
        <f>Slovak!E5</f>
        <v>546</v>
      </c>
      <c r="F5" s="7">
        <f>Slovak!F5</f>
        <v>579.9</v>
      </c>
      <c r="G5" s="7">
        <f>Slovak!G5</f>
        <v>615.9</v>
      </c>
      <c r="H5" s="7">
        <f>Slovak!H5</f>
        <v>641.1</v>
      </c>
      <c r="I5" s="29">
        <f>Slovak!I5</f>
        <v>653.3</v>
      </c>
      <c r="J5" s="39">
        <f>Slovak!J5</f>
        <v>667.7</v>
      </c>
      <c r="K5" s="40">
        <f>Slovak!K5</f>
        <v>689.7</v>
      </c>
    </row>
    <row r="6" spans="1:11" ht="13.5" thickBot="1">
      <c r="A6" s="9" t="s">
        <v>24</v>
      </c>
      <c r="B6" s="10" t="s">
        <v>8</v>
      </c>
      <c r="C6" s="15" t="str">
        <f>Slovak!C6</f>
        <v>-</v>
      </c>
      <c r="D6" s="11">
        <f>Slovak!D6</f>
        <v>104.90451388888889</v>
      </c>
      <c r="E6" s="11">
        <f>Slovak!E6</f>
        <v>106.7</v>
      </c>
      <c r="F6" s="11">
        <f>Slovak!F6</f>
        <v>106.2</v>
      </c>
      <c r="G6" s="11">
        <f>Slovak!G6</f>
        <v>106.2</v>
      </c>
      <c r="H6" s="11">
        <f>Slovak!H6</f>
        <v>104.1</v>
      </c>
      <c r="I6" s="28">
        <f>Slovak!I6</f>
        <v>101.9</v>
      </c>
      <c r="J6" s="37">
        <f>Slovak!J6</f>
        <v>102.2</v>
      </c>
      <c r="K6" s="38">
        <f>Slovak!K6</f>
        <v>103.3</v>
      </c>
    </row>
    <row r="7" spans="1:11" ht="16.5" thickTop="1">
      <c r="A7" s="5" t="s">
        <v>42</v>
      </c>
      <c r="B7" s="12" t="s">
        <v>10</v>
      </c>
      <c r="C7" s="13">
        <f>Slovak!C7</f>
        <v>30.79</v>
      </c>
      <c r="D7" s="13">
        <f>Slovak!D7</f>
        <v>32.039</v>
      </c>
      <c r="E7" s="13">
        <f>Slovak!E7</f>
        <v>29.735</v>
      </c>
      <c r="F7" s="13">
        <f>Slovak!F7</f>
        <v>30.647</v>
      </c>
      <c r="G7" s="13">
        <f>Slovak!G7</f>
        <v>33.616</v>
      </c>
      <c r="H7" s="13">
        <f>Slovak!H7</f>
        <v>35.242</v>
      </c>
      <c r="I7" s="30">
        <f>Slovak!I7</f>
        <v>41.417</v>
      </c>
      <c r="J7" s="50">
        <f>Slovak!J7</f>
        <v>46.2</v>
      </c>
      <c r="K7" s="51">
        <f>Slovak!K7</f>
        <v>48.347</v>
      </c>
    </row>
    <row r="8" spans="1:11" ht="13.5" thickBot="1">
      <c r="A8" s="9" t="s">
        <v>24</v>
      </c>
      <c r="B8" s="10" t="s">
        <v>8</v>
      </c>
      <c r="C8" s="15" t="str">
        <f>Slovak!C8</f>
        <v>-</v>
      </c>
      <c r="D8" s="11">
        <f>Slovak!D8</f>
        <v>104.05651185449823</v>
      </c>
      <c r="E8" s="11">
        <f>Slovak!E8</f>
        <v>92.80876431848684</v>
      </c>
      <c r="F8" s="11">
        <f>Slovak!F8</f>
        <v>103.06709265175718</v>
      </c>
      <c r="G8" s="11">
        <f>Slovak!G8</f>
        <v>109.68773452540216</v>
      </c>
      <c r="H8" s="11">
        <f>Slovak!H8</f>
        <v>104.8369823893384</v>
      </c>
      <c r="I8" s="28">
        <f>Slovak!I8</f>
        <v>117.52170705408321</v>
      </c>
      <c r="J8" s="52">
        <f>Slovak!J8</f>
        <v>111.54839800082092</v>
      </c>
      <c r="K8" s="53">
        <f>Slovak!K8</f>
        <v>104.64718614718613</v>
      </c>
    </row>
    <row r="9" spans="1:11" ht="16.5" thickTop="1">
      <c r="A9" s="5" t="s">
        <v>27</v>
      </c>
      <c r="B9" s="12" t="s">
        <v>12</v>
      </c>
      <c r="C9" s="14">
        <f>Slovak!C9</f>
        <v>12.685936992530044</v>
      </c>
      <c r="D9" s="14">
        <f>Slovak!D9</f>
        <v>14.551015949311775</v>
      </c>
      <c r="E9" s="14">
        <f>Slovak!E9</f>
        <v>18.36219942828317</v>
      </c>
      <c r="F9" s="14">
        <f>Slovak!F9</f>
        <v>19.77681339119653</v>
      </c>
      <c r="G9" s="14">
        <f>Slovak!G9</f>
        <v>20.40992384578772</v>
      </c>
      <c r="H9" s="14">
        <f>Slovak!H9</f>
        <v>21.30412575903751</v>
      </c>
      <c r="I9" s="31">
        <f>Slovak!I9</f>
        <v>19.685153439408936</v>
      </c>
      <c r="J9" s="54">
        <f>Slovak!J9</f>
        <v>19.203463203463205</v>
      </c>
      <c r="K9" s="55">
        <f>Slovak!K9</f>
        <v>19.951599892444204</v>
      </c>
    </row>
    <row r="10" spans="1:11" ht="13.5" thickBot="1">
      <c r="A10" s="9" t="s">
        <v>24</v>
      </c>
      <c r="B10" s="10" t="s">
        <v>8</v>
      </c>
      <c r="C10" s="15" t="str">
        <f>Slovak!C10</f>
        <v>-</v>
      </c>
      <c r="D10" s="11">
        <f>Slovak!D10</f>
        <v>114.70194088051959</v>
      </c>
      <c r="E10" s="11">
        <f>Slovak!E10</f>
        <v>126.19187204692504</v>
      </c>
      <c r="F10" s="11">
        <f>Slovak!F10</f>
        <v>107.70394618813714</v>
      </c>
      <c r="G10" s="11">
        <f>Slovak!G10</f>
        <v>103.20127637384198</v>
      </c>
      <c r="H10" s="11">
        <f>Slovak!H10</f>
        <v>104.38121141463417</v>
      </c>
      <c r="I10" s="28">
        <f>Slovak!I10</f>
        <v>92.4006629610615</v>
      </c>
      <c r="J10" s="52">
        <f>Slovak!J10</f>
        <v>97.55302778091938</v>
      </c>
      <c r="K10" s="53">
        <f>Slovak!K10</f>
        <v>103.89584254180816</v>
      </c>
    </row>
    <row r="11" spans="1:11" ht="16.5" thickTop="1">
      <c r="A11" s="5" t="s">
        <v>43</v>
      </c>
      <c r="B11" s="12" t="s">
        <v>28</v>
      </c>
      <c r="C11" s="7">
        <f>Slovak!C11</f>
        <v>5324.632</v>
      </c>
      <c r="D11" s="7">
        <f>Slovak!D11</f>
        <v>5347.413</v>
      </c>
      <c r="E11" s="7">
        <f>Slovak!E11</f>
        <v>5363.676</v>
      </c>
      <c r="F11" s="7">
        <f>Slovak!F11</f>
        <v>5373.793</v>
      </c>
      <c r="G11" s="7">
        <f>Slovak!G11</f>
        <v>5383.233</v>
      </c>
      <c r="H11" s="7">
        <f>Slovak!H11</f>
        <v>5390.657</v>
      </c>
      <c r="I11" s="29">
        <f>Slovak!I11</f>
        <v>5395.115</v>
      </c>
      <c r="J11" s="41">
        <f>Slovak!J11</f>
        <v>5400.637</v>
      </c>
      <c r="K11" s="42" t="str">
        <f>Slovak!K11</f>
        <v>5379.0  *)</v>
      </c>
    </row>
    <row r="12" spans="1:11" ht="13.5" thickBot="1">
      <c r="A12" s="9" t="s">
        <v>24</v>
      </c>
      <c r="B12" s="10" t="s">
        <v>8</v>
      </c>
      <c r="C12" s="15" t="str">
        <f>Slovak!C12</f>
        <v>-</v>
      </c>
      <c r="D12" s="11">
        <f>Slovak!D12</f>
        <v>100.42784177385404</v>
      </c>
      <c r="E12" s="11">
        <f>Slovak!E12</f>
        <v>100.30412837011096</v>
      </c>
      <c r="F12" s="11">
        <f>Slovak!F12</f>
        <v>100.18862064002374</v>
      </c>
      <c r="G12" s="11">
        <f>Slovak!G12</f>
        <v>100.17566735451106</v>
      </c>
      <c r="H12" s="11">
        <f>Slovak!H12</f>
        <v>100.13790969107225</v>
      </c>
      <c r="I12" s="28">
        <f>Slovak!I12</f>
        <v>100.08269863951647</v>
      </c>
      <c r="J12" s="52">
        <f>Slovak!J12</f>
        <v>100.1023518497752</v>
      </c>
      <c r="K12" s="53" t="str">
        <f>Slovak!$K$12</f>
        <v>-</v>
      </c>
    </row>
    <row r="13" spans="1:11" ht="16.5" thickTop="1">
      <c r="A13" s="5" t="s">
        <v>29</v>
      </c>
      <c r="B13" s="12" t="s">
        <v>30</v>
      </c>
      <c r="C13" s="14">
        <f>Slovak!C13</f>
        <v>73.35718224282918</v>
      </c>
      <c r="D13" s="14">
        <f>Slovak!D13</f>
        <v>87.18234406057658</v>
      </c>
      <c r="E13" s="14">
        <f>Slovak!E13</f>
        <v>101.79585791535506</v>
      </c>
      <c r="F13" s="14">
        <f>Slovak!F13</f>
        <v>112.78811818765628</v>
      </c>
      <c r="G13" s="14">
        <f>Slovak!G13</f>
        <v>127.45129181664625</v>
      </c>
      <c r="H13" s="14">
        <f>Slovak!H13</f>
        <v>139.2780137931239</v>
      </c>
      <c r="I13" s="31">
        <f>Slovak!I13</f>
        <v>151.11818747144406</v>
      </c>
      <c r="J13" s="54">
        <f>Slovak!J13</f>
        <v>164.2769177043375</v>
      </c>
      <c r="K13" s="55">
        <f>Slovak!K13</f>
        <v>179.32864605013134</v>
      </c>
    </row>
    <row r="14" spans="1:11" ht="13.5" thickBot="1">
      <c r="A14" s="9" t="s">
        <v>24</v>
      </c>
      <c r="B14" s="10" t="s">
        <v>8</v>
      </c>
      <c r="C14" s="15" t="str">
        <f>Slovak!C14</f>
        <v>-</v>
      </c>
      <c r="D14" s="11">
        <f>Slovak!D14</f>
        <v>118.84636431642497</v>
      </c>
      <c r="E14" s="11">
        <f>Slovak!E14</f>
        <v>116.7620107170147</v>
      </c>
      <c r="F14" s="11">
        <f>Slovak!F14</f>
        <v>110.79833747404679</v>
      </c>
      <c r="G14" s="11">
        <f>Slovak!G14</f>
        <v>113.00063682647267</v>
      </c>
      <c r="H14" s="11">
        <f>Slovak!H14</f>
        <v>109.27940533823055</v>
      </c>
      <c r="I14" s="28">
        <f>Slovak!I14</f>
        <v>108.50110750136552</v>
      </c>
      <c r="J14" s="52">
        <f>Slovak!J14</f>
        <v>108.70757547656531</v>
      </c>
      <c r="K14" s="53">
        <f>Slovak!K14</f>
        <v>109.16241219772802</v>
      </c>
    </row>
    <row r="15" spans="1:11" ht="16.5" thickTop="1">
      <c r="A15" s="5" t="s">
        <v>31</v>
      </c>
      <c r="B15" s="12" t="s">
        <v>30</v>
      </c>
      <c r="C15" s="14">
        <f>Slovak!C15</f>
        <v>91.57440363953792</v>
      </c>
      <c r="D15" s="14">
        <f>Slovak!D15</f>
        <v>95.67243076231442</v>
      </c>
      <c r="E15" s="14">
        <f>Slovak!E15</f>
        <v>101.79585791535506</v>
      </c>
      <c r="F15" s="14">
        <f>Slovak!F15</f>
        <v>107.91260474677755</v>
      </c>
      <c r="G15" s="14">
        <f>Slovak!G15</f>
        <v>114.41080109294916</v>
      </c>
      <c r="H15" s="14">
        <f>Slovak!H15</f>
        <v>118.92798966804973</v>
      </c>
      <c r="I15" s="31">
        <f>Slovak!I15</f>
        <v>121.09102400968283</v>
      </c>
      <c r="J15" s="54">
        <f>Slovak!J15</f>
        <v>123.633563966621</v>
      </c>
      <c r="K15" s="55">
        <f>Slovak!K15</f>
        <v>128.22202693424796</v>
      </c>
    </row>
    <row r="16" spans="1:11" ht="13.5" thickBot="1">
      <c r="A16" s="9" t="s">
        <v>24</v>
      </c>
      <c r="B16" s="10" t="s">
        <v>8</v>
      </c>
      <c r="C16" s="15" t="str">
        <f>Slovak!C16</f>
        <v>-</v>
      </c>
      <c r="D16" s="11">
        <f>Slovak!D16</f>
        <v>104.4750792360139</v>
      </c>
      <c r="E16" s="11">
        <f>Slovak!E16</f>
        <v>106.40040929685742</v>
      </c>
      <c r="F16" s="11">
        <f>Slovak!F16</f>
        <v>106.00883666259648</v>
      </c>
      <c r="G16" s="11">
        <f>Slovak!G16</f>
        <v>106.02172133776213</v>
      </c>
      <c r="H16" s="11">
        <f>Slovak!H16</f>
        <v>103.94821864015333</v>
      </c>
      <c r="I16" s="28">
        <f>Slovak!I16</f>
        <v>101.81877651145919</v>
      </c>
      <c r="J16" s="52">
        <f>Slovak!J16</f>
        <v>102.0996931669641</v>
      </c>
      <c r="K16" s="53">
        <f>Slovak!K16</f>
        <v>103.71134085309211</v>
      </c>
    </row>
    <row r="17" spans="1:11" ht="16.5" thickTop="1">
      <c r="A17" s="5" t="s">
        <v>44</v>
      </c>
      <c r="B17" s="12" t="s">
        <v>40</v>
      </c>
      <c r="C17" s="56">
        <f>Slovak!C17</f>
        <v>2382.500235233166</v>
      </c>
      <c r="D17" s="56">
        <f>Slovak!D17</f>
        <v>2721.131872423502</v>
      </c>
      <c r="E17" s="56">
        <f>Slovak!E17</f>
        <v>3423.435611748951</v>
      </c>
      <c r="F17" s="56">
        <f>Slovak!F17</f>
        <v>3680.2335689514894</v>
      </c>
      <c r="G17" s="56">
        <f>Slovak!G17</f>
        <v>3791.3877860734838</v>
      </c>
      <c r="H17" s="56">
        <f>Slovak!H17</f>
        <v>3952.046245761418</v>
      </c>
      <c r="I17" s="57">
        <f>Slovak!I17</f>
        <v>3648.6995067591583</v>
      </c>
      <c r="J17" s="58">
        <f>Slovak!J17</f>
        <v>3555.7774394878247</v>
      </c>
      <c r="K17" s="59">
        <f>Slovak!K17</f>
        <v>3709.199041308278</v>
      </c>
    </row>
    <row r="18" spans="1:11" ht="13.5" thickBot="1">
      <c r="A18" s="9" t="s">
        <v>24</v>
      </c>
      <c r="B18" s="10" t="s">
        <v>8</v>
      </c>
      <c r="C18" s="15" t="str">
        <f>Slovak!C18</f>
        <v>-</v>
      </c>
      <c r="D18" s="11">
        <f>Slovak!D18</f>
        <v>114.21328872008255</v>
      </c>
      <c r="E18" s="11">
        <f>Slovak!E18</f>
        <v>125.80925042416122</v>
      </c>
      <c r="F18" s="11">
        <f>Slovak!F18</f>
        <v>107.50117678046081</v>
      </c>
      <c r="G18" s="11">
        <f>Slovak!G18</f>
        <v>103.02030333236874</v>
      </c>
      <c r="H18" s="11">
        <f>Slovak!H18</f>
        <v>104.2374578585199</v>
      </c>
      <c r="I18" s="32">
        <f>Slovak!I18</f>
        <v>92.3243120110854</v>
      </c>
      <c r="J18" s="52">
        <f>Slovak!J18</f>
        <v>97.45328254356937</v>
      </c>
      <c r="K18" s="53">
        <f>Slovak!K18</f>
        <v>104.31471329213879</v>
      </c>
    </row>
    <row r="19" spans="1:11" ht="16.5" thickTop="1">
      <c r="A19" s="16" t="s">
        <v>32</v>
      </c>
      <c r="B19" s="12" t="s">
        <v>19</v>
      </c>
      <c r="C19" s="17">
        <f>Slovak!C19</f>
        <v>392.507</v>
      </c>
      <c r="D19" s="17">
        <f>Slovak!D19</f>
        <v>464.59099999999995</v>
      </c>
      <c r="E19" s="17">
        <f>Slovak!E19</f>
        <v>548.334</v>
      </c>
      <c r="F19" s="17">
        <f>Slovak!F19</f>
        <v>610.948</v>
      </c>
      <c r="G19" s="17">
        <f>Slovak!G19</f>
        <v>687.89</v>
      </c>
      <c r="H19" s="18">
        <f>Slovak!H19</f>
        <v>758.194</v>
      </c>
      <c r="I19" s="19">
        <f>Slovak!I19</f>
        <v>810.929</v>
      </c>
      <c r="J19" s="41">
        <f>Slovak!J19</f>
        <v>876.3163000000001</v>
      </c>
      <c r="K19" s="42">
        <f>Slovak!K19</f>
        <v>959.729</v>
      </c>
    </row>
    <row r="20" spans="1:11" ht="13.5" thickBot="1">
      <c r="A20" s="9" t="s">
        <v>24</v>
      </c>
      <c r="B20" s="10" t="s">
        <v>8</v>
      </c>
      <c r="C20" s="15" t="str">
        <f>Slovak!C20</f>
        <v>-</v>
      </c>
      <c r="D20" s="11">
        <f>Slovak!D20</f>
        <v>118.36502278940246</v>
      </c>
      <c r="E20" s="11">
        <f>Slovak!E20</f>
        <v>118.02510164854678</v>
      </c>
      <c r="F20" s="11">
        <f>Slovak!F20</f>
        <v>111.4189526821244</v>
      </c>
      <c r="G20" s="11">
        <f>Slovak!G20</f>
        <v>112.59387050943779</v>
      </c>
      <c r="H20" s="11">
        <f>Slovak!H20</f>
        <v>110.2202387009551</v>
      </c>
      <c r="I20" s="11">
        <f>Slovak!I20</f>
        <v>106.95534388296399</v>
      </c>
      <c r="J20" s="11">
        <f>Slovak!J20</f>
        <v>108.06325831238001</v>
      </c>
      <c r="K20" s="11">
        <f>Slovak!K20</f>
        <v>109.51856082101861</v>
      </c>
    </row>
    <row r="21" spans="1:11" ht="16.5" thickTop="1">
      <c r="A21" s="16" t="s">
        <v>33</v>
      </c>
      <c r="B21" s="12" t="s">
        <v>30</v>
      </c>
      <c r="C21" s="17">
        <f>Slovak!C21</f>
        <v>73.71532905936036</v>
      </c>
      <c r="D21" s="17">
        <f>Slovak!D21</f>
        <v>86.88145089971543</v>
      </c>
      <c r="E21" s="17">
        <f>Slovak!E21</f>
        <v>102.23100724204816</v>
      </c>
      <c r="F21" s="17">
        <f>Slovak!F21</f>
        <v>113.69027426251812</v>
      </c>
      <c r="G21" s="21">
        <f>Slovak!G21</f>
        <v>127.7838057539029</v>
      </c>
      <c r="H21" s="21">
        <f>Slovak!H21</f>
        <v>140.64964623050585</v>
      </c>
      <c r="I21" s="21">
        <f>Slovak!I21</f>
        <v>150.30801011655916</v>
      </c>
      <c r="J21" s="21">
        <f>Slovak!J21</f>
        <v>162.26165543064644</v>
      </c>
      <c r="K21" s="21">
        <f>Slovak!K21</f>
        <v>178.4230791468448</v>
      </c>
    </row>
    <row r="22" spans="1:11" ht="13.5" thickBot="1">
      <c r="A22" s="9" t="s">
        <v>24</v>
      </c>
      <c r="B22" s="10" t="s">
        <v>8</v>
      </c>
      <c r="C22" s="15" t="str">
        <f>Slovak!C22</f>
        <v>-</v>
      </c>
      <c r="D22" s="15">
        <f>Slovak!D22</f>
        <v>117.86076520088903</v>
      </c>
      <c r="E22" s="15">
        <f>Slovak!E22</f>
        <v>117.66724218274192</v>
      </c>
      <c r="F22" s="15">
        <f>Slovak!F22</f>
        <v>111.20918919769451</v>
      </c>
      <c r="G22" s="15">
        <f>Slovak!G22</f>
        <v>112.39642668012387</v>
      </c>
      <c r="H22" s="15">
        <f>Slovak!H22</f>
        <v>110.06844365034887</v>
      </c>
      <c r="I22" s="22">
        <f>Slovak!I22</f>
        <v>106.8669663556953</v>
      </c>
      <c r="J22" s="22">
        <f>Slovak!J22</f>
        <v>107.95276665882119</v>
      </c>
      <c r="K22" s="22">
        <f>Slovak!K22</f>
        <v>109.96010035353424</v>
      </c>
    </row>
    <row r="23" spans="1:2" ht="13.5" thickTop="1">
      <c r="A23" s="23"/>
      <c r="B23" s="23"/>
    </row>
    <row r="24" spans="1:2" ht="12.75">
      <c r="A24" s="23" t="s">
        <v>34</v>
      </c>
      <c r="B24" s="23"/>
    </row>
    <row r="25" ht="12.75">
      <c r="A25" t="s">
        <v>46</v>
      </c>
    </row>
    <row r="27" ht="15.75">
      <c r="A27" s="26"/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90" r:id="rId1"/>
  <headerFooter alignWithMargins="0">
    <oddHeader>&amp;CGROSS DOMESTIC PRODUCT
GROSS NATIONAL PRODUCT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MZV SR</cp:lastModifiedBy>
  <cp:lastPrinted>2002-06-13T11:47:56Z</cp:lastPrinted>
  <dcterms:created xsi:type="dcterms:W3CDTF">2000-01-31T12:07:28Z</dcterms:created>
  <dcterms:modified xsi:type="dcterms:W3CDTF">2002-06-13T11:48:00Z</dcterms:modified>
  <cp:category/>
  <cp:version/>
  <cp:contentType/>
  <cp:contentStatus/>
</cp:coreProperties>
</file>