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235" windowHeight="9210" tabRatio="599" firstSheet="16" activeTab="24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7" sheetId="7" r:id="rId7"/>
    <sheet name="tab8" sheetId="8" r:id="rId8"/>
    <sheet name="tab9" sheetId="9" r:id="rId9"/>
    <sheet name="tab10" sheetId="10" r:id="rId10"/>
    <sheet name="tab11-12" sheetId="11" r:id="rId11"/>
    <sheet name="tab13-14" sheetId="12" r:id="rId12"/>
    <sheet name="tab15" sheetId="13" r:id="rId13"/>
    <sheet name="tab16" sheetId="14" r:id="rId14"/>
    <sheet name="tab17-19" sheetId="15" r:id="rId15"/>
    <sheet name="tab20" sheetId="16" r:id="rId16"/>
    <sheet name="tab21" sheetId="17" r:id="rId17"/>
    <sheet name="tab22" sheetId="18" r:id="rId18"/>
    <sheet name="tab23" sheetId="19" r:id="rId19"/>
    <sheet name="tab24" sheetId="20" r:id="rId20"/>
    <sheet name="tab25" sheetId="21" r:id="rId21"/>
    <sheet name="tab26" sheetId="22" r:id="rId22"/>
    <sheet name="tab27" sheetId="23" r:id="rId23"/>
    <sheet name="tab28" sheetId="24" r:id="rId24"/>
    <sheet name="tab29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aa">'[4]Nastavenie'!$K$13</definedName>
    <definedName name="cast">'[3]Nastavenie'!$K$3</definedName>
    <definedName name="DATABASE">'[2]ANSWER'!$A$1:$F$199</definedName>
    <definedName name="dd">'[4]Nastavenie'!$K$9</definedName>
    <definedName name="eee">'[4]Nastavenie'!$K$12</definedName>
    <definedName name="eeww">'[4]preklad'!$A$10:$A$11</definedName>
    <definedName name="ert">'[4]Nastavenie'!$K$2</definedName>
    <definedName name="ggg">'[4]Nastavenie'!$C$2</definedName>
    <definedName name="graf">'[3]Nastavenie'!$K$11</definedName>
    <definedName name="hhh">'[4]Nastavenie'!$K$8</definedName>
    <definedName name="hodina">'[3]Nastavenie'!$K$4</definedName>
    <definedName name="hodina2">'[3]Nastavenie'!$K$13</definedName>
    <definedName name="hodinask">'[3]Nastavenie'!$K$6</definedName>
    <definedName name="mesiac">'[3]Nastavenie'!$K$5</definedName>
    <definedName name="mesiac2">'[3]Nastavenie'!$K$14</definedName>
    <definedName name="mesiacsk">'[3]Nastavenie'!$K$7</definedName>
    <definedName name="period">'[3]Nastavenie'!$E$2</definedName>
    <definedName name="PeriodISPZ">'[3]Nastavenie'!$C$2</definedName>
    <definedName name="pocet">'[3]Nastavenie'!$K$8</definedName>
    <definedName name="podil">'[3]Nastavenie'!$K$9</definedName>
    <definedName name="podla">'[3]Nastavenie'!$K$12</definedName>
    <definedName name="sss">'[4]Nastavenie'!$K$7</definedName>
    <definedName name="stvrtrok">'[3]Nastavenie'!$K$2</definedName>
    <definedName name="text">'[3]Nastavenie'!$K$10</definedName>
    <definedName name="ttt">'[4]Nastavenie'!$K$10</definedName>
    <definedName name="Variations1">'[3]preklad'!$A$10:$A$11</definedName>
  </definedNames>
  <calcPr fullCalcOnLoad="1"/>
</workbook>
</file>

<file path=xl/sharedStrings.xml><?xml version="1.0" encoding="utf-8"?>
<sst xmlns="http://schemas.openxmlformats.org/spreadsheetml/2006/main" count="2355" uniqueCount="891">
  <si>
    <t>Počet vyplácaných dôchodkov</t>
  </si>
  <si>
    <t>Druh dôchodku</t>
  </si>
  <si>
    <t>k</t>
  </si>
  <si>
    <t>(všetky druhy sociálneho zabezpečenia)</t>
  </si>
  <si>
    <t>starobný</t>
  </si>
  <si>
    <t>pomerný starobný</t>
  </si>
  <si>
    <t>invalidný</t>
  </si>
  <si>
    <t xml:space="preserve">čiastočne invalidný </t>
  </si>
  <si>
    <t>za výsluhu rokov</t>
  </si>
  <si>
    <t>vdovský</t>
  </si>
  <si>
    <t>vdovecký</t>
  </si>
  <si>
    <t>sirotský - deti</t>
  </si>
  <si>
    <t>ostatné*</t>
  </si>
  <si>
    <t xml:space="preserve"> S p o l u</t>
  </si>
  <si>
    <t>Nesystémové dávky</t>
  </si>
  <si>
    <t>dôchodok sociálny</t>
  </si>
  <si>
    <t>dôchodok manželky</t>
  </si>
  <si>
    <t>S p o l u</t>
  </si>
  <si>
    <t>* obsahuje dôchodok iný (priznaný pred r. 1957)</t>
  </si>
  <si>
    <t>** bez dôchodkov vyplácaných do cudziny a dôchodkov neprevzatých do automatickej evidencie</t>
  </si>
  <si>
    <t>Zdroj: Sociálna poisťovňa</t>
  </si>
  <si>
    <t>Výdavky na dôchodky v tis. Sk</t>
  </si>
  <si>
    <t>vých. a prípl. k výchovnému</t>
  </si>
  <si>
    <t>297 644**</t>
  </si>
  <si>
    <t>769 690 **</t>
  </si>
  <si>
    <t>362 892**</t>
  </si>
  <si>
    <t>zvýšenie dôch. pre bezvládnosť</t>
  </si>
  <si>
    <t>Ú h r n</t>
  </si>
  <si>
    <t>81 275 222***</t>
  </si>
  <si>
    <t>41 579 502***</t>
  </si>
  <si>
    <t>** výdavky na zvýšenie z dôvodu JZP, odboja a rehabilitácií</t>
  </si>
  <si>
    <t>*** zahrnuté aj výdavky na dôchodky vyplácané do cudziny a neprevzaté do automat. evidencie</t>
  </si>
  <si>
    <t>U k a z o v a t e l e</t>
  </si>
  <si>
    <t>TATRY-SYMPATIA</t>
  </si>
  <si>
    <t>STABILITA</t>
  </si>
  <si>
    <t>POKOJ</t>
  </si>
  <si>
    <t>CREDIT SUISSELIFE &amp; PENSIONS</t>
  </si>
  <si>
    <t>S p o l u  za DDP</t>
  </si>
  <si>
    <t>od zač.činnostido 31.12.2002</t>
  </si>
  <si>
    <t>od zač.činnosti do 30.6.2003</t>
  </si>
  <si>
    <t>od</t>
  </si>
  <si>
    <t>zač.činnosti do 30.6.2003</t>
  </si>
  <si>
    <t>Počet poistencov</t>
  </si>
  <si>
    <t>Počet uzatvorených  zamest.  zmlúv</t>
  </si>
  <si>
    <t>Príjmy spolu v tis. Sk</t>
  </si>
  <si>
    <t>Vybrané príspevky od zamestnávateľov v tis. Sk</t>
  </si>
  <si>
    <t>Vybrané prísp. od poistencov  v tis. Sk</t>
  </si>
  <si>
    <t>Výnosy z hospodárenia</t>
  </si>
  <si>
    <t>Priemerný príspevok spolu</t>
  </si>
  <si>
    <t>z toho: za zamestnávateľov</t>
  </si>
  <si>
    <t xml:space="preserve">             za poistencov</t>
  </si>
  <si>
    <t>Suma vyplatených dávok spolu</t>
  </si>
  <si>
    <t>v tom: doplnkový starobný dôchodok</t>
  </si>
  <si>
    <t xml:space="preserve">            doplnkový invalidný dôchodok</t>
  </si>
  <si>
    <t xml:space="preserve">            výsluhový dôchodok</t>
  </si>
  <si>
    <t xml:space="preserve">            pozostalostný dôchodok</t>
  </si>
  <si>
    <t xml:space="preserve">            jednorazové vyrovnanie</t>
  </si>
  <si>
    <t xml:space="preserve">            odstupné</t>
  </si>
  <si>
    <t>Počet príjemcov dávok spolu</t>
  </si>
  <si>
    <t xml:space="preserve">            jednorázové vyrovnanie</t>
  </si>
  <si>
    <t>Zdroj : MPSVR SR</t>
  </si>
  <si>
    <t>Doplnkové dôchodkové poistenie</t>
  </si>
  <si>
    <t>Ukazovatele pracovnej úrazovosti a chorôb z povolania za 1. polroky 1999 - 2003</t>
  </si>
  <si>
    <t>UKAZOVATEĽ</t>
  </si>
  <si>
    <t>I. polrok</t>
  </si>
  <si>
    <t>INDEX 2003/2002</t>
  </si>
  <si>
    <t>Priemer.poč zam.nemoc.  poist. (v tis.)</t>
  </si>
  <si>
    <t>Počet novohlás. prípadov PN pre PÚ</t>
  </si>
  <si>
    <t>Počet prípadov na 100 zamest. pre PÚ</t>
  </si>
  <si>
    <t>Priemerné  % PN pre PÚ</t>
  </si>
  <si>
    <t>X</t>
  </si>
  <si>
    <t>Počet dní PN na jeden prípad  pre PÚ</t>
  </si>
  <si>
    <t>Vypl. odškod. za PÚ a CHzP (v tis. Sk)</t>
  </si>
  <si>
    <t>Počet smrteľných PÚ</t>
  </si>
  <si>
    <t>Počet smrteľných PÚ na 1 000 zamest.</t>
  </si>
  <si>
    <t>Počet novohlásených CHzP</t>
  </si>
  <si>
    <t>Počet novohlás. CHzP na 1 000 zamest.</t>
  </si>
  <si>
    <t>Absolút. počet zamest. na rizik. prac.</t>
  </si>
  <si>
    <t>% zamestnancov na rizik. pracoviskách</t>
  </si>
  <si>
    <t>Priemer. denný stav zamest. PN pre PÚ</t>
  </si>
  <si>
    <t>Vysvetlivky:</t>
  </si>
  <si>
    <r>
      <t>Zdroj</t>
    </r>
    <r>
      <rPr>
        <sz val="11"/>
        <rFont val="Times New Roman"/>
        <family val="1"/>
      </rPr>
      <t>: Štatistický úrad Slovenskej republiky</t>
    </r>
  </si>
  <si>
    <r>
      <t xml:space="preserve">PN – </t>
    </r>
    <r>
      <rPr>
        <i/>
        <sz val="11"/>
        <rFont val="Times New Roman"/>
        <family val="1"/>
      </rPr>
      <t>pracovná neschopnosť</t>
    </r>
  </si>
  <si>
    <r>
      <t xml:space="preserve">PÚ – </t>
    </r>
    <r>
      <rPr>
        <i/>
        <sz val="11"/>
        <rFont val="Times New Roman"/>
        <family val="1"/>
      </rPr>
      <t>pracovný úraz</t>
    </r>
  </si>
  <si>
    <r>
      <t>CHzP</t>
    </r>
    <r>
      <rPr>
        <i/>
        <sz val="11"/>
        <rFont val="Times New Roman"/>
        <family val="1"/>
      </rPr>
      <t xml:space="preserve"> – choroba z povolania </t>
    </r>
  </si>
  <si>
    <t>Dávka</t>
  </si>
  <si>
    <t>skutočnosť</t>
  </si>
  <si>
    <t>výdavky</t>
  </si>
  <si>
    <t>počet pob.</t>
  </si>
  <si>
    <t>Rodičovský príspevok</t>
  </si>
  <si>
    <t>Prídavky na deti a príplatok k PND</t>
  </si>
  <si>
    <t>Podpora pri narodení dieťaťa</t>
  </si>
  <si>
    <t>Pohrebné</t>
  </si>
  <si>
    <t>Zaopatrovací príspevok</t>
  </si>
  <si>
    <t>Príspevok na úhradu za užív. bytu vojaka</t>
  </si>
  <si>
    <t>Spolu</t>
  </si>
  <si>
    <t>-</t>
  </si>
  <si>
    <t xml:space="preserve">          </t>
  </si>
  <si>
    <t>I. polrok 2003</t>
  </si>
  <si>
    <t>Skutočnosť</t>
  </si>
  <si>
    <t xml:space="preserve">výdavky </t>
  </si>
  <si>
    <t>Rodičovský príspevok spolu</t>
  </si>
  <si>
    <t>- vo výške 3 790 Sk</t>
  </si>
  <si>
    <t>- vo výške 1 200 Sk</t>
  </si>
  <si>
    <t>- 1 200 Sk druhý rodič</t>
  </si>
  <si>
    <t>4 171 533</t>
  </si>
  <si>
    <t>2 858 661</t>
  </si>
  <si>
    <t>116 769</t>
  </si>
  <si>
    <t>8 543</t>
  </si>
  <si>
    <t xml:space="preserve">Prídavky na deti a príplatok k PND** </t>
  </si>
  <si>
    <t>3 845 907</t>
  </si>
  <si>
    <t>Podpora pri narodení dieťaťa*</t>
  </si>
  <si>
    <t>Prísp. pri nar. dieťaťa</t>
  </si>
  <si>
    <t>Zvýšený prísp. pri nar. dieťaťa</t>
  </si>
  <si>
    <t>Príspevok rodičom</t>
  </si>
  <si>
    <t>Pohrebné*</t>
  </si>
  <si>
    <t>Príspevok na pohreb</t>
  </si>
  <si>
    <t>Zaopatrovací príspevok*</t>
  </si>
  <si>
    <t>Náhrady zárobku pri sl. v OS a CS</t>
  </si>
  <si>
    <t>Pestúnska starostlivosť spolu</t>
  </si>
  <si>
    <t>- jednorazový prísp. -PS</t>
  </si>
  <si>
    <t>- opakov prísp.+odmena pest.</t>
  </si>
  <si>
    <t>91 655</t>
  </si>
  <si>
    <t>708</t>
  </si>
  <si>
    <t>3 327</t>
  </si>
  <si>
    <t>108 210</t>
  </si>
  <si>
    <t>581</t>
  </si>
  <si>
    <t>2 208</t>
  </si>
  <si>
    <t>115 803</t>
  </si>
  <si>
    <t>672</t>
  </si>
  <si>
    <t>4 200</t>
  </si>
  <si>
    <t>122 780</t>
  </si>
  <si>
    <t xml:space="preserve"> </t>
  </si>
  <si>
    <t>643</t>
  </si>
  <si>
    <t>4 419</t>
  </si>
  <si>
    <t>63 910</t>
  </si>
  <si>
    <t>318</t>
  </si>
  <si>
    <t>4 475</t>
  </si>
  <si>
    <t>Príspevok na bývanie</t>
  </si>
  <si>
    <t>569 209</t>
  </si>
  <si>
    <t>44 502</t>
  </si>
  <si>
    <t>713 337</t>
  </si>
  <si>
    <t>54 472</t>
  </si>
  <si>
    <t>913 986</t>
  </si>
  <si>
    <t>62 954</t>
  </si>
  <si>
    <t>452 330</t>
  </si>
  <si>
    <t>61 058</t>
  </si>
  <si>
    <t>13 992 071</t>
  </si>
  <si>
    <t>13 968 370</t>
  </si>
  <si>
    <t>13 693 915</t>
  </si>
  <si>
    <t>14 749 007</t>
  </si>
  <si>
    <t>7 354 001</t>
  </si>
  <si>
    <r>
      <t xml:space="preserve">                 </t>
    </r>
    <r>
      <rPr>
        <i/>
        <sz val="10"/>
        <rFont val="Times New Roman"/>
        <family val="1"/>
      </rPr>
      <t>Zdroj: Sociálna poisťovňa a informačný systém MPSVR SR</t>
    </r>
  </si>
  <si>
    <t xml:space="preserve">      na dávky nemocenského poistenia, dôchodkového zabezpečenia a na zaopatrovací príspevok</t>
  </si>
  <si>
    <t xml:space="preserve">   ** od 1.7. 2001 len prídavky na deti a od 1.7. 2002 prídavok na dieťa a príspevok k prídavku na dieťa</t>
  </si>
  <si>
    <t xml:space="preserve">   * čerpanie prostriedkov podľa platného právneho stavu do 31.12. 1998 - spätné uplatnenie nároku </t>
  </si>
  <si>
    <t xml:space="preserve">Pozn. V tab.sú uvedené pri opakovaných dávkach štátnej sociálnej podpory priemerné mesačné počty poberateľov, pri jednoráz. dávkach počty poberateľov za  uvedený rok. </t>
  </si>
  <si>
    <t>Ukazovateľ</t>
  </si>
  <si>
    <t>v tom podľa jednotlivých skupín</t>
  </si>
  <si>
    <t>št. sektor</t>
  </si>
  <si>
    <t>súkr. sekt.</t>
  </si>
  <si>
    <t>družstev.</t>
  </si>
  <si>
    <t>umelci</t>
  </si>
  <si>
    <r>
      <t>SZČO</t>
    </r>
    <r>
      <rPr>
        <vertAlign val="superscript"/>
        <sz val="9"/>
        <rFont val="Arial CE"/>
        <family val="2"/>
      </rPr>
      <t>xxx)</t>
    </r>
  </si>
  <si>
    <r>
      <t>evid.nezam.</t>
    </r>
    <r>
      <rPr>
        <vertAlign val="superscript"/>
        <sz val="9"/>
        <rFont val="Arial CE"/>
        <family val="2"/>
      </rPr>
      <t>x)</t>
    </r>
  </si>
  <si>
    <t>dôch.+ neakt.</t>
  </si>
  <si>
    <t>1. Systémové dávky nem. poistenia spolu</t>
  </si>
  <si>
    <t>v tom</t>
  </si>
  <si>
    <t>nemocenské</t>
  </si>
  <si>
    <t>podp. pri ošetrov. člena rodiny</t>
  </si>
  <si>
    <t>peňažná pomoc v materstve</t>
  </si>
  <si>
    <t>vyrov.prísp. v tehot. a materstve</t>
  </si>
  <si>
    <t xml:space="preserve">2. Štátne sociálne dávky a nesystémové dávky </t>
  </si>
  <si>
    <t>ŠSD</t>
  </si>
  <si>
    <t>prídavky na deti</t>
  </si>
  <si>
    <t>rodičovský príspevok</t>
  </si>
  <si>
    <t xml:space="preserve">náhr. zárobku pri služ. v ozb. silách </t>
  </si>
  <si>
    <t>Nesyst. dávky NP+DZ</t>
  </si>
  <si>
    <t>podp. pri nar. Dieťaťa</t>
  </si>
  <si>
    <t>pohrebné</t>
  </si>
  <si>
    <r>
      <t>kúpeľná starostlivosť vrátane dopravy</t>
    </r>
    <r>
      <rPr>
        <vertAlign val="superscript"/>
        <sz val="9"/>
        <rFont val="Arial CE"/>
        <family val="2"/>
      </rPr>
      <t xml:space="preserve"> xx)</t>
    </r>
    <r>
      <rPr>
        <sz val="9"/>
        <rFont val="Arial CE"/>
        <family val="2"/>
      </rPr>
      <t xml:space="preserve"> </t>
    </r>
  </si>
  <si>
    <t>zvýš.dôch.z dôvodu JZP,odboja a rehab.</t>
  </si>
  <si>
    <t>sociálny dôchodok</t>
  </si>
  <si>
    <t>zvýš. dôch. pre bezvládnosť</t>
  </si>
  <si>
    <t>Výdavky na systémové dávky NP a nesystémové dávky NP a DZ za 1. polrok 2003 (v tis. Sk)</t>
  </si>
  <si>
    <r>
      <t xml:space="preserve">    NP a DZ hradené štátom  spolu</t>
    </r>
    <r>
      <rPr>
        <sz val="9"/>
        <rFont val="Arial CE"/>
        <family val="2"/>
      </rPr>
      <t xml:space="preserve">             </t>
    </r>
  </si>
  <si>
    <t>Tabuľka č. 1</t>
  </si>
  <si>
    <t>Vývoj počtu evidovaných nezamestnaných a miery evidovanej nezamestnanosti</t>
  </si>
  <si>
    <t>v Slovenskej republike</t>
  </si>
  <si>
    <t>Počet ku koncu roka</t>
  </si>
  <si>
    <t>Priemerný mesačný počet</t>
  </si>
  <si>
    <t>Rok</t>
  </si>
  <si>
    <t>Muži</t>
  </si>
  <si>
    <t>Ženy</t>
  </si>
  <si>
    <t>Evidovaní nezamestnaní spolu (v osobách)</t>
  </si>
  <si>
    <t>2002 jún</t>
  </si>
  <si>
    <t>2003 jún</t>
  </si>
  <si>
    <t>Miera evidovanej nezamestnanosti v %</t>
  </si>
  <si>
    <t xml:space="preserve">Z celkového počtu evidovaných nezamestnaných vybrané skupiny: </t>
  </si>
  <si>
    <t>- Evidovaní nezamestnaní poberajúci podporu v nezamestnanosti</t>
  </si>
  <si>
    <t>2001</t>
  </si>
  <si>
    <t xml:space="preserve">54 398 </t>
  </si>
  <si>
    <t xml:space="preserve">40 099 </t>
  </si>
  <si>
    <t xml:space="preserve">94 497 </t>
  </si>
  <si>
    <t xml:space="preserve">50 547 </t>
  </si>
  <si>
    <t xml:space="preserve">37 512 </t>
  </si>
  <si>
    <t xml:space="preserve">88 059 </t>
  </si>
  <si>
    <t>2002jún</t>
  </si>
  <si>
    <t xml:space="preserve">43 132 </t>
  </si>
  <si>
    <t xml:space="preserve">34 850 </t>
  </si>
  <si>
    <t xml:space="preserve">77 982 </t>
  </si>
  <si>
    <t xml:space="preserve">56 037 </t>
  </si>
  <si>
    <t xml:space="preserve">39 435 </t>
  </si>
  <si>
    <t xml:space="preserve">95 473 </t>
  </si>
  <si>
    <t>2002</t>
  </si>
  <si>
    <t>50 964</t>
  </si>
  <si>
    <t>38 775</t>
  </si>
  <si>
    <t>89 739</t>
  </si>
  <si>
    <t>48 829</t>
  </si>
  <si>
    <t>37 613</t>
  </si>
  <si>
    <t>86 442</t>
  </si>
  <si>
    <t>2003ún</t>
  </si>
  <si>
    <t xml:space="preserve">36 391 </t>
  </si>
  <si>
    <t xml:space="preserve">31 947 </t>
  </si>
  <si>
    <t xml:space="preserve">68 338 </t>
  </si>
  <si>
    <t xml:space="preserve">48 789 </t>
  </si>
  <si>
    <t xml:space="preserve">36 009 </t>
  </si>
  <si>
    <t xml:space="preserve">84 798 </t>
  </si>
  <si>
    <t xml:space="preserve">- Evidovaní nezamestnaní v rekvalifikácii a pracovnej rehabilitácii </t>
  </si>
  <si>
    <t>1 795</t>
  </si>
  <si>
    <t>3 945</t>
  </si>
  <si>
    <t>5 740</t>
  </si>
  <si>
    <t>914</t>
  </si>
  <si>
    <t>1 630</t>
  </si>
  <si>
    <t>2 544</t>
  </si>
  <si>
    <t>1 823</t>
  </si>
  <si>
    <t>3 528</t>
  </si>
  <si>
    <t>5 351</t>
  </si>
  <si>
    <t>1 719</t>
  </si>
  <si>
    <t>3 303</t>
  </si>
  <si>
    <t>5 022</t>
  </si>
  <si>
    <t>2 137</t>
  </si>
  <si>
    <t>3 955</t>
  </si>
  <si>
    <t>6 092</t>
  </si>
  <si>
    <t>1 822</t>
  </si>
  <si>
    <t>3 383</t>
  </si>
  <si>
    <t>5 205</t>
  </si>
  <si>
    <t>2003jún</t>
  </si>
  <si>
    <t>1 287</t>
  </si>
  <si>
    <t>2 198</t>
  </si>
  <si>
    <t>3 485</t>
  </si>
  <si>
    <t>1 256</t>
  </si>
  <si>
    <t>2 225</t>
  </si>
  <si>
    <t>3 481</t>
  </si>
  <si>
    <t>Prameň: NÚP</t>
  </si>
  <si>
    <t>2001 disp.nez</t>
  </si>
  <si>
    <t>2002 jún disp.nez</t>
  </si>
  <si>
    <t>2002 disp.nez</t>
  </si>
  <si>
    <t>2003 jún disp.nez</t>
  </si>
  <si>
    <t>evidovaných nezamestnaných  k počtu ekonomicky aktívnych obyvateľov.</t>
  </si>
  <si>
    <t xml:space="preserve">Do disponibilného počtu evidovaných nezamestnaných nie sú započítaní evidovaní </t>
  </si>
  <si>
    <t xml:space="preserve"> Miera evidovanej nezamestnanosti sa od decembra 1997 počíta podielom disponibilného počtu </t>
  </si>
  <si>
    <t xml:space="preserve">nezamestnaní, ktorí bezprostredne nemôžu nastúpiť do zamestnania z dôvodu rekvalifikácie, </t>
  </si>
  <si>
    <t xml:space="preserve">pracovnej rehabilitácie zabezpečovanej úradmi práce, dočasnej pracovnej neschopnosti </t>
  </si>
  <si>
    <t>alebo z dôvodu poberania peňažnej pomoci v materstve.</t>
  </si>
  <si>
    <r>
      <t xml:space="preserve"> </t>
    </r>
    <r>
      <rPr>
        <sz val="11"/>
        <rFont val="Times New Roman"/>
        <family val="1"/>
      </rPr>
      <t xml:space="preserve">V stĺpcoch za 2002 jún sú uvedené stavy ku koncu júna 2002. Priemerný mesačný počet </t>
    </r>
  </si>
  <si>
    <t>je vypočítaný za obdobie január až jún 2002.</t>
  </si>
  <si>
    <t xml:space="preserve">V stĺpcoch za 2003 jún sú uvedené stavy ku koncu júna 2003. Priemerný mesačný počet </t>
  </si>
  <si>
    <t>je vypočítaný za obdobie január až jún 2003.</t>
  </si>
  <si>
    <t>Vývoj počtu evidovaných nezamestnaných (muži a ženy spolu) v krajoch a okresoch Slovenskej republiky</t>
  </si>
  <si>
    <t xml:space="preserve"> (stav ku koncu mesiaca v roku 2003, mes. priemer jan. - jún 2003). </t>
  </si>
  <si>
    <t>Územie</t>
  </si>
  <si>
    <t>December</t>
  </si>
  <si>
    <t>Január</t>
  </si>
  <si>
    <t>Február</t>
  </si>
  <si>
    <t>Marec</t>
  </si>
  <si>
    <t>Apríl</t>
  </si>
  <si>
    <t>Máj</t>
  </si>
  <si>
    <t>Jún</t>
  </si>
  <si>
    <t>Mesačný priemer</t>
  </si>
  <si>
    <t>(okres, kraj, SR)</t>
  </si>
  <si>
    <t>jan. - jún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</si>
  <si>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</si>
  <si>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</si>
  <si>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</si>
  <si>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</si>
  <si>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</si>
  <si>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</si>
  <si>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</si>
  <si>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</si>
  <si>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</si>
  <si>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</si>
  <si>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</si>
  <si>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</si>
  <si>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</si>
  <si>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</si>
  <si>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</si>
  <si>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</si>
  <si>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</si>
  <si>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</si>
  <si>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</si>
  <si>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</si>
  <si>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</si>
  <si>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</si>
  <si>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</si>
  <si>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</si>
  <si>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</si>
  <si>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</si>
  <si>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</si>
  <si>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</si>
  <si>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</si>
  <si>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</si>
  <si>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</si>
  <si>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</si>
  <si>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</si>
  <si>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</si>
  <si>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</si>
  <si>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</si>
  <si>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</si>
  <si>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</si>
  <si>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</si>
  <si>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</si>
  <si>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</si>
  <si>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</si>
  <si>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</si>
  <si>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</si>
  <si>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</si>
  <si>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</si>
  <si>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</si>
  <si>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</si>
  <si>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</si>
  <si>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</si>
  <si>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</si>
  <si>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</si>
  <si>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</si>
  <si>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</si>
  <si>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</si>
  <si>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</si>
  <si>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</si>
  <si>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</si>
  <si>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</si>
  <si>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</si>
  <si>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</si>
  <si>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</si>
  <si>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</si>
  <si>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</si>
  <si>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</si>
  <si>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</si>
  <si>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</si>
  <si>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</si>
  <si>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</si>
  <si>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</si>
  <si>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</si>
  <si>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</si>
  <si>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</si>
  <si>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</si>
  <si>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</si>
  <si>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</si>
  <si>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</si>
  <si>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</si>
  <si>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</si>
  <si>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</si>
  <si>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</si>
  <si>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</si>
  <si>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</si>
  <si>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</si>
  <si>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</si>
  <si>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</si>
  <si>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</si>
  <si>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Slovenská republika</t>
  </si>
  <si>
    <t>pokračovanie</t>
  </si>
  <si>
    <t>Doba evidencie nezamestnaných v úradoch práce</t>
  </si>
  <si>
    <t>Doba evidencie</t>
  </si>
  <si>
    <t xml:space="preserve">Počet evidovaných nezamestnaných </t>
  </si>
  <si>
    <t>Podiel z celkového počtu evid. nezam. v SR</t>
  </si>
  <si>
    <t>Dátum</t>
  </si>
  <si>
    <t xml:space="preserve">(%) </t>
  </si>
  <si>
    <t>zisťovania</t>
  </si>
  <si>
    <t xml:space="preserve">   Muži  </t>
  </si>
  <si>
    <t xml:space="preserve">Ženy   </t>
  </si>
  <si>
    <t xml:space="preserve">- 3 mesiacov  </t>
  </si>
  <si>
    <t xml:space="preserve">         </t>
  </si>
  <si>
    <t>31.  3.2002</t>
  </si>
  <si>
    <t>30.  6.2002</t>
  </si>
  <si>
    <t>30.  9.2002</t>
  </si>
  <si>
    <t>31.12.2002</t>
  </si>
  <si>
    <t>31. 3.2003</t>
  </si>
  <si>
    <t>30. 6.2003</t>
  </si>
  <si>
    <t xml:space="preserve">4-6 mesiacov </t>
  </si>
  <si>
    <t xml:space="preserve">7-9 mesiacov  </t>
  </si>
  <si>
    <t>10-12 mesiacov</t>
  </si>
  <si>
    <t xml:space="preserve">13+ mesiacov  </t>
  </si>
  <si>
    <t>13-18 mesiacov</t>
  </si>
  <si>
    <t>19-24 mesiacov</t>
  </si>
  <si>
    <t xml:space="preserve">25+ mesiacov  </t>
  </si>
  <si>
    <t>30. 6.2002</t>
  </si>
  <si>
    <t>Prameň: Národný úrad práce</t>
  </si>
  <si>
    <t>Tabuľka č. 3</t>
  </si>
  <si>
    <t>Tabuľka č.3</t>
  </si>
  <si>
    <t>Poradie krajov a okresov podľa zostupného poradia podielu dlhodobo nezamestnaných (viac ako 1 rok)</t>
  </si>
  <si>
    <t>z celkového počtu evidovaných nezamestnaných (k 30.6.2003)</t>
  </si>
  <si>
    <t>SR, kraj, okres</t>
  </si>
  <si>
    <t>Podiel z celkového počtu evidovaných nezamestnaných v %</t>
  </si>
  <si>
    <t>Slovensko</t>
  </si>
  <si>
    <t>Tabuľka č.4</t>
  </si>
  <si>
    <t>Počet evidovaných nezamest. spolu</t>
  </si>
  <si>
    <t>dlhodobo nezamest. (viac ako 1 rok)</t>
  </si>
  <si>
    <t>dlhodobo nezamest.       (viac ako 1 rok)</t>
  </si>
  <si>
    <t>dlhodobo nezamest. (viac ako 2 roky)</t>
  </si>
  <si>
    <t>dlhodobo nezamest.   (viac ako 2 roky)</t>
  </si>
  <si>
    <t>Miera evidovanej nezamestnanosti  spolu muži a ženy v okresoch a krajoch SR</t>
  </si>
  <si>
    <t>(stav ku koncu mesiaca, mesačný priemer jan. - jún) v roku 2003</t>
  </si>
  <si>
    <t>dec</t>
  </si>
  <si>
    <t>Mes. priemer</t>
  </si>
  <si>
    <t>Tabuľka č.5</t>
  </si>
  <si>
    <t xml:space="preserve">Poradie krajov a okresov SR podľa zostupnej priemernej miery evidovanej nezamestnanosti za 1. polrok 2003 v %              </t>
  </si>
  <si>
    <t xml:space="preserve">Poradie </t>
  </si>
  <si>
    <t xml:space="preserve">Priemerná miera evidovanej nezamestnanosti </t>
  </si>
  <si>
    <t>SLOVENSKO</t>
  </si>
  <si>
    <t>36.</t>
  </si>
  <si>
    <t>1.</t>
  </si>
  <si>
    <t>37.</t>
  </si>
  <si>
    <t>2.</t>
  </si>
  <si>
    <t>38.</t>
  </si>
  <si>
    <t>3.</t>
  </si>
  <si>
    <t>39.</t>
  </si>
  <si>
    <t>4.</t>
  </si>
  <si>
    <t>40.</t>
  </si>
  <si>
    <t>5.</t>
  </si>
  <si>
    <t>41.</t>
  </si>
  <si>
    <t>6.</t>
  </si>
  <si>
    <t>42.</t>
  </si>
  <si>
    <t>7.</t>
  </si>
  <si>
    <t>43.</t>
  </si>
  <si>
    <t>8.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</si>
  <si>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</si>
  <si>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</si>
  <si>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</si>
  <si>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</si>
  <si>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</si>
  <si>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</si>
  <si>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</si>
  <si>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</si>
  <si>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</si>
  <si>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9.</t>
  </si>
  <si>
    <t>53.</t>
  </si>
  <si>
    <t>10.</t>
  </si>
  <si>
    <t>54.</t>
  </si>
  <si>
    <t>11.</t>
  </si>
  <si>
    <t>55.</t>
  </si>
  <si>
    <t>12.</t>
  </si>
  <si>
    <t>56.</t>
  </si>
  <si>
    <t>13.</t>
  </si>
  <si>
    <t>57.</t>
  </si>
  <si>
    <t>14.</t>
  </si>
  <si>
    <t>58.</t>
  </si>
  <si>
    <t>15.</t>
  </si>
  <si>
    <t>59.</t>
  </si>
  <si>
    <t>16.</t>
  </si>
  <si>
    <t>60.</t>
  </si>
  <si>
    <t>17.</t>
  </si>
  <si>
    <t>61.</t>
  </si>
  <si>
    <t>18.</t>
  </si>
  <si>
    <t>62.</t>
  </si>
  <si>
    <t>19.</t>
  </si>
  <si>
    <t>63.</t>
  </si>
  <si>
    <t>20.</t>
  </si>
  <si>
    <t>64.</t>
  </si>
  <si>
    <t>21.</t>
  </si>
  <si>
    <t>65.</t>
  </si>
  <si>
    <t>22.</t>
  </si>
  <si>
    <t>66.</t>
  </si>
  <si>
    <t>23.</t>
  </si>
  <si>
    <t>67.</t>
  </si>
  <si>
    <t>24.</t>
  </si>
  <si>
    <t>68.</t>
  </si>
  <si>
    <t>25.</t>
  </si>
  <si>
    <t>69.</t>
  </si>
  <si>
    <t>26.</t>
  </si>
  <si>
    <t>70.</t>
  </si>
  <si>
    <t>27.</t>
  </si>
  <si>
    <t>71.</t>
  </si>
  <si>
    <t>28.</t>
  </si>
  <si>
    <t>72.</t>
  </si>
  <si>
    <t>29.</t>
  </si>
  <si>
    <t>73.</t>
  </si>
  <si>
    <t>30.</t>
  </si>
  <si>
    <t>74.</t>
  </si>
  <si>
    <t>31.</t>
  </si>
  <si>
    <t>75.</t>
  </si>
  <si>
    <t>32.</t>
  </si>
  <si>
    <t>76.</t>
  </si>
  <si>
    <t>33.</t>
  </si>
  <si>
    <t>77.</t>
  </si>
  <si>
    <t>34.</t>
  </si>
  <si>
    <t>78.</t>
  </si>
  <si>
    <t>35.</t>
  </si>
  <si>
    <t>79.</t>
  </si>
  <si>
    <t>Prameň: NÚP, MPSVR SR</t>
  </si>
  <si>
    <t>Tabuľka č. 6</t>
  </si>
  <si>
    <t>MNZ k 30.6.2003              v %</t>
  </si>
  <si>
    <t>MNZ k 30.6.2002              v %</t>
  </si>
  <si>
    <t xml:space="preserve"> Pokles/ nárast (p. b.)</t>
  </si>
  <si>
    <t>Vývoj podielu evidovaných nezamestnaných podľa stupňa najvyššieho dosiahnutého vzdelania</t>
  </si>
  <si>
    <t xml:space="preserve"> v Slovenskej republike </t>
  </si>
  <si>
    <t xml:space="preserve">           </t>
  </si>
  <si>
    <t>Evidovaní</t>
  </si>
  <si>
    <t xml:space="preserve">v tom v % stupeň najvyššieho dosiahnutého vzdelania              </t>
  </si>
  <si>
    <t xml:space="preserve">Dátum </t>
  </si>
  <si>
    <t>nezamestnaní</t>
  </si>
  <si>
    <t xml:space="preserve"> spolu </t>
  </si>
  <si>
    <t>vedecká</t>
  </si>
  <si>
    <t>vysoko-</t>
  </si>
  <si>
    <t xml:space="preserve">vyššie </t>
  </si>
  <si>
    <t>vyučení s maturitou</t>
  </si>
  <si>
    <t>stredné</t>
  </si>
  <si>
    <t>vyu-</t>
  </si>
  <si>
    <t xml:space="preserve">základné </t>
  </si>
  <si>
    <t xml:space="preserve">bez škol. </t>
  </si>
  <si>
    <t xml:space="preserve">Pohlavie   </t>
  </si>
  <si>
    <t xml:space="preserve">v osob.  </t>
  </si>
  <si>
    <t>výchova</t>
  </si>
  <si>
    <t>školské</t>
  </si>
  <si>
    <t>odborné</t>
  </si>
  <si>
    <t>všeobec.</t>
  </si>
  <si>
    <t xml:space="preserve"> bez   mat.</t>
  </si>
  <si>
    <t>čení</t>
  </si>
  <si>
    <t>vzdel.</t>
  </si>
  <si>
    <t>31.03.02 S</t>
  </si>
  <si>
    <t xml:space="preserve">               M</t>
  </si>
  <si>
    <t xml:space="preserve">               Ž</t>
  </si>
  <si>
    <t>30.06.02 S</t>
  </si>
  <si>
    <t>30.09.02 S</t>
  </si>
  <si>
    <t>30.12.02 S</t>
  </si>
  <si>
    <t>31.03.03 S</t>
  </si>
  <si>
    <t>30.06.03 S</t>
  </si>
  <si>
    <t>30.09.03 S</t>
  </si>
  <si>
    <t>30.12.03 S</t>
  </si>
  <si>
    <t>Tabuľka č. 7</t>
  </si>
  <si>
    <t>úplné stred. s maturitou</t>
  </si>
  <si>
    <t>Tabuľka č. 8</t>
  </si>
  <si>
    <t xml:space="preserve"> Vývoj  štruktúry  evidovaných nezamestnaných podľa päťročných vekových skupín v Slovenskej republike </t>
  </si>
  <si>
    <t>v tom vo veku  (v %)</t>
  </si>
  <si>
    <t xml:space="preserve">Dátum zisťovania   </t>
  </si>
  <si>
    <t>nezamest-naní spolu</t>
  </si>
  <si>
    <t xml:space="preserve"> +  </t>
  </si>
  <si>
    <t>SR spolu</t>
  </si>
  <si>
    <t xml:space="preserve">                                                          </t>
  </si>
  <si>
    <t>31.  3.2002</t>
  </si>
  <si>
    <t>30.  6.2002</t>
  </si>
  <si>
    <t>30.  9.2002</t>
  </si>
  <si>
    <t>31.  3.2003</t>
  </si>
  <si>
    <t>30.  6.2003</t>
  </si>
  <si>
    <t xml:space="preserve">SR ženy </t>
  </si>
  <si>
    <t xml:space="preserve">        </t>
  </si>
  <si>
    <t>Vývoj počtu evidovaných nezamestnaných (muži a ženy spolu) poberajúcich podporu v nezamestnanosti v krajoch a okresoch Slovenskej republiky</t>
  </si>
  <si>
    <t xml:space="preserve"> (stav ku koncu mesiaca v roku 2003, mesačný priemer jan. - jún 2003). </t>
  </si>
  <si>
    <t>Tabuľka č. 9</t>
  </si>
  <si>
    <t>Tabuľka č. 10</t>
  </si>
  <si>
    <t xml:space="preserve">Vývoj počtu voľných pracovných miest  v evidencii úradov práce v krajoch a okresoch Slovenskej republiky  (stav ku koncu mesiaca v roku 2003, mesačný priemer jan. - jún 2003)  </t>
  </si>
  <si>
    <t>(Okres, kraj, SR)</t>
  </si>
  <si>
    <r>
      <t>Košice I</t>
    </r>
    <r>
      <rPr>
        <vertAlign val="superscript"/>
        <sz val="10"/>
        <rFont val="Times New Roman CE"/>
        <family val="1"/>
      </rPr>
      <t xml:space="preserve"> *)</t>
    </r>
  </si>
  <si>
    <t>Štruktúra poberateľov dávky sociálnej pomoci v prvom polroku 2003</t>
  </si>
  <si>
    <t>Priem. mes. počet</t>
  </si>
  <si>
    <t>medzi-ročný index</t>
  </si>
  <si>
    <t>priemerná mes. dávka</t>
  </si>
  <si>
    <t xml:space="preserve">január </t>
  </si>
  <si>
    <t xml:space="preserve">február </t>
  </si>
  <si>
    <t xml:space="preserve">marec </t>
  </si>
  <si>
    <t>apríl</t>
  </si>
  <si>
    <t>máj</t>
  </si>
  <si>
    <t>jún</t>
  </si>
  <si>
    <t>1. DSP - spolu</t>
  </si>
  <si>
    <t>1.1 jednotlivci</t>
  </si>
  <si>
    <t>1.2 rodiny bez detí</t>
  </si>
  <si>
    <t xml:space="preserve">1.3 rodiny s deťni </t>
  </si>
  <si>
    <t>1.2 DSP HN zo SD</t>
  </si>
  <si>
    <t>1.2.1 jednotlivci</t>
  </si>
  <si>
    <t>1.2.2 rodiny bez detí</t>
  </si>
  <si>
    <t xml:space="preserve">1.2.3 rodiny s deťni </t>
  </si>
  <si>
    <t>1.3 DSP HN z OD</t>
  </si>
  <si>
    <t>1.3.1 jednotlivci</t>
  </si>
  <si>
    <t>1.3.2 rodiny bez detí</t>
  </si>
  <si>
    <t xml:space="preserve">1.3.3 rodiny s deťni </t>
  </si>
  <si>
    <t>Nezar. poberatelia</t>
  </si>
  <si>
    <t xml:space="preserve">Čerpanie finančných  prostriedkov na DSP v prvom polroku 2003              (v tis. Sk) </t>
  </si>
  <si>
    <t>spolu</t>
  </si>
  <si>
    <t>Vysvetlívky:</t>
  </si>
  <si>
    <t>HN - hmotná núdza</t>
  </si>
  <si>
    <t>SD - subjektívne dôvody</t>
  </si>
  <si>
    <t>OD - objektívne dôvody</t>
  </si>
  <si>
    <t xml:space="preserve">              Vývoj počtu poberateľov DSP a čerpania finančných prostriedkov v 1. polroku 2003</t>
  </si>
  <si>
    <t xml:space="preserve">Poradie okresov podľa priemerného percent. podielu počtu poberateľov DSP so  </t>
  </si>
  <si>
    <t>spoločne posudzovanými osobami na celkovom počte obyvateľov v prvom polroku 2003</t>
  </si>
  <si>
    <t>Por. Číslo</t>
  </si>
  <si>
    <t>región</t>
  </si>
  <si>
    <t xml:space="preserve">Priem. mes. počet pob. DSP </t>
  </si>
  <si>
    <t xml:space="preserve">Priem. mes.počet pobera-teľov DSP so spoločne
posudz. osobami </t>
  </si>
  <si>
    <t>Počet obyvateľov
k 31.12.2002</t>
  </si>
  <si>
    <t>Podiel počtu pob. DSP so spol. pos. osob. z počtu
obyvateľov v %</t>
  </si>
  <si>
    <t>Kysucké Nové mesto</t>
  </si>
  <si>
    <t>Bánovce n. Bebravou</t>
  </si>
  <si>
    <t>Nové Mesto n. Váhom</t>
  </si>
  <si>
    <t xml:space="preserve">Poradie krajov podľa priemerného percent. podielu počtu poberateľov DSP so  </t>
  </si>
  <si>
    <t xml:space="preserve">Por. číslo </t>
  </si>
  <si>
    <t>Banskobystr. kraj</t>
  </si>
  <si>
    <t>Zdroj: IS MPSVR SR</t>
  </si>
  <si>
    <t>Vybrané ukazovatele o evidovanej nezamestnanosti a dávke sociálnej pomoci v prvom polroku 2003</t>
  </si>
  <si>
    <t xml:space="preserve">región
</t>
  </si>
  <si>
    <t>Priem.mes. počet ev. nezamest.</t>
  </si>
  <si>
    <t>Priem.
mesačný počet pob.DSP</t>
  </si>
  <si>
    <t>Podiel pob. DSP evid. nezam.  na celkovom  počte evid. nezam.</t>
  </si>
  <si>
    <t>Podiel pob. DSP evid. nezam.  na celkovom  počte pob. DSP</t>
  </si>
  <si>
    <t>Priem.
mesačná
miera
nezam.</t>
  </si>
  <si>
    <t xml:space="preserve">Územie
</t>
  </si>
  <si>
    <t>Priem. počet ev. nezamestnaných</t>
  </si>
  <si>
    <t>Čerp.fin. prostriedkov ( v tis. Sk )</t>
  </si>
  <si>
    <t>Podiel pob. 
DSP so spol.
posudz. os.
z obyv. v %</t>
  </si>
  <si>
    <t>Priem.
mes.
miera
nezam.</t>
  </si>
  <si>
    <t>Čerpanie FP v tis.Sk</t>
  </si>
  <si>
    <t xml:space="preserve">celkom
</t>
  </si>
  <si>
    <t>s podporou
v nezam.</t>
  </si>
  <si>
    <t xml:space="preserve">pobera-       teľov DSP
</t>
  </si>
  <si>
    <t>s podpo-rou
v nezam.</t>
  </si>
  <si>
    <t xml:space="preserve">poberate-ľov DSP
</t>
  </si>
  <si>
    <t>na pasív-nu
politiku</t>
  </si>
  <si>
    <t xml:space="preserve">na podporu
v nezam.
</t>
  </si>
  <si>
    <t>na DSP 
pre evid.
nezam. obč.</t>
  </si>
  <si>
    <t>EN s podporu v nezam.</t>
  </si>
  <si>
    <t>Evid. nezam s DSP</t>
  </si>
  <si>
    <t>priemer/spolu</t>
  </si>
  <si>
    <t>január</t>
  </si>
  <si>
    <t>február</t>
  </si>
  <si>
    <t>marec</t>
  </si>
  <si>
    <t>júl</t>
  </si>
  <si>
    <t>august</t>
  </si>
  <si>
    <t>sept.</t>
  </si>
  <si>
    <t>okt</t>
  </si>
  <si>
    <t>nov</t>
  </si>
  <si>
    <t>Slovenskß republika</t>
  </si>
  <si>
    <t>Bratislavskř kraj</t>
  </si>
  <si>
    <t>Dunajskß Streda</t>
  </si>
  <si>
    <t>PieÜŁany</t>
  </si>
  <si>
    <t>Trnavskř kraj</t>
  </si>
  <si>
    <t>Bßnovce nad Bebravou</t>
  </si>
  <si>
    <t>NovÚ Mesto nad Vßhom</t>
  </si>
  <si>
    <t>Partizßnske</t>
  </si>
  <si>
    <t>Pova×skß Bystrica</t>
  </si>
  <si>
    <t>P˙chov</t>
  </si>
  <si>
    <t>TrenŔÝn</t>
  </si>
  <si>
    <t>TrenŔiansky kraj</t>
  </si>
  <si>
    <t>Komßrno</t>
  </si>
  <si>
    <t>NovÚ Zßmky</t>
  </si>
  <si>
    <t>Őaża</t>
  </si>
  <si>
    <t>TopożŔany</t>
  </si>
  <si>
    <t>ZlatÚ Moravce</t>
  </si>
  <si>
    <t>BytŔa</t>
  </si>
  <si>
    <t>╚adca</t>
  </si>
  <si>
    <t>Dolnř KubÝn</t>
  </si>
  <si>
    <t>KysuckÚ NovÚ mesto</t>
  </si>
  <si>
    <t>Liptovskř MikulßÜ</t>
  </si>
  <si>
    <t>Nßmestovo</t>
  </si>
  <si>
    <t>Ru×omberok</t>
  </si>
  <si>
    <t>TurŔianske Teplice</t>
  </si>
  <si>
    <t>TvrdoÜÝn</t>
  </si>
  <si>
    <t>Äilina</t>
  </si>
  <si>
    <t>Äilinskř kraj</t>
  </si>
  <si>
    <t>Banskß Bystrica</t>
  </si>
  <si>
    <t>Zdroj : IS MPSVR SR</t>
  </si>
  <si>
    <t>Banskß Őtiavnica</t>
  </si>
  <si>
    <t>Rimavskß Sobota</t>
  </si>
  <si>
    <t>Veżkř KrtÝÜ</t>
  </si>
  <si>
    <t>Äarnovica</t>
  </si>
  <si>
    <t>Äiar nad Hronom</t>
  </si>
  <si>
    <t>Banskobystrickř kraj</t>
  </si>
  <si>
    <t>HumennÚ</t>
  </si>
  <si>
    <t>Ke×marok</t>
  </si>
  <si>
    <t>LevoŔa</t>
  </si>
  <si>
    <t>PreÜov</t>
  </si>
  <si>
    <t>Starß ╝ubov˛a</t>
  </si>
  <si>
    <t>SvidnÝk</t>
  </si>
  <si>
    <t>Vranov nad Topżou</t>
  </si>
  <si>
    <t>PreÜovskř kraj</t>
  </si>
  <si>
    <t>KoÜice I</t>
  </si>
  <si>
    <t>KoÜice II</t>
  </si>
  <si>
    <t>KoÜice III</t>
  </si>
  <si>
    <t>KoÜice IV</t>
  </si>
  <si>
    <t>KoÜice - okolie</t>
  </si>
  <si>
    <t>Ro×˛ava</t>
  </si>
  <si>
    <t>SpiÜskß Novß Ves</t>
  </si>
  <si>
    <t>TrebiÜov</t>
  </si>
  <si>
    <t>KoÜickř kraj</t>
  </si>
  <si>
    <t xml:space="preserve"> v prvom polroku 2003</t>
  </si>
  <si>
    <t>Počet poberateľov</t>
  </si>
  <si>
    <t>pr. mes.</t>
  </si>
  <si>
    <t>index 03/02</t>
  </si>
  <si>
    <t>počet</t>
  </si>
  <si>
    <t>dávka</t>
  </si>
  <si>
    <t>pr.počet</t>
  </si>
  <si>
    <t>pr.dávka</t>
  </si>
  <si>
    <t>1. Účelové dávky a PP na komp.ŤZP</t>
  </si>
  <si>
    <t>2. účelové dávky pre ŤZP a st. obč.</t>
  </si>
  <si>
    <t>2.1  starostl.o blízku alebo inú osobu</t>
  </si>
  <si>
    <t>2.1.1  - o dospelých</t>
  </si>
  <si>
    <t>2.1.2. - o 80-ročných a starších</t>
  </si>
  <si>
    <t>2.1.3.   - o deti</t>
  </si>
  <si>
    <t>2.2.   ortop. a komp. pomôcky</t>
  </si>
  <si>
    <t>2.3.  prevádzku motor. vozidla</t>
  </si>
  <si>
    <t>2.4.  pre nevidomých občanov</t>
  </si>
  <si>
    <t>2.5.  individuálnu dopravu</t>
  </si>
  <si>
    <t>2.6.  úhradu za užív. bytu a garáže</t>
  </si>
  <si>
    <t>3.   Peňaž. prísp. na komp.ŤZP</t>
  </si>
  <si>
    <t>3.1. osobná asistencia</t>
  </si>
  <si>
    <t xml:space="preserve">3.2. na zaobstaranie  pomôcky </t>
  </si>
  <si>
    <t>3.2.1.    - na kúpu:</t>
  </si>
  <si>
    <t>3.2.2.    - na zácvik:</t>
  </si>
  <si>
    <t>3.2.3.    - na úpravu:</t>
  </si>
  <si>
    <t>3.3. na opravu pomôcky</t>
  </si>
  <si>
    <t xml:space="preserve">3.4. kúpa os. mot. vozidla </t>
  </si>
  <si>
    <t>3.5. preprava</t>
  </si>
  <si>
    <t>3.6. úprava bytu, rod.domu a garáže</t>
  </si>
  <si>
    <t xml:space="preserve">3.6.1. úprava bytu, rod.domu </t>
  </si>
  <si>
    <t>3.6. 2. úprava garáže</t>
  </si>
  <si>
    <t>3.7.PP na komp. zvýšených výdavkov</t>
  </si>
  <si>
    <t>3.7.1. diétne stravovanie</t>
  </si>
  <si>
    <t>3.7.2. hygiéna a opotrebovanie šatstva</t>
  </si>
  <si>
    <t>3.7.3. prevádzka pomôcky</t>
  </si>
  <si>
    <t>3.7.4. prevádzka m.vozidla</t>
  </si>
  <si>
    <t>3.7.5. starostl. o psa so špec.výcv.</t>
  </si>
  <si>
    <t>3.8. PP na zaopatrovanie</t>
  </si>
  <si>
    <t>3.8.1. celodenné-1 osoby</t>
  </si>
  <si>
    <t>3.8.2. celodenné-viac osôb</t>
  </si>
  <si>
    <t>3.8.3. čiastočné- 1 osoby</t>
  </si>
  <si>
    <t>3.8.4. čiastočné-viac osôb</t>
  </si>
  <si>
    <t>3.8.5. kombinované-viac osôb</t>
  </si>
  <si>
    <t xml:space="preserve">Čerpanie finančných prostriedkov na   účelové peňažné dávky soc. starostlivosti  a peňažné </t>
  </si>
  <si>
    <t>príspevky na kompenzáciu ŤZP v prvom poroku 2003</t>
  </si>
  <si>
    <t>Čerpanie FP( v tis.Sk) v prvom polroku 2003</t>
  </si>
  <si>
    <t>index       03/02</t>
  </si>
  <si>
    <t>Poradie okresov podľa percent. podielu priem.mesačného počtu poberateľov úč.dávok soc. starostl. a PP na kompenzáciu pre občanov s ŤZP na počte obyvateľov v prvom polroku 2003</t>
  </si>
  <si>
    <t xml:space="preserve">Por.
číslo
</t>
  </si>
  <si>
    <t>Priem. mes. počet poberateľov</t>
  </si>
  <si>
    <t>FP v prvom polroku 2003 v tis.Sk</t>
  </si>
  <si>
    <t>Počet
obyva-
teľov
k 31.12.01</t>
  </si>
  <si>
    <t>Podiel
pober. úč.
dávok  a PPK z 
obyv. v %</t>
  </si>
  <si>
    <t>Účelové
dávky soc.
star. pre ŤZP</t>
  </si>
  <si>
    <t>PP na
kom-
penz.
pre ŤZP</t>
  </si>
  <si>
    <t>Účelové
dávky a PP na komp.
pre ŤZP</t>
  </si>
  <si>
    <t>Účelové
dávky a PP na komp.
Pre ŤZP</t>
  </si>
  <si>
    <t xml:space="preserve">Priemerná mesačná mzda a vybrané zložky mzdy zamestnancov podľa druhu vlastníctva v SR                                 </t>
  </si>
  <si>
    <t xml:space="preserve"> ISCP </t>
  </si>
  <si>
    <t>2. štvrťrok 2003</t>
  </si>
  <si>
    <t>Druh vlastníctva</t>
  </si>
  <si>
    <t>Počet</t>
  </si>
  <si>
    <t>Odpraco-</t>
  </si>
  <si>
    <t>Priemerná hrubá mzda</t>
  </si>
  <si>
    <t>Vybrané zložky hrubej mzdy</t>
  </si>
  <si>
    <t>Čistá</t>
  </si>
  <si>
    <t>Úhrada</t>
  </si>
  <si>
    <t>zamest.</t>
  </si>
  <si>
    <t>vaný čas</t>
  </si>
  <si>
    <t>priemer</t>
  </si>
  <si>
    <t>v tom úväzok:</t>
  </si>
  <si>
    <t>základná</t>
  </si>
  <si>
    <t>príplatky a</t>
  </si>
  <si>
    <t>prémie a</t>
  </si>
  <si>
    <t>náhrady</t>
  </si>
  <si>
    <t>mzda</t>
  </si>
  <si>
    <t>skrátený</t>
  </si>
  <si>
    <t>plný</t>
  </si>
  <si>
    <t>doplatky</t>
  </si>
  <si>
    <t>odmeny</t>
  </si>
  <si>
    <t>mzdy</t>
  </si>
  <si>
    <t>a daní</t>
  </si>
  <si>
    <t>[osoby]</t>
  </si>
  <si>
    <t>[hod/mes]</t>
  </si>
  <si>
    <t>[Sk/mes]</t>
  </si>
  <si>
    <t>2 Súkromné tuzemské</t>
  </si>
  <si>
    <t>3 Družstevné</t>
  </si>
  <si>
    <t>4 Štátne</t>
  </si>
  <si>
    <t>5 Obecné</t>
  </si>
  <si>
    <t>6 Vlastníctvo združení, politických strán a cirkví</t>
  </si>
  <si>
    <t>7 Zahraničné</t>
  </si>
  <si>
    <t>8 Medzinárodné s prevažujúcim súkromným sektorom</t>
  </si>
  <si>
    <t xml:space="preserve">Priemerná mesačná mzda a vybrané zložky mzdy zamestnancov podľa hlavných tried zamestnaní v SR                                  </t>
  </si>
  <si>
    <t>Zamestnanie</t>
  </si>
  <si>
    <t>1 Zákonodarcovia, vedúci a riadiaci zamestnanci</t>
  </si>
  <si>
    <t>2 Vedeckí a odborní duševní zamestnanci</t>
  </si>
  <si>
    <t>3 Technickí, zdravotnícki, pedagogickí zamestnanci</t>
  </si>
  <si>
    <t>4 Nižší administratívni zamestnanci (úradníci)</t>
  </si>
  <si>
    <t>5 Prevádzkoví zamestnanci v službách a obchode</t>
  </si>
  <si>
    <t>6 Kvalifikovaní robotníci v poľnohospodárstve, lesníctve</t>
  </si>
  <si>
    <t>7 Remeselní a kvalifikovaní robotníci v príbuz. odboroch</t>
  </si>
  <si>
    <t>8 Obsluha strojov a zariadení</t>
  </si>
  <si>
    <t>9 Pomocní a nekvalifikovaní zamestnanci</t>
  </si>
  <si>
    <t xml:space="preserve">Tabuľka č. 11 </t>
  </si>
  <si>
    <t xml:space="preserve">Tabuľka č. 12 </t>
  </si>
  <si>
    <t xml:space="preserve"> ISCP - MZDY</t>
  </si>
  <si>
    <t>Vzdelanie</t>
  </si>
  <si>
    <t>1 Základné</t>
  </si>
  <si>
    <t>2 Vyučení</t>
  </si>
  <si>
    <t>3 Stredné (bez maturity)</t>
  </si>
  <si>
    <t>4 Vyučení s maturitou</t>
  </si>
  <si>
    <t>5 Úplné stredné všeobecné</t>
  </si>
  <si>
    <t>6 Úplné stredné odborné</t>
  </si>
  <si>
    <t>7 Vyššie odborné</t>
  </si>
  <si>
    <t>8 Bakalárske vzdelanie</t>
  </si>
  <si>
    <t>9 Vysokoškolské</t>
  </si>
  <si>
    <t>10 Vedecká kvalifikácia</t>
  </si>
  <si>
    <t xml:space="preserve"> ISCP - PLATY</t>
  </si>
  <si>
    <t>Priemerný celkový plat</t>
  </si>
  <si>
    <t>Vybrané zložky celkového platu</t>
  </si>
  <si>
    <t>Čistý</t>
  </si>
  <si>
    <t>tarifný</t>
  </si>
  <si>
    <t xml:space="preserve">príplatky </t>
  </si>
  <si>
    <t>plat</t>
  </si>
  <si>
    <t>platu</t>
  </si>
  <si>
    <t xml:space="preserve">Tabuľka č. 13 </t>
  </si>
  <si>
    <t xml:space="preserve">Tabuľka č. 14 </t>
  </si>
  <si>
    <t>Pohlavie</t>
  </si>
  <si>
    <t>Podiel</t>
  </si>
  <si>
    <t>Priemer</t>
  </si>
  <si>
    <t>Ženy/</t>
  </si>
  <si>
    <t>org. jedn.</t>
  </si>
  <si>
    <t>[Sk/hod.]</t>
  </si>
  <si>
    <t>Index</t>
  </si>
  <si>
    <t>D1</t>
  </si>
  <si>
    <t>Q1</t>
  </si>
  <si>
    <t>Medián</t>
  </si>
  <si>
    <t>Q3</t>
  </si>
  <si>
    <t>D9</t>
  </si>
  <si>
    <t xml:space="preserve"> ISCP - ISPZ</t>
  </si>
  <si>
    <t>Základné</t>
  </si>
  <si>
    <t>Vyučení</t>
  </si>
  <si>
    <t>Stredné (bez maturity)</t>
  </si>
  <si>
    <t>Vyučení s maturitou</t>
  </si>
  <si>
    <t>Úplné stredné všeobecné</t>
  </si>
  <si>
    <t>Úplné stredné odborné</t>
  </si>
  <si>
    <t>Vyššie odborné</t>
  </si>
  <si>
    <t>Bakalárske vzdelanie</t>
  </si>
  <si>
    <t>Vysokoškolské</t>
  </si>
  <si>
    <t>Vedecká kvalifikácia</t>
  </si>
  <si>
    <t>Kolektívna zmluva</t>
  </si>
  <si>
    <t>Neuzavretá</t>
  </si>
  <si>
    <t>Uzavretá</t>
  </si>
  <si>
    <t>Priemerný hodinový zárobok podľa kolektívnej zmluvy v podnikateľskej sfére</t>
  </si>
  <si>
    <t>Priemerný hodinový zárobok podľa pohlavia a podľa stupňa vzdelania v podnikateľskej sfére</t>
  </si>
  <si>
    <t xml:space="preserve">Tabuľka č. 15 </t>
  </si>
  <si>
    <t>Tabuľka č. 16</t>
  </si>
  <si>
    <t xml:space="preserve">Tabuľka č. 17 </t>
  </si>
  <si>
    <t xml:space="preserve">Tabuľka č. 18 </t>
  </si>
  <si>
    <t>Tabuľka č. 20</t>
  </si>
  <si>
    <t>Tabuľka č. 21</t>
  </si>
  <si>
    <r>
      <t xml:space="preserve">                                                Počet poberateľov a výdavky na dávky štátnej sociálnej podpory v tis. Sk</t>
    </r>
    <r>
      <rPr>
        <sz val="10"/>
        <rFont val="Times New Roman"/>
        <family val="1"/>
      </rPr>
      <t xml:space="preserve">                                      </t>
    </r>
  </si>
  <si>
    <t>Tabuľka č. 22</t>
  </si>
  <si>
    <t>Tabuľka č. 2</t>
  </si>
  <si>
    <t>Indexy spotrebiteľských cien (životných nákladov)  podľa odborov v 1. polroku v rokoch 2002 a 2003 (v %)</t>
  </si>
  <si>
    <t>Odbor</t>
  </si>
  <si>
    <t>rok 2002</t>
  </si>
  <si>
    <t xml:space="preserve">rok 2003 </t>
  </si>
  <si>
    <t xml:space="preserve">Úhrn </t>
  </si>
  <si>
    <t>d</t>
  </si>
  <si>
    <t>e</t>
  </si>
  <si>
    <t>Alkoholické nápoje a tabak</t>
  </si>
  <si>
    <t>Odevy a obuv</t>
  </si>
  <si>
    <t>Bývanie, voda a energie</t>
  </si>
  <si>
    <t>Nábytok, vybavenie a údržba dom.</t>
  </si>
  <si>
    <t>Zdravotníctvo</t>
  </si>
  <si>
    <t>Doprava</t>
  </si>
  <si>
    <t>Pošty a telekomunikácie</t>
  </si>
  <si>
    <t>Rekreácia a kultúra</t>
  </si>
  <si>
    <t xml:space="preserve">Vzdelávanie </t>
  </si>
  <si>
    <t>Hotely, kaviarne a reštaurácie</t>
  </si>
  <si>
    <t>Rozličné tovary a služby</t>
  </si>
  <si>
    <t>Zdroj údajov: ŠÚ SR</t>
  </si>
  <si>
    <t>d = december 2002 = 100</t>
  </si>
  <si>
    <t xml:space="preserve">e = rovnaké obdobie minulého roka </t>
  </si>
  <si>
    <t>poistného</t>
  </si>
  <si>
    <t>Prameň: Trexima, Informačný systém o priemerných zárobkoch za II. štvrťrok 2003</t>
  </si>
  <si>
    <t xml:space="preserve">Priemerná mesačná mzda a vybrané zložky mzdy zamestnancov podľa stupňa vzdelania zamestnancov v podnikateľskej sfére                                  </t>
  </si>
  <si>
    <t xml:space="preserve">Priemerný mesačný plat a jeho vybrané zložky zamestnancov  podľa stupňa vzdelania zamestnancov v štátnej a vo verejnej službe                       </t>
  </si>
  <si>
    <t>Priemerná výška dôchodku v Sk - bez súčastí - sólo</t>
  </si>
  <si>
    <t xml:space="preserve">Tabuľka č. 19 </t>
  </si>
  <si>
    <t>Tabuľka č. 23</t>
  </si>
  <si>
    <t>Tabuľka č. 29</t>
  </si>
  <si>
    <t>Tabuľka č. 27</t>
  </si>
  <si>
    <t>Tabuľka č. 26</t>
  </si>
  <si>
    <t>Vývoj počtu poberateľov  účelových dávok sociálnej starostlivosti a peňažných príspevkov na kompenzáciu ŤZP</t>
  </si>
  <si>
    <t>Druh účelových dávok</t>
  </si>
  <si>
    <t>a peňažných príspevkov</t>
  </si>
  <si>
    <t>Potraviny a nealkoholické nápoje</t>
  </si>
</sst>
</file>

<file path=xl/styles.xml><?xml version="1.0" encoding="utf-8"?>
<styleSheet xmlns="http://schemas.openxmlformats.org/spreadsheetml/2006/main">
  <numFmts count="4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\ ##0_)"/>
    <numFmt numFmtId="168" formatCode="#\ ##0_);\(#\ ##0\)"/>
    <numFmt numFmtId="169" formatCode="0.0_)"/>
    <numFmt numFmtId="170" formatCode="0.0"/>
    <numFmt numFmtId="171" formatCode="#,##0_)"/>
    <numFmt numFmtId="172" formatCode="#,##0.00_)"/>
    <numFmt numFmtId="173" formatCode="0.00_)"/>
    <numFmt numFmtId="174" formatCode="#,##0.0"/>
    <numFmt numFmtId="175" formatCode="#,##0\ "/>
    <numFmt numFmtId="176" formatCode="#,##0.0_)"/>
    <numFmt numFmtId="177" formatCode="#,##0;[Red]#,##0"/>
    <numFmt numFmtId="178" formatCode="_ * #,##0.00_ ;_ * \-#,##0.00_ ;_ * &quot;-&quot;??_ ;_ @_ "/>
    <numFmt numFmtId="179" formatCode="#,##0\ &quot;Kč&quot;;\-#,##0\ &quot;Kč&quot;"/>
    <numFmt numFmtId="180" formatCode="#,##0\ &quot;Kč&quot;;[Red]\-#,##0\ &quot;Kč&quot;"/>
    <numFmt numFmtId="181" formatCode="#,##0.00\ &quot;Kč&quot;;\-#,##0.00\ &quot;Kč&quot;"/>
    <numFmt numFmtId="182" formatCode="#,##0.00\ &quot;Kč&quot;;[Red]\-#,##0.00\ &quot;Kč&quot;"/>
    <numFmt numFmtId="183" formatCode="_-* #,##0\ &quot;Kč&quot;_-;\-* #,##0\ &quot;Kč&quot;_-;_-* &quot;-&quot;\ &quot;Kč&quot;_-;_-@_-"/>
    <numFmt numFmtId="184" formatCode="_-* #,##0\ _K_č_-;\-* #,##0\ _K_č_-;_-* &quot;-&quot;\ _K_č_-;_-@_-"/>
    <numFmt numFmtId="185" formatCode="_-* #,##0.00\ &quot;Kč&quot;_-;\-* #,##0.00\ &quot;Kč&quot;_-;_-* &quot;-&quot;??\ &quot;Kč&quot;_-;_-@_-"/>
    <numFmt numFmtId="186" formatCode="_-* #,##0.00\ _K_č_-;\-* #,##0.00\ _K_č_-;_-* &quot;-&quot;??\ _K_č_-;_-@_-"/>
    <numFmt numFmtId="187" formatCode="0.0000"/>
    <numFmt numFmtId="188" formatCode="0;[Red]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 &quot;Kčs &quot;\ * #,##0_ ;_ &quot;Kčs &quot;\ * \-#,##0_ ;_ &quot;Kčs &quot;\ * &quot;-&quot;_ ;_ @_ "/>
    <numFmt numFmtId="196" formatCode="_ * #,##0_ ;_ * \-#,##0_ ;_ * &quot;-&quot;_ ;_ @_ "/>
    <numFmt numFmtId="197" formatCode="_ &quot;Kčs &quot;\ * #,##0.00_ ;_ &quot;Kčs &quot;\ * \-#,##0.00_ ;_ &quot;Kčs &quot;\ * &quot;-&quot;??_ ;_ @_ "/>
    <numFmt numFmtId="198" formatCode="0.0%"/>
    <numFmt numFmtId="199" formatCode="#,000"/>
    <numFmt numFmtId="200" formatCode="0.00\ %"/>
    <numFmt numFmtId="201" formatCode="#\ ##0"/>
  </numFmts>
  <fonts count="59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vertAlign val="superscript"/>
      <sz val="11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3"/>
      <name val="Times New Roman CE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4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"/>
      <family val="0"/>
    </font>
    <font>
      <b/>
      <sz val="10"/>
      <color indexed="8"/>
      <name val="Times New Roman CE"/>
      <family val="1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b/>
      <sz val="10"/>
      <name val="Arial"/>
      <family val="2"/>
    </font>
    <font>
      <b/>
      <sz val="9"/>
      <name val="Times New Roman CE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8.25"/>
      <name val="Arial CE"/>
      <family val="0"/>
    </font>
    <font>
      <b/>
      <sz val="11"/>
      <name val="Arial"/>
      <family val="2"/>
    </font>
    <font>
      <b/>
      <i/>
      <sz val="10"/>
      <name val="Times New Roman CE"/>
      <family val="1"/>
    </font>
    <font>
      <b/>
      <i/>
      <sz val="10"/>
      <name val="Times New Roman"/>
      <family val="1"/>
    </font>
    <font>
      <i/>
      <sz val="9"/>
      <name val="Times New Roman CE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2" fillId="0" borderId="7" xfId="0" applyFont="1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3" fontId="4" fillId="0" borderId="19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7" xfId="0" applyNumberFormat="1" applyFont="1" applyBorder="1" applyAlignment="1">
      <alignment/>
    </xf>
    <xf numFmtId="3" fontId="16" fillId="0" borderId="28" xfId="0" applyNumberFormat="1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3" fontId="16" fillId="0" borderId="31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3" fontId="16" fillId="0" borderId="35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4" fillId="0" borderId="36" xfId="0" applyNumberFormat="1" applyFont="1" applyBorder="1" applyAlignment="1">
      <alignment horizontal="center"/>
    </xf>
    <xf numFmtId="3" fontId="14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3" fontId="16" fillId="0" borderId="40" xfId="0" applyNumberFormat="1" applyFont="1" applyBorder="1" applyAlignment="1">
      <alignment/>
    </xf>
    <xf numFmtId="3" fontId="14" fillId="0" borderId="41" xfId="0" applyNumberFormat="1" applyFont="1" applyBorder="1" applyAlignment="1">
      <alignment/>
    </xf>
    <xf numFmtId="3" fontId="14" fillId="0" borderId="41" xfId="0" applyNumberFormat="1" applyFont="1" applyBorder="1" applyAlignment="1">
      <alignment horizontal="center"/>
    </xf>
    <xf numFmtId="3" fontId="14" fillId="0" borderId="42" xfId="0" applyNumberFormat="1" applyFont="1" applyBorder="1" applyAlignment="1">
      <alignment horizontal="center"/>
    </xf>
    <xf numFmtId="0" fontId="14" fillId="0" borderId="32" xfId="0" applyFont="1" applyBorder="1" applyAlignment="1">
      <alignment/>
    </xf>
    <xf numFmtId="0" fontId="14" fillId="0" borderId="43" xfId="0" applyFont="1" applyBorder="1" applyAlignment="1">
      <alignment/>
    </xf>
    <xf numFmtId="3" fontId="16" fillId="0" borderId="30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3" fontId="14" fillId="0" borderId="44" xfId="0" applyNumberFormat="1" applyFont="1" applyBorder="1" applyAlignment="1">
      <alignment horizontal="center"/>
    </xf>
    <xf numFmtId="3" fontId="14" fillId="0" borderId="45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30" xfId="0" applyNumberFormat="1" applyFont="1" applyBorder="1" applyAlignment="1">
      <alignment horizontal="center"/>
    </xf>
    <xf numFmtId="3" fontId="14" fillId="0" borderId="46" xfId="0" applyNumberFormat="1" applyFont="1" applyBorder="1" applyAlignment="1">
      <alignment horizontal="center"/>
    </xf>
    <xf numFmtId="0" fontId="16" fillId="0" borderId="47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3" fontId="16" fillId="0" borderId="33" xfId="0" applyNumberFormat="1" applyFont="1" applyBorder="1" applyAlignment="1">
      <alignment/>
    </xf>
    <xf numFmtId="0" fontId="14" fillId="0" borderId="36" xfId="0" applyFont="1" applyBorder="1" applyAlignment="1">
      <alignment/>
    </xf>
    <xf numFmtId="3" fontId="16" fillId="0" borderId="36" xfId="0" applyNumberFormat="1" applyFont="1" applyBorder="1" applyAlignment="1">
      <alignment/>
    </xf>
    <xf numFmtId="3" fontId="14" fillId="0" borderId="48" xfId="0" applyNumberFormat="1" applyFont="1" applyBorder="1" applyAlignment="1">
      <alignment/>
    </xf>
    <xf numFmtId="3" fontId="14" fillId="0" borderId="49" xfId="0" applyNumberFormat="1" applyFont="1" applyBorder="1" applyAlignment="1">
      <alignment/>
    </xf>
    <xf numFmtId="0" fontId="14" fillId="0" borderId="41" xfId="0" applyFont="1" applyBorder="1" applyAlignment="1">
      <alignment/>
    </xf>
    <xf numFmtId="3" fontId="16" fillId="0" borderId="41" xfId="0" applyNumberFormat="1" applyFont="1" applyBorder="1" applyAlignment="1">
      <alignment/>
    </xf>
    <xf numFmtId="0" fontId="14" fillId="0" borderId="44" xfId="0" applyFont="1" applyBorder="1" applyAlignment="1">
      <alignment/>
    </xf>
    <xf numFmtId="3" fontId="16" fillId="0" borderId="44" xfId="0" applyNumberFormat="1" applyFont="1" applyBorder="1" applyAlignment="1">
      <alignment/>
    </xf>
    <xf numFmtId="3" fontId="14" fillId="0" borderId="50" xfId="0" applyNumberFormat="1" applyFont="1" applyBorder="1" applyAlignment="1">
      <alignment/>
    </xf>
    <xf numFmtId="0" fontId="14" fillId="0" borderId="40" xfId="0" applyFont="1" applyBorder="1" applyAlignment="1">
      <alignment/>
    </xf>
    <xf numFmtId="3" fontId="14" fillId="0" borderId="51" xfId="0" applyNumberFormat="1" applyFont="1" applyBorder="1" applyAlignment="1">
      <alignment/>
    </xf>
    <xf numFmtId="3" fontId="14" fillId="0" borderId="51" xfId="0" applyNumberFormat="1" applyFont="1" applyBorder="1" applyAlignment="1">
      <alignment horizontal="center"/>
    </xf>
    <xf numFmtId="3" fontId="14" fillId="0" borderId="52" xfId="0" applyNumberFormat="1" applyFont="1" applyBorder="1" applyAlignment="1">
      <alignment/>
    </xf>
    <xf numFmtId="0" fontId="14" fillId="0" borderId="53" xfId="0" applyFont="1" applyBorder="1" applyAlignment="1">
      <alignment/>
    </xf>
    <xf numFmtId="3" fontId="14" fillId="0" borderId="54" xfId="0" applyNumberFormat="1" applyFont="1" applyBorder="1" applyAlignment="1">
      <alignment/>
    </xf>
    <xf numFmtId="3" fontId="14" fillId="0" borderId="55" xfId="0" applyNumberFormat="1" applyFont="1" applyBorder="1" applyAlignment="1">
      <alignment/>
    </xf>
    <xf numFmtId="3" fontId="14" fillId="0" borderId="41" xfId="0" applyNumberFormat="1" applyFont="1" applyBorder="1" applyAlignment="1">
      <alignment horizontal="right"/>
    </xf>
    <xf numFmtId="0" fontId="14" fillId="0" borderId="56" xfId="0" applyFont="1" applyBorder="1" applyAlignment="1">
      <alignment/>
    </xf>
    <xf numFmtId="3" fontId="16" fillId="0" borderId="57" xfId="0" applyNumberFormat="1" applyFont="1" applyBorder="1" applyAlignment="1">
      <alignment/>
    </xf>
    <xf numFmtId="3" fontId="14" fillId="0" borderId="58" xfId="0" applyNumberFormat="1" applyFont="1" applyBorder="1" applyAlignment="1">
      <alignment horizontal="right"/>
    </xf>
    <xf numFmtId="3" fontId="14" fillId="0" borderId="58" xfId="0" applyNumberFormat="1" applyFont="1" applyBorder="1" applyAlignment="1">
      <alignment horizontal="center"/>
    </xf>
    <xf numFmtId="3" fontId="14" fillId="0" borderId="59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7" fillId="0" borderId="6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64" xfId="0" applyFont="1" applyBorder="1" applyAlignment="1">
      <alignment vertical="top" wrapText="1"/>
    </xf>
    <xf numFmtId="3" fontId="7" fillId="0" borderId="0" xfId="0" applyNumberFormat="1" applyFont="1" applyAlignment="1">
      <alignment horizontal="right" wrapText="1"/>
    </xf>
    <xf numFmtId="3" fontId="7" fillId="0" borderId="3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3" fontId="7" fillId="0" borderId="8" xfId="0" applyNumberFormat="1" applyFont="1" applyBorder="1" applyAlignment="1">
      <alignment horizontal="right" wrapText="1"/>
    </xf>
    <xf numFmtId="3" fontId="7" fillId="0" borderId="65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65" xfId="0" applyFont="1" applyBorder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65" xfId="0" applyFont="1" applyBorder="1" applyAlignment="1">
      <alignment horizontal="right" vertical="top" wrapText="1"/>
    </xf>
    <xf numFmtId="0" fontId="7" fillId="0" borderId="66" xfId="0" applyFont="1" applyBorder="1" applyAlignment="1">
      <alignment horizontal="right" vertical="top" wrapText="1"/>
    </xf>
    <xf numFmtId="0" fontId="7" fillId="0" borderId="67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7" fillId="0" borderId="68" xfId="0" applyFont="1" applyBorder="1" applyAlignment="1">
      <alignment horizontal="right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23" applyFont="1">
      <alignment/>
      <protection/>
    </xf>
    <xf numFmtId="0" fontId="20" fillId="0" borderId="0" xfId="23" applyFont="1" applyAlignment="1">
      <alignment horizontal="centerContinuous"/>
      <protection/>
    </xf>
    <xf numFmtId="0" fontId="25" fillId="0" borderId="1" xfId="23" applyFont="1" applyBorder="1" applyAlignment="1">
      <alignment horizontal="center"/>
      <protection/>
    </xf>
    <xf numFmtId="0" fontId="20" fillId="0" borderId="1" xfId="23" applyFont="1" applyBorder="1">
      <alignment/>
      <protection/>
    </xf>
    <xf numFmtId="0" fontId="25" fillId="0" borderId="69" xfId="23" applyFont="1" applyBorder="1" applyAlignment="1">
      <alignment horizontal="center"/>
      <protection/>
    </xf>
    <xf numFmtId="0" fontId="25" fillId="0" borderId="70" xfId="23" applyFont="1" applyBorder="1" applyAlignment="1">
      <alignment horizontal="center"/>
      <protection/>
    </xf>
    <xf numFmtId="0" fontId="25" fillId="0" borderId="71" xfId="23" applyFont="1" applyBorder="1" applyAlignment="1">
      <alignment horizontal="center"/>
      <protection/>
    </xf>
    <xf numFmtId="0" fontId="25" fillId="0" borderId="6" xfId="23" applyFont="1" applyBorder="1" applyAlignment="1">
      <alignment horizontal="center"/>
      <protection/>
    </xf>
    <xf numFmtId="0" fontId="25" fillId="0" borderId="2" xfId="23" applyFont="1" applyBorder="1" applyAlignment="1">
      <alignment horizontal="center"/>
      <protection/>
    </xf>
    <xf numFmtId="0" fontId="20" fillId="0" borderId="3" xfId="23" applyFont="1" applyBorder="1">
      <alignment/>
      <protection/>
    </xf>
    <xf numFmtId="0" fontId="25" fillId="0" borderId="72" xfId="23" applyFont="1" applyBorder="1" applyAlignment="1">
      <alignment horizontal="center"/>
      <protection/>
    </xf>
    <xf numFmtId="0" fontId="25" fillId="0" borderId="73" xfId="23" applyFont="1" applyBorder="1" applyAlignment="1">
      <alignment horizontal="center"/>
      <protection/>
    </xf>
    <xf numFmtId="0" fontId="25" fillId="0" borderId="74" xfId="23" applyFont="1" applyBorder="1" applyAlignment="1">
      <alignment horizontal="center"/>
      <protection/>
    </xf>
    <xf numFmtId="16" fontId="25" fillId="0" borderId="10" xfId="23" applyNumberFormat="1" applyFont="1" applyBorder="1" applyAlignment="1">
      <alignment horizontal="center"/>
      <protection/>
    </xf>
    <xf numFmtId="167" fontId="20" fillId="0" borderId="69" xfId="23" applyNumberFormat="1" applyFont="1" applyBorder="1">
      <alignment/>
      <protection/>
    </xf>
    <xf numFmtId="167" fontId="20" fillId="0" borderId="75" xfId="23" applyNumberFormat="1" applyFont="1" applyBorder="1">
      <alignment/>
      <protection/>
    </xf>
    <xf numFmtId="167" fontId="20" fillId="0" borderId="70" xfId="23" applyNumberFormat="1" applyFont="1" applyBorder="1">
      <alignment/>
      <protection/>
    </xf>
    <xf numFmtId="167" fontId="20" fillId="0" borderId="71" xfId="23" applyNumberFormat="1" applyFont="1" applyBorder="1">
      <alignment/>
      <protection/>
    </xf>
    <xf numFmtId="167" fontId="20" fillId="0" borderId="6" xfId="23" applyNumberFormat="1" applyFont="1" applyBorder="1">
      <alignment/>
      <protection/>
    </xf>
    <xf numFmtId="167" fontId="20" fillId="0" borderId="76" xfId="23" applyNumberFormat="1" applyFont="1" applyBorder="1">
      <alignment/>
      <protection/>
    </xf>
    <xf numFmtId="167" fontId="20" fillId="0" borderId="77" xfId="23" applyNumberFormat="1" applyFont="1" applyBorder="1">
      <alignment/>
      <protection/>
    </xf>
    <xf numFmtId="167" fontId="20" fillId="0" borderId="38" xfId="23" applyNumberFormat="1" applyFont="1" applyBorder="1">
      <alignment/>
      <protection/>
    </xf>
    <xf numFmtId="167" fontId="20" fillId="0" borderId="78" xfId="23" applyNumberFormat="1" applyFont="1" applyBorder="1">
      <alignment/>
      <protection/>
    </xf>
    <xf numFmtId="167" fontId="20" fillId="0" borderId="8" xfId="23" applyNumberFormat="1" applyFont="1" applyBorder="1">
      <alignment/>
      <protection/>
    </xf>
    <xf numFmtId="0" fontId="25" fillId="2" borderId="79" xfId="23" applyFont="1" applyFill="1" applyBorder="1">
      <alignment/>
      <protection/>
    </xf>
    <xf numFmtId="0" fontId="25" fillId="3" borderId="79" xfId="23" applyFont="1" applyFill="1" applyBorder="1">
      <alignment/>
      <protection/>
    </xf>
    <xf numFmtId="167" fontId="25" fillId="3" borderId="80" xfId="23" applyNumberFormat="1" applyFont="1" applyFill="1" applyBorder="1">
      <alignment/>
      <protection/>
    </xf>
    <xf numFmtId="167" fontId="25" fillId="3" borderId="81" xfId="23" applyNumberFormat="1" applyFont="1" applyFill="1" applyBorder="1">
      <alignment/>
      <protection/>
    </xf>
    <xf numFmtId="167" fontId="25" fillId="3" borderId="82" xfId="23" applyNumberFormat="1" applyFont="1" applyFill="1" applyBorder="1">
      <alignment/>
      <protection/>
    </xf>
    <xf numFmtId="167" fontId="25" fillId="3" borderId="24" xfId="23" applyNumberFormat="1" applyFont="1" applyFill="1" applyBorder="1">
      <alignment/>
      <protection/>
    </xf>
    <xf numFmtId="0" fontId="25" fillId="2" borderId="4" xfId="23" applyFont="1" applyFill="1" applyBorder="1">
      <alignment/>
      <protection/>
    </xf>
    <xf numFmtId="0" fontId="25" fillId="3" borderId="4" xfId="23" applyFont="1" applyFill="1" applyBorder="1">
      <alignment/>
      <protection/>
    </xf>
    <xf numFmtId="167" fontId="25" fillId="3" borderId="83" xfId="23" applyNumberFormat="1" applyFont="1" applyFill="1" applyBorder="1">
      <alignment/>
      <protection/>
    </xf>
    <xf numFmtId="167" fontId="25" fillId="3" borderId="84" xfId="23" applyNumberFormat="1" applyFont="1" applyFill="1" applyBorder="1">
      <alignment/>
      <protection/>
    </xf>
    <xf numFmtId="167" fontId="25" fillId="3" borderId="85" xfId="23" applyNumberFormat="1" applyFont="1" applyFill="1" applyBorder="1">
      <alignment/>
      <protection/>
    </xf>
    <xf numFmtId="167" fontId="25" fillId="3" borderId="86" xfId="23" applyNumberFormat="1" applyFont="1" applyFill="1" applyBorder="1">
      <alignment/>
      <protection/>
    </xf>
    <xf numFmtId="0" fontId="0" fillId="0" borderId="0" xfId="0" applyFont="1" applyAlignment="1">
      <alignment/>
    </xf>
    <xf numFmtId="0" fontId="25" fillId="2" borderId="0" xfId="23" applyFont="1" applyFill="1" applyBorder="1">
      <alignment/>
      <protection/>
    </xf>
    <xf numFmtId="0" fontId="25" fillId="3" borderId="0" xfId="23" applyFont="1" applyFill="1" applyBorder="1">
      <alignment/>
      <protection/>
    </xf>
    <xf numFmtId="167" fontId="25" fillId="3" borderId="0" xfId="23" applyNumberFormat="1" applyFont="1" applyFill="1" applyBorder="1">
      <alignment/>
      <protection/>
    </xf>
    <xf numFmtId="0" fontId="19" fillId="0" borderId="0" xfId="30" applyFont="1">
      <alignment/>
      <protection/>
    </xf>
    <xf numFmtId="0" fontId="26" fillId="0" borderId="0" xfId="30" applyFont="1">
      <alignment/>
      <protection/>
    </xf>
    <xf numFmtId="0" fontId="20" fillId="0" borderId="0" xfId="30" applyFont="1">
      <alignment/>
      <protection/>
    </xf>
    <xf numFmtId="0" fontId="24" fillId="0" borderId="0" xfId="30" applyFont="1" applyAlignment="1">
      <alignment horizontal="centerContinuous"/>
      <protection/>
    </xf>
    <xf numFmtId="0" fontId="22" fillId="0" borderId="0" xfId="30" applyFont="1" applyAlignment="1">
      <alignment horizontal="centerContinuous"/>
      <protection/>
    </xf>
    <xf numFmtId="0" fontId="20" fillId="0" borderId="0" xfId="30" applyFont="1" applyAlignment="1">
      <alignment horizontal="centerContinuous"/>
      <protection/>
    </xf>
    <xf numFmtId="0" fontId="19" fillId="0" borderId="27" xfId="30" applyFont="1" applyBorder="1" applyAlignment="1">
      <alignment horizontal="center"/>
      <protection/>
    </xf>
    <xf numFmtId="0" fontId="19" fillId="0" borderId="87" xfId="30" applyFont="1" applyBorder="1" applyAlignment="1">
      <alignment horizontal="centerContinuous" wrapText="1"/>
      <protection/>
    </xf>
    <xf numFmtId="0" fontId="19" fillId="0" borderId="26" xfId="30" applyFont="1" applyBorder="1" applyAlignment="1">
      <alignment horizontal="centerContinuous" wrapText="1"/>
      <protection/>
    </xf>
    <xf numFmtId="0" fontId="19" fillId="0" borderId="34" xfId="30" applyFont="1" applyBorder="1" applyAlignment="1">
      <alignment horizontal="centerContinuous" wrapText="1"/>
      <protection/>
    </xf>
    <xf numFmtId="0" fontId="19" fillId="0" borderId="77" xfId="30" applyFont="1" applyBorder="1" applyAlignment="1">
      <alignment horizontal="center"/>
      <protection/>
    </xf>
    <xf numFmtId="0" fontId="19" fillId="0" borderId="88" xfId="30" applyFont="1" applyBorder="1" applyAlignment="1">
      <alignment horizontal="centerContinuous"/>
      <protection/>
    </xf>
    <xf numFmtId="0" fontId="19" fillId="0" borderId="30" xfId="30" applyFont="1" applyBorder="1" applyAlignment="1">
      <alignment horizontal="centerContinuous"/>
      <protection/>
    </xf>
    <xf numFmtId="0" fontId="19" fillId="0" borderId="32" xfId="30" applyFont="1" applyBorder="1" applyAlignment="1">
      <alignment horizontal="centerContinuous"/>
      <protection/>
    </xf>
    <xf numFmtId="0" fontId="19" fillId="0" borderId="31" xfId="30" applyFont="1" applyBorder="1" applyAlignment="1">
      <alignment horizontal="center"/>
      <protection/>
    </xf>
    <xf numFmtId="0" fontId="19" fillId="0" borderId="23" xfId="30" applyFont="1" applyBorder="1" applyAlignment="1">
      <alignment horizontal="center"/>
      <protection/>
    </xf>
    <xf numFmtId="0" fontId="21" fillId="0" borderId="89" xfId="30" applyFont="1" applyBorder="1" applyAlignment="1">
      <alignment horizontal="left"/>
      <protection/>
    </xf>
    <xf numFmtId="0" fontId="22" fillId="0" borderId="90" xfId="30" applyFont="1" applyBorder="1" applyAlignment="1">
      <alignment horizontal="left"/>
      <protection/>
    </xf>
    <xf numFmtId="0" fontId="19" fillId="0" borderId="90" xfId="30" applyFont="1" applyBorder="1">
      <alignment/>
      <protection/>
    </xf>
    <xf numFmtId="0" fontId="19" fillId="0" borderId="81" xfId="30" applyFont="1" applyBorder="1">
      <alignment/>
      <protection/>
    </xf>
    <xf numFmtId="49" fontId="19" fillId="0" borderId="77" xfId="29" applyNumberFormat="1" applyFont="1" applyBorder="1" applyAlignment="1">
      <alignment horizontal="center"/>
      <protection/>
    </xf>
    <xf numFmtId="168" fontId="19" fillId="0" borderId="0" xfId="30" applyNumberFormat="1" applyFont="1" applyBorder="1" applyAlignment="1">
      <alignment horizontal="right"/>
      <protection/>
    </xf>
    <xf numFmtId="168" fontId="19" fillId="0" borderId="77" xfId="30" applyNumberFormat="1" applyFont="1" applyBorder="1">
      <alignment/>
      <protection/>
    </xf>
    <xf numFmtId="169" fontId="23" fillId="0" borderId="77" xfId="30" applyNumberFormat="1" applyFont="1" applyBorder="1" applyAlignment="1">
      <alignment horizontal="right"/>
      <protection/>
    </xf>
    <xf numFmtId="49" fontId="19" fillId="0" borderId="77" xfId="30" applyNumberFormat="1" applyFont="1" applyFill="1" applyBorder="1" applyAlignment="1">
      <alignment horizontal="center"/>
      <protection/>
    </xf>
    <xf numFmtId="168" fontId="19" fillId="0" borderId="0" xfId="30" applyNumberFormat="1" applyFont="1" applyFill="1" applyBorder="1" applyAlignment="1">
      <alignment horizontal="right"/>
      <protection/>
    </xf>
    <xf numFmtId="168" fontId="19" fillId="0" borderId="77" xfId="30" applyNumberFormat="1" applyFont="1" applyFill="1" applyBorder="1">
      <alignment/>
      <protection/>
    </xf>
    <xf numFmtId="168" fontId="19" fillId="0" borderId="38" xfId="30" applyNumberFormat="1" applyFont="1" applyFill="1" applyBorder="1">
      <alignment/>
      <protection/>
    </xf>
    <xf numFmtId="169" fontId="23" fillId="0" borderId="38" xfId="30" applyNumberFormat="1" applyFont="1" applyFill="1" applyBorder="1" applyAlignment="1">
      <alignment horizontal="right"/>
      <protection/>
    </xf>
    <xf numFmtId="49" fontId="19" fillId="0" borderId="31" xfId="30" applyNumberFormat="1" applyFont="1" applyFill="1" applyBorder="1" applyAlignment="1">
      <alignment horizontal="center"/>
      <protection/>
    </xf>
    <xf numFmtId="168" fontId="19" fillId="0" borderId="31" xfId="30" applyNumberFormat="1" applyFont="1" applyFill="1" applyBorder="1" applyAlignment="1">
      <alignment horizontal="right"/>
      <protection/>
    </xf>
    <xf numFmtId="168" fontId="19" fillId="0" borderId="31" xfId="30" applyNumberFormat="1" applyFont="1" applyFill="1" applyBorder="1">
      <alignment/>
      <protection/>
    </xf>
    <xf numFmtId="169" fontId="23" fillId="0" borderId="31" xfId="30" applyNumberFormat="1" applyFont="1" applyFill="1" applyBorder="1" applyAlignment="1">
      <alignment horizontal="right"/>
      <protection/>
    </xf>
    <xf numFmtId="14" fontId="19" fillId="0" borderId="77" xfId="29" applyNumberFormat="1" applyFont="1" applyBorder="1" applyAlignment="1">
      <alignment horizontal="center"/>
      <protection/>
    </xf>
    <xf numFmtId="49" fontId="21" fillId="0" borderId="89" xfId="30" applyNumberFormat="1" applyFont="1" applyBorder="1" applyAlignment="1">
      <alignment horizontal="left"/>
      <protection/>
    </xf>
    <xf numFmtId="49" fontId="22" fillId="0" borderId="90" xfId="30" applyNumberFormat="1" applyFont="1" applyBorder="1">
      <alignment/>
      <protection/>
    </xf>
    <xf numFmtId="169" fontId="23" fillId="0" borderId="90" xfId="30" applyNumberFormat="1" applyFont="1" applyBorder="1" applyAlignment="1">
      <alignment horizontal="center"/>
      <protection/>
    </xf>
    <xf numFmtId="170" fontId="23" fillId="0" borderId="90" xfId="30" applyNumberFormat="1" applyFont="1" applyBorder="1" applyAlignment="1">
      <alignment horizontal="center"/>
      <protection/>
    </xf>
    <xf numFmtId="170" fontId="23" fillId="0" borderId="81" xfId="30" applyNumberFormat="1" applyFont="1" applyBorder="1" applyAlignment="1">
      <alignment horizontal="center"/>
      <protection/>
    </xf>
    <xf numFmtId="169" fontId="23" fillId="0" borderId="38" xfId="30" applyNumberFormat="1" applyFont="1" applyBorder="1" applyAlignment="1">
      <alignment horizontal="right"/>
      <protection/>
    </xf>
    <xf numFmtId="169" fontId="23" fillId="0" borderId="32" xfId="30" applyNumberFormat="1" applyFont="1" applyFill="1" applyBorder="1" applyAlignment="1">
      <alignment horizontal="right"/>
      <protection/>
    </xf>
    <xf numFmtId="49" fontId="22" fillId="0" borderId="90" xfId="30" applyNumberFormat="1" applyFont="1" applyBorder="1">
      <alignment/>
      <protection/>
    </xf>
    <xf numFmtId="168" fontId="19" fillId="0" borderId="38" xfId="30" applyNumberFormat="1" applyFont="1" applyBorder="1" applyAlignment="1">
      <alignment horizontal="right"/>
      <protection/>
    </xf>
    <xf numFmtId="168" fontId="19" fillId="0" borderId="38" xfId="30" applyNumberFormat="1" applyFont="1" applyBorder="1">
      <alignment/>
      <protection/>
    </xf>
    <xf numFmtId="168" fontId="19" fillId="0" borderId="38" xfId="30" applyNumberFormat="1" applyFont="1" applyFill="1" applyBorder="1" applyAlignment="1">
      <alignment horizontal="right"/>
      <protection/>
    </xf>
    <xf numFmtId="0" fontId="17" fillId="0" borderId="90" xfId="30" applyBorder="1">
      <alignment/>
      <protection/>
    </xf>
    <xf numFmtId="169" fontId="23" fillId="0" borderId="90" xfId="30" applyNumberFormat="1" applyFont="1" applyBorder="1" applyAlignment="1">
      <alignment horizontal="right"/>
      <protection/>
    </xf>
    <xf numFmtId="169" fontId="23" fillId="0" borderId="81" xfId="30" applyNumberFormat="1" applyFont="1" applyBorder="1" applyAlignment="1">
      <alignment horizontal="right"/>
      <protection/>
    </xf>
    <xf numFmtId="14" fontId="19" fillId="0" borderId="27" xfId="29" applyNumberFormat="1" applyFont="1" applyBorder="1" applyAlignment="1">
      <alignment horizontal="center"/>
      <protection/>
    </xf>
    <xf numFmtId="168" fontId="19" fillId="0" borderId="26" xfId="30" applyNumberFormat="1" applyFont="1" applyBorder="1" applyAlignment="1">
      <alignment horizontal="right"/>
      <protection/>
    </xf>
    <xf numFmtId="168" fontId="19" fillId="0" borderId="27" xfId="30" applyNumberFormat="1" applyFont="1" applyBorder="1">
      <alignment/>
      <protection/>
    </xf>
    <xf numFmtId="169" fontId="23" fillId="0" borderId="34" xfId="30" applyNumberFormat="1" applyFont="1" applyBorder="1" applyAlignment="1">
      <alignment horizontal="right"/>
      <protection/>
    </xf>
    <xf numFmtId="14" fontId="19" fillId="0" borderId="31" xfId="29" applyNumberFormat="1" applyFont="1" applyBorder="1" applyAlignment="1">
      <alignment horizontal="center"/>
      <protection/>
    </xf>
    <xf numFmtId="168" fontId="19" fillId="0" borderId="32" xfId="30" applyNumberFormat="1" applyFont="1" applyBorder="1" applyAlignment="1">
      <alignment horizontal="right"/>
      <protection/>
    </xf>
    <xf numFmtId="168" fontId="19" fillId="0" borderId="32" xfId="30" applyNumberFormat="1" applyFont="1" applyBorder="1">
      <alignment/>
      <protection/>
    </xf>
    <xf numFmtId="169" fontId="23" fillId="0" borderId="32" xfId="30" applyNumberFormat="1" applyFont="1" applyBorder="1" applyAlignment="1">
      <alignment horizontal="right"/>
      <protection/>
    </xf>
    <xf numFmtId="0" fontId="17" fillId="0" borderId="26" xfId="30" applyBorder="1">
      <alignment/>
      <protection/>
    </xf>
    <xf numFmtId="0" fontId="19" fillId="0" borderId="0" xfId="30" applyFont="1" applyBorder="1">
      <alignment/>
      <protection/>
    </xf>
    <xf numFmtId="0" fontId="26" fillId="0" borderId="0" xfId="30" applyFont="1" applyBorder="1">
      <alignment/>
      <protection/>
    </xf>
    <xf numFmtId="0" fontId="23" fillId="0" borderId="0" xfId="30" applyFont="1" applyBorder="1" applyAlignment="1">
      <alignment horizontal="center"/>
      <protection/>
    </xf>
    <xf numFmtId="0" fontId="27" fillId="0" borderId="0" xfId="30" applyFont="1">
      <alignment/>
      <protection/>
    </xf>
    <xf numFmtId="0" fontId="23" fillId="0" borderId="0" xfId="30" applyFont="1" applyAlignment="1">
      <alignment horizontal="center"/>
      <protection/>
    </xf>
    <xf numFmtId="49" fontId="21" fillId="0" borderId="89" xfId="30" applyNumberFormat="1" applyFont="1" applyBorder="1">
      <alignment/>
      <protection/>
    </xf>
    <xf numFmtId="169" fontId="23" fillId="0" borderId="81" xfId="30" applyNumberFormat="1" applyFont="1" applyBorder="1" applyAlignment="1">
      <alignment horizontal="center"/>
      <protection/>
    </xf>
    <xf numFmtId="168" fontId="19" fillId="0" borderId="32" xfId="30" applyNumberFormat="1" applyFont="1" applyFill="1" applyBorder="1">
      <alignment/>
      <protection/>
    </xf>
    <xf numFmtId="168" fontId="19" fillId="0" borderId="90" xfId="30" applyNumberFormat="1" applyFont="1" applyBorder="1">
      <alignment/>
      <protection/>
    </xf>
    <xf numFmtId="169" fontId="23" fillId="0" borderId="77" xfId="30" applyNumberFormat="1" applyFont="1" applyFill="1" applyBorder="1" applyAlignment="1">
      <alignment horizontal="right"/>
      <protection/>
    </xf>
    <xf numFmtId="168" fontId="19" fillId="0" borderId="30" xfId="30" applyNumberFormat="1" applyFont="1" applyBorder="1" applyAlignment="1">
      <alignment horizontal="right"/>
      <protection/>
    </xf>
    <xf numFmtId="168" fontId="19" fillId="0" borderId="30" xfId="30" applyNumberFormat="1" applyFont="1" applyBorder="1">
      <alignment/>
      <protection/>
    </xf>
    <xf numFmtId="168" fontId="19" fillId="0" borderId="30" xfId="30" applyNumberFormat="1" applyFont="1" applyFill="1" applyBorder="1" applyAlignment="1">
      <alignment horizontal="right"/>
      <protection/>
    </xf>
    <xf numFmtId="0" fontId="17" fillId="0" borderId="0" xfId="30">
      <alignment/>
      <protection/>
    </xf>
    <xf numFmtId="0" fontId="17" fillId="0" borderId="0" xfId="30" applyBorder="1">
      <alignment/>
      <protection/>
    </xf>
    <xf numFmtId="0" fontId="17" fillId="0" borderId="0" xfId="30" applyFont="1">
      <alignment/>
      <protection/>
    </xf>
    <xf numFmtId="0" fontId="20" fillId="0" borderId="0" xfId="31" applyFont="1">
      <alignment/>
      <protection/>
    </xf>
    <xf numFmtId="0" fontId="3" fillId="0" borderId="0" xfId="31" applyFont="1">
      <alignment/>
      <protection/>
    </xf>
    <xf numFmtId="0" fontId="29" fillId="0" borderId="0" xfId="31" applyFont="1">
      <alignment/>
      <protection/>
    </xf>
    <xf numFmtId="0" fontId="29" fillId="2" borderId="23" xfId="31" applyFont="1" applyFill="1" applyBorder="1" applyAlignment="1">
      <alignment horizontal="center" vertical="center" wrapText="1"/>
      <protection/>
    </xf>
    <xf numFmtId="0" fontId="29" fillId="2" borderId="0" xfId="31" applyFont="1" applyFill="1">
      <alignment/>
      <protection/>
    </xf>
    <xf numFmtId="0" fontId="30" fillId="2" borderId="23" xfId="24" applyFont="1" applyFill="1" applyBorder="1">
      <alignment/>
      <protection/>
    </xf>
    <xf numFmtId="171" fontId="30" fillId="0" borderId="23" xfId="31" applyNumberFormat="1" applyFont="1" applyBorder="1">
      <alignment/>
      <protection/>
    </xf>
    <xf numFmtId="169" fontId="30" fillId="0" borderId="23" xfId="31" applyNumberFormat="1" applyFont="1" applyBorder="1">
      <alignment/>
      <protection/>
    </xf>
    <xf numFmtId="169" fontId="30" fillId="0" borderId="81" xfId="31" applyNumberFormat="1" applyFont="1" applyBorder="1">
      <alignment/>
      <protection/>
    </xf>
    <xf numFmtId="0" fontId="29" fillId="0" borderId="77" xfId="24" applyFont="1" applyBorder="1">
      <alignment/>
      <protection/>
    </xf>
    <xf numFmtId="171" fontId="29" fillId="0" borderId="38" xfId="31" applyNumberFormat="1" applyFont="1" applyBorder="1">
      <alignment/>
      <protection/>
    </xf>
    <xf numFmtId="169" fontId="29" fillId="0" borderId="77" xfId="31" applyNumberFormat="1" applyFont="1" applyBorder="1">
      <alignment/>
      <protection/>
    </xf>
    <xf numFmtId="169" fontId="29" fillId="0" borderId="38" xfId="31" applyNumberFormat="1" applyFont="1" applyBorder="1">
      <alignment/>
      <protection/>
    </xf>
    <xf numFmtId="0" fontId="30" fillId="2" borderId="27" xfId="24" applyFont="1" applyFill="1" applyBorder="1">
      <alignment/>
      <protection/>
    </xf>
    <xf numFmtId="171" fontId="30" fillId="0" borderId="27" xfId="31" applyNumberFormat="1" applyFont="1" applyBorder="1">
      <alignment/>
      <protection/>
    </xf>
    <xf numFmtId="169" fontId="29" fillId="0" borderId="27" xfId="31" applyNumberFormat="1" applyFont="1" applyBorder="1">
      <alignment/>
      <protection/>
    </xf>
    <xf numFmtId="0" fontId="30" fillId="2" borderId="77" xfId="24" applyFont="1" applyFill="1" applyBorder="1">
      <alignment/>
      <protection/>
    </xf>
    <xf numFmtId="171" fontId="30" fillId="0" borderId="77" xfId="31" applyNumberFormat="1" applyFont="1" applyBorder="1">
      <alignment/>
      <protection/>
    </xf>
    <xf numFmtId="0" fontId="29" fillId="0" borderId="77" xfId="31" applyFont="1" applyBorder="1">
      <alignment/>
      <protection/>
    </xf>
    <xf numFmtId="0" fontId="30" fillId="2" borderId="31" xfId="24" applyFont="1" applyFill="1" applyBorder="1">
      <alignment/>
      <protection/>
    </xf>
    <xf numFmtId="171" fontId="30" fillId="0" borderId="31" xfId="31" applyNumberFormat="1" applyFont="1" applyBorder="1">
      <alignment/>
      <protection/>
    </xf>
    <xf numFmtId="169" fontId="29" fillId="0" borderId="31" xfId="31" applyNumberFormat="1" applyFont="1" applyBorder="1">
      <alignment/>
      <protection/>
    </xf>
    <xf numFmtId="169" fontId="29" fillId="0" borderId="32" xfId="31" applyNumberFormat="1" applyFont="1" applyBorder="1">
      <alignment/>
      <protection/>
    </xf>
    <xf numFmtId="0" fontId="3" fillId="2" borderId="0" xfId="31" applyFont="1" applyFill="1">
      <alignment/>
      <protection/>
    </xf>
    <xf numFmtId="0" fontId="29" fillId="0" borderId="27" xfId="24" applyFont="1" applyBorder="1">
      <alignment/>
      <protection/>
    </xf>
    <xf numFmtId="171" fontId="29" fillId="0" borderId="34" xfId="31" applyNumberFormat="1" applyFont="1" applyBorder="1">
      <alignment/>
      <protection/>
    </xf>
    <xf numFmtId="169" fontId="29" fillId="0" borderId="34" xfId="31" applyNumberFormat="1" applyFont="1" applyBorder="1">
      <alignment/>
      <protection/>
    </xf>
    <xf numFmtId="0" fontId="29" fillId="0" borderId="31" xfId="24" applyFont="1" applyBorder="1">
      <alignment/>
      <protection/>
    </xf>
    <xf numFmtId="171" fontId="29" fillId="0" borderId="32" xfId="31" applyNumberFormat="1" applyFont="1" applyBorder="1">
      <alignment/>
      <protection/>
    </xf>
    <xf numFmtId="0" fontId="30" fillId="0" borderId="0" xfId="31" applyFont="1">
      <alignment/>
      <protection/>
    </xf>
    <xf numFmtId="0" fontId="31" fillId="0" borderId="0" xfId="23" applyFont="1">
      <alignment/>
      <protection/>
    </xf>
    <xf numFmtId="0" fontId="31" fillId="0" borderId="0" xfId="26" applyFont="1">
      <alignment/>
      <protection/>
    </xf>
    <xf numFmtId="0" fontId="32" fillId="0" borderId="0" xfId="26" applyFont="1">
      <alignment/>
      <protection/>
    </xf>
    <xf numFmtId="0" fontId="33" fillId="0" borderId="1" xfId="23" applyFont="1" applyFill="1" applyBorder="1" applyAlignment="1">
      <alignment horizontal="center"/>
      <protection/>
    </xf>
    <xf numFmtId="0" fontId="33" fillId="0" borderId="5" xfId="23" applyFont="1" applyFill="1" applyBorder="1" applyAlignment="1">
      <alignment horizontal="center"/>
      <protection/>
    </xf>
    <xf numFmtId="0" fontId="33" fillId="0" borderId="69" xfId="23" applyFont="1" applyBorder="1" applyAlignment="1">
      <alignment horizontal="center"/>
      <protection/>
    </xf>
    <xf numFmtId="0" fontId="33" fillId="0" borderId="70" xfId="23" applyFont="1" applyBorder="1" applyAlignment="1">
      <alignment horizontal="center"/>
      <protection/>
    </xf>
    <xf numFmtId="0" fontId="33" fillId="0" borderId="75" xfId="23" applyFont="1" applyBorder="1" applyAlignment="1">
      <alignment horizontal="center"/>
      <protection/>
    </xf>
    <xf numFmtId="0" fontId="33" fillId="0" borderId="1" xfId="23" applyFont="1" applyBorder="1" applyAlignment="1">
      <alignment horizontal="center"/>
      <protection/>
    </xf>
    <xf numFmtId="0" fontId="33" fillId="0" borderId="2" xfId="23" applyFont="1" applyFill="1" applyBorder="1">
      <alignment/>
      <protection/>
    </xf>
    <xf numFmtId="0" fontId="33" fillId="0" borderId="9" xfId="23" applyFont="1" applyFill="1" applyBorder="1">
      <alignment/>
      <protection/>
    </xf>
    <xf numFmtId="0" fontId="33" fillId="0" borderId="72" xfId="23" applyFont="1" applyBorder="1" applyAlignment="1">
      <alignment horizontal="center"/>
      <protection/>
    </xf>
    <xf numFmtId="0" fontId="33" fillId="0" borderId="73" xfId="23" applyFont="1" applyBorder="1" applyAlignment="1">
      <alignment horizontal="center"/>
      <protection/>
    </xf>
    <xf numFmtId="0" fontId="33" fillId="0" borderId="57" xfId="23" applyFont="1" applyBorder="1" applyAlignment="1">
      <alignment horizontal="center"/>
      <protection/>
    </xf>
    <xf numFmtId="0" fontId="33" fillId="0" borderId="2" xfId="23" applyFont="1" applyBorder="1" applyAlignment="1">
      <alignment horizontal="center"/>
      <protection/>
    </xf>
    <xf numFmtId="0" fontId="31" fillId="0" borderId="1" xfId="23" applyFont="1" applyFill="1" applyBorder="1">
      <alignment/>
      <protection/>
    </xf>
    <xf numFmtId="0" fontId="31" fillId="0" borderId="5" xfId="23" applyFont="1" applyFill="1" applyBorder="1">
      <alignment/>
      <protection/>
    </xf>
    <xf numFmtId="172" fontId="31" fillId="0" borderId="69" xfId="23" applyNumberFormat="1" applyFont="1" applyBorder="1">
      <alignment/>
      <protection/>
    </xf>
    <xf numFmtId="172" fontId="31" fillId="0" borderId="75" xfId="23" applyNumberFormat="1" applyFont="1" applyBorder="1">
      <alignment/>
      <protection/>
    </xf>
    <xf numFmtId="172" fontId="31" fillId="0" borderId="70" xfId="23" applyNumberFormat="1" applyFont="1" applyBorder="1">
      <alignment/>
      <protection/>
    </xf>
    <xf numFmtId="172" fontId="31" fillId="0" borderId="1" xfId="23" applyNumberFormat="1" applyFont="1" applyBorder="1">
      <alignment/>
      <protection/>
    </xf>
    <xf numFmtId="0" fontId="31" fillId="0" borderId="3" xfId="23" applyFont="1" applyFill="1" applyBorder="1">
      <alignment/>
      <protection/>
    </xf>
    <xf numFmtId="0" fontId="31" fillId="0" borderId="7" xfId="23" applyFont="1" applyFill="1" applyBorder="1">
      <alignment/>
      <protection/>
    </xf>
    <xf numFmtId="172" fontId="31" fillId="0" borderId="76" xfId="23" applyNumberFormat="1" applyFont="1" applyBorder="1">
      <alignment/>
      <protection/>
    </xf>
    <xf numFmtId="172" fontId="31" fillId="0" borderId="77" xfId="23" applyNumberFormat="1" applyFont="1" applyBorder="1">
      <alignment/>
      <protection/>
    </xf>
    <xf numFmtId="172" fontId="31" fillId="0" borderId="38" xfId="23" applyNumberFormat="1" applyFont="1" applyBorder="1">
      <alignment/>
      <protection/>
    </xf>
    <xf numFmtId="172" fontId="31" fillId="0" borderId="3" xfId="23" applyNumberFormat="1" applyFont="1" applyBorder="1">
      <alignment/>
      <protection/>
    </xf>
    <xf numFmtId="0" fontId="31" fillId="0" borderId="91" xfId="23" applyFont="1" applyFill="1" applyBorder="1">
      <alignment/>
      <protection/>
    </xf>
    <xf numFmtId="0" fontId="33" fillId="0" borderId="91" xfId="23" applyFont="1" applyFill="1" applyBorder="1">
      <alignment/>
      <protection/>
    </xf>
    <xf numFmtId="0" fontId="33" fillId="0" borderId="30" xfId="23" applyFont="1" applyFill="1" applyBorder="1">
      <alignment/>
      <protection/>
    </xf>
    <xf numFmtId="172" fontId="33" fillId="3" borderId="81" xfId="23" applyNumberFormat="1" applyFont="1" applyFill="1" applyBorder="1">
      <alignment/>
      <protection/>
    </xf>
    <xf numFmtId="172" fontId="33" fillId="3" borderId="79" xfId="23" applyNumberFormat="1" applyFont="1" applyFill="1" applyBorder="1">
      <alignment/>
      <protection/>
    </xf>
    <xf numFmtId="0" fontId="31" fillId="0" borderId="0" xfId="23" applyFont="1" applyFill="1" applyBorder="1">
      <alignment/>
      <protection/>
    </xf>
    <xf numFmtId="0" fontId="33" fillId="0" borderId="92" xfId="23" applyFont="1" applyFill="1" applyBorder="1">
      <alignment/>
      <protection/>
    </xf>
    <xf numFmtId="0" fontId="33" fillId="0" borderId="93" xfId="23" applyFont="1" applyFill="1" applyBorder="1">
      <alignment/>
      <protection/>
    </xf>
    <xf numFmtId="172" fontId="33" fillId="3" borderId="94" xfId="23" applyNumberFormat="1" applyFont="1" applyFill="1" applyBorder="1">
      <alignment/>
      <protection/>
    </xf>
    <xf numFmtId="172" fontId="33" fillId="3" borderId="92" xfId="23" applyNumberFormat="1" applyFont="1" applyFill="1" applyBorder="1">
      <alignment/>
      <protection/>
    </xf>
    <xf numFmtId="0" fontId="31" fillId="0" borderId="3" xfId="24" applyFont="1" applyBorder="1">
      <alignment/>
      <protection/>
    </xf>
    <xf numFmtId="0" fontId="31" fillId="0" borderId="0" xfId="24" applyFont="1" applyBorder="1">
      <alignment/>
      <protection/>
    </xf>
    <xf numFmtId="0" fontId="31" fillId="0" borderId="91" xfId="24" applyFont="1" applyBorder="1">
      <alignment/>
      <protection/>
    </xf>
    <xf numFmtId="0" fontId="33" fillId="0" borderId="95" xfId="23" applyFont="1" applyFill="1" applyBorder="1">
      <alignment/>
      <protection/>
    </xf>
    <xf numFmtId="172" fontId="33" fillId="3" borderId="84" xfId="23" applyNumberFormat="1" applyFont="1" applyFill="1" applyBorder="1">
      <alignment/>
      <protection/>
    </xf>
    <xf numFmtId="172" fontId="33" fillId="3" borderId="4" xfId="23" applyNumberFormat="1" applyFont="1" applyFill="1" applyBorder="1">
      <alignment/>
      <protection/>
    </xf>
    <xf numFmtId="0" fontId="33" fillId="0" borderId="0" xfId="23" applyFont="1">
      <alignment/>
      <protection/>
    </xf>
    <xf numFmtId="0" fontId="33" fillId="0" borderId="0" xfId="23" applyFont="1" applyFill="1" applyBorder="1">
      <alignment/>
      <protection/>
    </xf>
    <xf numFmtId="0" fontId="29" fillId="0" borderId="0" xfId="22" applyFont="1">
      <alignment/>
      <protection/>
    </xf>
    <xf numFmtId="0" fontId="29" fillId="0" borderId="0" xfId="22" applyFont="1" applyAlignment="1">
      <alignment horizontal="centerContinuous"/>
      <protection/>
    </xf>
    <xf numFmtId="0" fontId="29" fillId="0" borderId="0" xfId="22" applyFont="1" applyAlignment="1">
      <alignment horizontal="center" vertical="center"/>
      <protection/>
    </xf>
    <xf numFmtId="0" fontId="30" fillId="0" borderId="0" xfId="22" applyFont="1" applyAlignment="1">
      <alignment horizontal="center" vertical="center"/>
      <protection/>
    </xf>
    <xf numFmtId="0" fontId="30" fillId="0" borderId="0" xfId="22" applyFont="1" applyAlignment="1">
      <alignment horizontal="centerContinuous"/>
      <protection/>
    </xf>
    <xf numFmtId="49" fontId="29" fillId="0" borderId="0" xfId="22" applyNumberFormat="1" applyFont="1" applyAlignment="1">
      <alignment horizontal="left" vertical="center"/>
      <protection/>
    </xf>
    <xf numFmtId="0" fontId="30" fillId="0" borderId="0" xfId="22" applyFont="1" applyAlignment="1">
      <alignment horizontal="right"/>
      <protection/>
    </xf>
    <xf numFmtId="0" fontId="29" fillId="0" borderId="0" xfId="22" applyFont="1" applyAlignment="1">
      <alignment horizontal="right"/>
      <protection/>
    </xf>
    <xf numFmtId="0" fontId="30" fillId="0" borderId="86" xfId="22" applyFont="1" applyBorder="1" applyAlignment="1">
      <alignment horizontal="center" vertical="center" wrapText="1"/>
      <protection/>
    </xf>
    <xf numFmtId="0" fontId="30" fillId="0" borderId="4" xfId="22" applyFont="1" applyBorder="1" applyAlignment="1">
      <alignment horizontal="center" vertical="center" wrapText="1"/>
      <protection/>
    </xf>
    <xf numFmtId="0" fontId="29" fillId="0" borderId="4" xfId="24" applyFont="1" applyBorder="1" applyAlignment="1">
      <alignment horizontal="center" vertical="center"/>
      <protection/>
    </xf>
    <xf numFmtId="0" fontId="30" fillId="0" borderId="4" xfId="24" applyFont="1" applyBorder="1">
      <alignment/>
      <protection/>
    </xf>
    <xf numFmtId="172" fontId="30" fillId="0" borderId="4" xfId="32" applyNumberFormat="1" applyFont="1" applyBorder="1">
      <alignment/>
      <protection/>
    </xf>
    <xf numFmtId="172" fontId="30" fillId="0" borderId="86" xfId="32" applyNumberFormat="1" applyFont="1" applyBorder="1">
      <alignment/>
      <protection/>
    </xf>
    <xf numFmtId="0" fontId="29" fillId="0" borderId="0" xfId="24" applyFont="1">
      <alignment/>
      <protection/>
    </xf>
    <xf numFmtId="0" fontId="29" fillId="0" borderId="3" xfId="32" applyFont="1" applyBorder="1" applyAlignment="1">
      <alignment horizontal="center"/>
      <protection/>
    </xf>
    <xf numFmtId="0" fontId="29" fillId="0" borderId="3" xfId="24" applyFont="1" applyBorder="1">
      <alignment/>
      <protection/>
    </xf>
    <xf numFmtId="173" fontId="29" fillId="0" borderId="3" xfId="32" applyNumberFormat="1" applyFont="1" applyBorder="1">
      <alignment/>
      <protection/>
    </xf>
    <xf numFmtId="172" fontId="29" fillId="0" borderId="0" xfId="32" applyNumberFormat="1" applyFont="1" applyBorder="1">
      <alignment/>
      <protection/>
    </xf>
    <xf numFmtId="0" fontId="30" fillId="0" borderId="3" xfId="24" applyFont="1" applyBorder="1" applyAlignment="1">
      <alignment horizontal="center" vertical="center"/>
      <protection/>
    </xf>
    <xf numFmtId="0" fontId="30" fillId="0" borderId="3" xfId="24" applyFont="1" applyBorder="1">
      <alignment/>
      <protection/>
    </xf>
    <xf numFmtId="172" fontId="30" fillId="0" borderId="3" xfId="32" applyNumberFormat="1" applyFont="1" applyBorder="1">
      <alignment/>
      <protection/>
    </xf>
    <xf numFmtId="172" fontId="30" fillId="0" borderId="0" xfId="32" applyNumberFormat="1" applyFont="1" applyBorder="1">
      <alignment/>
      <protection/>
    </xf>
    <xf numFmtId="0" fontId="29" fillId="2" borderId="3" xfId="24" applyFont="1" applyFill="1" applyBorder="1">
      <alignment/>
      <protection/>
    </xf>
    <xf numFmtId="172" fontId="29" fillId="0" borderId="3" xfId="32" applyNumberFormat="1" applyFont="1" applyBorder="1">
      <alignment/>
      <protection/>
    </xf>
    <xf numFmtId="173" fontId="30" fillId="0" borderId="3" xfId="32" applyNumberFormat="1" applyFont="1" applyBorder="1" applyAlignment="1">
      <alignment horizontal="right"/>
      <protection/>
    </xf>
    <xf numFmtId="173" fontId="30" fillId="0" borderId="3" xfId="32" applyNumberFormat="1" applyFont="1" applyBorder="1">
      <alignment/>
      <protection/>
    </xf>
    <xf numFmtId="173" fontId="29" fillId="0" borderId="3" xfId="32" applyNumberFormat="1" applyFont="1" applyBorder="1" applyAlignment="1">
      <alignment horizontal="right"/>
      <protection/>
    </xf>
    <xf numFmtId="172" fontId="29" fillId="0" borderId="3" xfId="32" applyNumberFormat="1" applyFont="1" applyBorder="1" applyAlignment="1">
      <alignment horizontal="right"/>
      <protection/>
    </xf>
    <xf numFmtId="172" fontId="29" fillId="0" borderId="0" xfId="32" applyNumberFormat="1" applyFont="1" applyBorder="1" applyAlignment="1">
      <alignment horizontal="right"/>
      <protection/>
    </xf>
    <xf numFmtId="172" fontId="30" fillId="0" borderId="2" xfId="32" applyNumberFormat="1" applyFont="1" applyBorder="1">
      <alignment/>
      <protection/>
    </xf>
    <xf numFmtId="1" fontId="29" fillId="0" borderId="1" xfId="24" applyNumberFormat="1" applyFont="1" applyBorder="1" applyAlignment="1">
      <alignment horizontal="center" vertical="center"/>
      <protection/>
    </xf>
    <xf numFmtId="0" fontId="29" fillId="0" borderId="1" xfId="24" applyFont="1" applyBorder="1">
      <alignment/>
      <protection/>
    </xf>
    <xf numFmtId="172" fontId="29" fillId="0" borderId="1" xfId="32" applyNumberFormat="1" applyFont="1" applyBorder="1" applyAlignment="1">
      <alignment horizontal="right"/>
      <protection/>
    </xf>
    <xf numFmtId="172" fontId="29" fillId="0" borderId="96" xfId="32" applyNumberFormat="1" applyFont="1" applyBorder="1">
      <alignment/>
      <protection/>
    </xf>
    <xf numFmtId="1" fontId="29" fillId="2" borderId="3" xfId="24" applyNumberFormat="1" applyFont="1" applyFill="1" applyBorder="1">
      <alignment/>
      <protection/>
    </xf>
    <xf numFmtId="0" fontId="29" fillId="0" borderId="3" xfId="24" applyFont="1" applyBorder="1" applyAlignment="1">
      <alignment horizontal="center" vertical="center"/>
      <protection/>
    </xf>
    <xf numFmtId="0" fontId="29" fillId="0" borderId="0" xfId="22" applyFont="1" applyBorder="1">
      <alignment/>
      <protection/>
    </xf>
    <xf numFmtId="172" fontId="29" fillId="0" borderId="3" xfId="32" applyNumberFormat="1" applyFont="1" applyBorder="1" applyAlignment="1">
      <alignment/>
      <protection/>
    </xf>
    <xf numFmtId="172" fontId="29" fillId="0" borderId="0" xfId="32" applyNumberFormat="1" applyFont="1" applyBorder="1" applyAlignment="1">
      <alignment/>
      <protection/>
    </xf>
    <xf numFmtId="0" fontId="29" fillId="0" borderId="3" xfId="32" applyFont="1" applyBorder="1">
      <alignment/>
      <protection/>
    </xf>
    <xf numFmtId="172" fontId="29" fillId="0" borderId="0" xfId="24" applyNumberFormat="1" applyFont="1" applyBorder="1">
      <alignment/>
      <protection/>
    </xf>
    <xf numFmtId="0" fontId="29" fillId="0" borderId="2" xfId="24" applyFont="1" applyBorder="1" applyAlignment="1">
      <alignment horizontal="center" vertical="center"/>
      <protection/>
    </xf>
    <xf numFmtId="0" fontId="29" fillId="0" borderId="2" xfId="24" applyFont="1" applyBorder="1">
      <alignment/>
      <protection/>
    </xf>
    <xf numFmtId="172" fontId="29" fillId="0" borderId="2" xfId="32" applyNumberFormat="1" applyFont="1" applyBorder="1">
      <alignment/>
      <protection/>
    </xf>
    <xf numFmtId="172" fontId="29" fillId="0" borderId="95" xfId="32" applyNumberFormat="1" applyFont="1" applyBorder="1">
      <alignment/>
      <protection/>
    </xf>
    <xf numFmtId="0" fontId="29" fillId="0" borderId="2" xfId="32" applyFont="1" applyBorder="1" applyAlignment="1">
      <alignment horizontal="center"/>
      <protection/>
    </xf>
    <xf numFmtId="173" fontId="29" fillId="0" borderId="2" xfId="32" applyNumberFormat="1" applyFont="1" applyBorder="1">
      <alignment/>
      <protection/>
    </xf>
    <xf numFmtId="0" fontId="29" fillId="0" borderId="0" xfId="32" applyFont="1" applyBorder="1" applyAlignment="1">
      <alignment horizontal="centerContinuous"/>
      <protection/>
    </xf>
    <xf numFmtId="0" fontId="29" fillId="0" borderId="0" xfId="24" applyFont="1" applyBorder="1">
      <alignment/>
      <protection/>
    </xf>
    <xf numFmtId="173" fontId="29" fillId="0" borderId="0" xfId="32" applyNumberFormat="1" applyFont="1" applyBorder="1">
      <alignment/>
      <protection/>
    </xf>
    <xf numFmtId="0" fontId="28" fillId="0" borderId="0" xfId="22" applyFont="1">
      <alignment/>
      <protection/>
    </xf>
    <xf numFmtId="0" fontId="20" fillId="0" borderId="0" xfId="35" applyFont="1">
      <alignment/>
      <protection/>
    </xf>
    <xf numFmtId="0" fontId="25" fillId="0" borderId="0" xfId="35" applyFont="1">
      <alignment/>
      <protection/>
    </xf>
    <xf numFmtId="0" fontId="25" fillId="0" borderId="0" xfId="35" applyFont="1" applyAlignment="1">
      <alignment horizontal="centerContinuous"/>
      <protection/>
    </xf>
    <xf numFmtId="0" fontId="20" fillId="0" borderId="0" xfId="35" applyFont="1" applyAlignment="1">
      <alignment horizontal="centerContinuous"/>
      <protection/>
    </xf>
    <xf numFmtId="0" fontId="20" fillId="0" borderId="27" xfId="35" applyFont="1" applyBorder="1" applyAlignment="1">
      <alignment horizontal="center"/>
      <protection/>
    </xf>
    <xf numFmtId="0" fontId="20" fillId="0" borderId="89" xfId="35" applyFont="1" applyBorder="1" applyAlignment="1">
      <alignment horizontal="centerContinuous"/>
      <protection/>
    </xf>
    <xf numFmtId="0" fontId="20" fillId="0" borderId="90" xfId="35" applyFont="1" applyBorder="1" applyAlignment="1">
      <alignment horizontal="centerContinuous"/>
      <protection/>
    </xf>
    <xf numFmtId="0" fontId="20" fillId="0" borderId="81" xfId="35" applyFont="1" applyBorder="1" applyAlignment="1">
      <alignment horizontal="centerContinuous"/>
      <protection/>
    </xf>
    <xf numFmtId="0" fontId="20" fillId="0" borderId="77" xfId="35" applyFont="1" applyBorder="1" applyAlignment="1">
      <alignment horizontal="center"/>
      <protection/>
    </xf>
    <xf numFmtId="0" fontId="20" fillId="0" borderId="34" xfId="35" applyFont="1" applyBorder="1" applyAlignment="1">
      <alignment horizontal="center"/>
      <protection/>
    </xf>
    <xf numFmtId="0" fontId="20" fillId="0" borderId="77" xfId="35" applyFont="1" applyBorder="1" applyAlignment="1">
      <alignment horizontal="centerContinuous" vertical="top"/>
      <protection/>
    </xf>
    <xf numFmtId="0" fontId="20" fillId="0" borderId="77" xfId="35" applyFont="1" applyBorder="1" applyAlignment="1">
      <alignment horizontal="center" vertical="top"/>
      <protection/>
    </xf>
    <xf numFmtId="0" fontId="20" fillId="0" borderId="31" xfId="35" applyFont="1" applyBorder="1" applyAlignment="1">
      <alignment horizontal="center"/>
      <protection/>
    </xf>
    <xf numFmtId="0" fontId="20" fillId="0" borderId="32" xfId="35" applyFont="1" applyBorder="1" applyAlignment="1">
      <alignment horizontal="center"/>
      <protection/>
    </xf>
    <xf numFmtId="0" fontId="20" fillId="0" borderId="23" xfId="35" applyFont="1" applyBorder="1" applyAlignment="1">
      <alignment horizontal="center"/>
      <protection/>
    </xf>
    <xf numFmtId="0" fontId="20" fillId="0" borderId="81" xfId="35" applyFont="1" applyBorder="1" applyAlignment="1">
      <alignment horizontal="center"/>
      <protection/>
    </xf>
    <xf numFmtId="0" fontId="25" fillId="0" borderId="77" xfId="35" applyFont="1" applyBorder="1" applyAlignment="1">
      <alignment horizontal="center"/>
      <protection/>
    </xf>
    <xf numFmtId="167" fontId="2" fillId="0" borderId="38" xfId="35" applyNumberFormat="1" applyFont="1" applyBorder="1">
      <alignment/>
      <protection/>
    </xf>
    <xf numFmtId="169" fontId="2" fillId="0" borderId="38" xfId="35" applyNumberFormat="1" applyFont="1" applyBorder="1" applyAlignment="1">
      <alignment horizontal="center"/>
      <protection/>
    </xf>
    <xf numFmtId="167" fontId="17" fillId="0" borderId="38" xfId="35" applyNumberFormat="1" applyFont="1" applyBorder="1">
      <alignment/>
      <protection/>
    </xf>
    <xf numFmtId="169" fontId="17" fillId="0" borderId="38" xfId="35" applyNumberFormat="1" applyFont="1" applyBorder="1" applyAlignment="1">
      <alignment horizontal="center"/>
      <protection/>
    </xf>
    <xf numFmtId="167" fontId="17" fillId="0" borderId="32" xfId="35" applyNumberFormat="1" applyFont="1" applyBorder="1">
      <alignment/>
      <protection/>
    </xf>
    <xf numFmtId="169" fontId="17" fillId="0" borderId="32" xfId="35" applyNumberFormat="1" applyFont="1" applyBorder="1" applyAlignment="1">
      <alignment horizontal="center"/>
      <protection/>
    </xf>
    <xf numFmtId="167" fontId="2" fillId="0" borderId="87" xfId="35" applyNumberFormat="1" applyFont="1" applyBorder="1">
      <alignment/>
      <protection/>
    </xf>
    <xf numFmtId="169" fontId="2" fillId="0" borderId="27" xfId="35" applyNumberFormat="1" applyFont="1" applyBorder="1" applyAlignment="1">
      <alignment horizontal="center"/>
      <protection/>
    </xf>
    <xf numFmtId="167" fontId="17" fillId="0" borderId="97" xfId="35" applyNumberFormat="1" applyFont="1" applyBorder="1">
      <alignment/>
      <protection/>
    </xf>
    <xf numFmtId="169" fontId="17" fillId="0" borderId="77" xfId="35" applyNumberFormat="1" applyFont="1" applyBorder="1" applyAlignment="1">
      <alignment horizontal="center"/>
      <protection/>
    </xf>
    <xf numFmtId="167" fontId="17" fillId="0" borderId="88" xfId="35" applyNumberFormat="1" applyFont="1" applyBorder="1">
      <alignment/>
      <protection/>
    </xf>
    <xf numFmtId="169" fontId="17" fillId="0" borderId="31" xfId="35" applyNumberFormat="1" applyFont="1" applyBorder="1" applyAlignment="1">
      <alignment horizontal="center"/>
      <protection/>
    </xf>
    <xf numFmtId="169" fontId="2" fillId="0" borderId="31" xfId="35" applyNumberFormat="1" applyFont="1" applyBorder="1" applyAlignment="1">
      <alignment horizontal="center"/>
      <protection/>
    </xf>
    <xf numFmtId="169" fontId="2" fillId="0" borderId="23" xfId="35" applyNumberFormat="1" applyFont="1" applyBorder="1" applyAlignment="1">
      <alignment horizontal="center"/>
      <protection/>
    </xf>
    <xf numFmtId="0" fontId="17" fillId="0" borderId="0" xfId="34">
      <alignment/>
      <protection/>
    </xf>
    <xf numFmtId="0" fontId="19" fillId="0" borderId="0" xfId="34" applyFont="1">
      <alignment/>
      <protection/>
    </xf>
    <xf numFmtId="0" fontId="19" fillId="0" borderId="0" xfId="34" applyFont="1" applyAlignment="1">
      <alignment horizontal="centerContinuous" vertical="center" wrapText="1"/>
      <protection/>
    </xf>
    <xf numFmtId="0" fontId="19" fillId="0" borderId="69" xfId="34" applyFont="1" applyBorder="1" applyAlignment="1">
      <alignment horizontal="center"/>
      <protection/>
    </xf>
    <xf numFmtId="0" fontId="19" fillId="0" borderId="75" xfId="34" applyFont="1" applyBorder="1" applyAlignment="1">
      <alignment horizontal="center"/>
      <protection/>
    </xf>
    <xf numFmtId="0" fontId="19" fillId="0" borderId="98" xfId="34" applyFont="1" applyBorder="1" applyAlignment="1">
      <alignment horizontal="centerContinuous"/>
      <protection/>
    </xf>
    <xf numFmtId="0" fontId="19" fillId="0" borderId="99" xfId="34" applyFont="1" applyBorder="1" applyAlignment="1">
      <alignment horizontal="centerContinuous"/>
      <protection/>
    </xf>
    <xf numFmtId="0" fontId="19" fillId="0" borderId="100" xfId="34" applyFont="1" applyBorder="1" applyAlignment="1">
      <alignment horizontal="centerContinuous"/>
      <protection/>
    </xf>
    <xf numFmtId="0" fontId="19" fillId="0" borderId="76" xfId="34" applyFont="1" applyBorder="1" applyAlignment="1">
      <alignment horizontal="centerContinuous" vertical="top" wrapText="1"/>
      <protection/>
    </xf>
    <xf numFmtId="0" fontId="19" fillId="0" borderId="77" xfId="34" applyFont="1" applyBorder="1" applyAlignment="1">
      <alignment horizontal="centerContinuous" wrapText="1"/>
      <protection/>
    </xf>
    <xf numFmtId="0" fontId="19" fillId="0" borderId="27" xfId="34" applyFont="1" applyBorder="1" applyAlignment="1">
      <alignment horizontal="center"/>
      <protection/>
    </xf>
    <xf numFmtId="0" fontId="19" fillId="0" borderId="34" xfId="34" applyFont="1" applyBorder="1" applyAlignment="1">
      <alignment horizontal="center"/>
      <protection/>
    </xf>
    <xf numFmtId="0" fontId="19" fillId="0" borderId="101" xfId="34" applyFont="1" applyBorder="1" applyAlignment="1">
      <alignment horizontal="center"/>
      <protection/>
    </xf>
    <xf numFmtId="0" fontId="19" fillId="0" borderId="72" xfId="34" applyFont="1" applyBorder="1" applyAlignment="1">
      <alignment horizontal="left"/>
      <protection/>
    </xf>
    <xf numFmtId="0" fontId="19" fillId="0" borderId="57" xfId="34" applyFont="1" applyBorder="1" applyAlignment="1">
      <alignment horizontal="center"/>
      <protection/>
    </xf>
    <xf numFmtId="0" fontId="19" fillId="0" borderId="73" xfId="34" applyFont="1" applyBorder="1" applyAlignment="1">
      <alignment horizontal="center"/>
      <protection/>
    </xf>
    <xf numFmtId="0" fontId="19" fillId="0" borderId="10" xfId="34" applyFont="1" applyBorder="1" applyAlignment="1">
      <alignment horizontal="center"/>
      <protection/>
    </xf>
    <xf numFmtId="0" fontId="22" fillId="0" borderId="102" xfId="34" applyFont="1" applyBorder="1">
      <alignment/>
      <protection/>
    </xf>
    <xf numFmtId="0" fontId="19" fillId="0" borderId="99" xfId="34" applyFont="1" applyBorder="1">
      <alignment/>
      <protection/>
    </xf>
    <xf numFmtId="0" fontId="19" fillId="0" borderId="100" xfId="34" applyFont="1" applyBorder="1">
      <alignment/>
      <protection/>
    </xf>
    <xf numFmtId="49" fontId="19" fillId="0" borderId="25" xfId="34" applyNumberFormat="1" applyFont="1" applyBorder="1">
      <alignment/>
      <protection/>
    </xf>
    <xf numFmtId="168" fontId="19" fillId="0" borderId="34" xfId="34" applyNumberFormat="1" applyFont="1" applyBorder="1">
      <alignment/>
      <protection/>
    </xf>
    <xf numFmtId="169" fontId="19" fillId="0" borderId="34" xfId="34" applyNumberFormat="1" applyFont="1" applyBorder="1" applyAlignment="1">
      <alignment horizontal="right"/>
      <protection/>
    </xf>
    <xf numFmtId="169" fontId="19" fillId="0" borderId="101" xfId="34" applyNumberFormat="1" applyFont="1" applyBorder="1" applyAlignment="1">
      <alignment horizontal="right"/>
      <protection/>
    </xf>
    <xf numFmtId="49" fontId="19" fillId="0" borderId="76" xfId="34" applyNumberFormat="1" applyFont="1" applyBorder="1">
      <alignment/>
      <protection/>
    </xf>
    <xf numFmtId="168" fontId="19" fillId="0" borderId="38" xfId="34" applyNumberFormat="1" applyFont="1" applyBorder="1">
      <alignment/>
      <protection/>
    </xf>
    <xf numFmtId="169" fontId="19" fillId="0" borderId="38" xfId="34" applyNumberFormat="1" applyFont="1" applyBorder="1" applyAlignment="1">
      <alignment horizontal="right"/>
      <protection/>
    </xf>
    <xf numFmtId="169" fontId="19" fillId="0" borderId="8" xfId="34" applyNumberFormat="1" applyFont="1" applyBorder="1" applyAlignment="1">
      <alignment horizontal="right"/>
      <protection/>
    </xf>
    <xf numFmtId="168" fontId="19" fillId="0" borderId="77" xfId="34" applyNumberFormat="1" applyFont="1" applyBorder="1">
      <alignment/>
      <protection/>
    </xf>
    <xf numFmtId="49" fontId="22" fillId="0" borderId="103" xfId="34" applyNumberFormat="1" applyFont="1" applyBorder="1">
      <alignment/>
      <protection/>
    </xf>
    <xf numFmtId="168" fontId="19" fillId="0" borderId="90" xfId="34" applyNumberFormat="1" applyFont="1" applyBorder="1">
      <alignment/>
      <protection/>
    </xf>
    <xf numFmtId="169" fontId="19" fillId="0" borderId="90" xfId="34" applyNumberFormat="1" applyFont="1" applyBorder="1" applyAlignment="1">
      <alignment horizontal="right"/>
      <protection/>
    </xf>
    <xf numFmtId="169" fontId="19" fillId="0" borderId="24" xfId="34" applyNumberFormat="1" applyFont="1" applyBorder="1" applyAlignment="1">
      <alignment horizontal="right"/>
      <protection/>
    </xf>
    <xf numFmtId="49" fontId="19" fillId="0" borderId="104" xfId="34" applyNumberFormat="1" applyFont="1" applyBorder="1">
      <alignment/>
      <protection/>
    </xf>
    <xf numFmtId="168" fontId="19" fillId="0" borderId="31" xfId="34" applyNumberFormat="1" applyFont="1" applyBorder="1">
      <alignment/>
      <protection/>
    </xf>
    <xf numFmtId="169" fontId="19" fillId="0" borderId="32" xfId="34" applyNumberFormat="1" applyFont="1" applyBorder="1" applyAlignment="1">
      <alignment horizontal="right"/>
      <protection/>
    </xf>
    <xf numFmtId="169" fontId="19" fillId="0" borderId="46" xfId="34" applyNumberFormat="1" applyFont="1" applyBorder="1" applyAlignment="1">
      <alignment horizontal="right"/>
      <protection/>
    </xf>
    <xf numFmtId="0" fontId="17" fillId="0" borderId="96" xfId="34" applyBorder="1">
      <alignment/>
      <protection/>
    </xf>
    <xf numFmtId="0" fontId="26" fillId="0" borderId="0" xfId="34" applyFont="1">
      <alignment/>
      <protection/>
    </xf>
    <xf numFmtId="0" fontId="22" fillId="0" borderId="0" xfId="34" applyFont="1">
      <alignment/>
      <protection/>
    </xf>
    <xf numFmtId="0" fontId="22" fillId="0" borderId="0" xfId="34" applyFont="1" applyAlignment="1">
      <alignment horizontal="centerContinuous" vertical="center" wrapText="1"/>
      <protection/>
    </xf>
    <xf numFmtId="49" fontId="20" fillId="0" borderId="0" xfId="23" applyNumberFormat="1" applyFont="1" applyAlignment="1">
      <alignment horizontal="centerContinuous" wrapText="1"/>
      <protection/>
    </xf>
    <xf numFmtId="49" fontId="25" fillId="0" borderId="0" xfId="23" applyNumberFormat="1" applyFont="1" applyAlignment="1">
      <alignment horizontal="centerContinuous" wrapText="1"/>
      <protection/>
    </xf>
    <xf numFmtId="0" fontId="25" fillId="0" borderId="0" xfId="23" applyFont="1" applyAlignment="1">
      <alignment horizontal="centerContinuous" vertical="center" wrapText="1"/>
      <protection/>
    </xf>
    <xf numFmtId="0" fontId="20" fillId="0" borderId="0" xfId="23" applyFont="1" applyAlignment="1">
      <alignment horizontal="centerContinuous" vertical="center" wrapText="1"/>
      <protection/>
    </xf>
    <xf numFmtId="0" fontId="25" fillId="0" borderId="69" xfId="23" applyFont="1" applyBorder="1" applyAlignment="1">
      <alignment horizontal="center"/>
      <protection/>
    </xf>
    <xf numFmtId="0" fontId="25" fillId="0" borderId="70" xfId="23" applyFont="1" applyBorder="1" applyAlignment="1">
      <alignment horizontal="center"/>
      <protection/>
    </xf>
    <xf numFmtId="0" fontId="25" fillId="0" borderId="75" xfId="23" applyFont="1" applyBorder="1" applyAlignment="1">
      <alignment horizontal="center"/>
      <protection/>
    </xf>
    <xf numFmtId="0" fontId="25" fillId="0" borderId="72" xfId="23" applyFont="1" applyBorder="1" applyAlignment="1">
      <alignment horizontal="center"/>
      <protection/>
    </xf>
    <xf numFmtId="0" fontId="25" fillId="0" borderId="73" xfId="23" applyFont="1" applyBorder="1" applyAlignment="1">
      <alignment horizontal="center"/>
      <protection/>
    </xf>
    <xf numFmtId="0" fontId="25" fillId="0" borderId="57" xfId="23" applyFont="1" applyBorder="1" applyAlignment="1">
      <alignment horizontal="center"/>
      <protection/>
    </xf>
    <xf numFmtId="49" fontId="20" fillId="0" borderId="1" xfId="23" applyNumberFormat="1" applyFont="1" applyBorder="1" applyAlignment="1">
      <alignment horizontal="left"/>
      <protection/>
    </xf>
    <xf numFmtId="49" fontId="20" fillId="0" borderId="3" xfId="23" applyNumberFormat="1" applyFont="1" applyBorder="1" applyAlignment="1">
      <alignment horizontal="left"/>
      <protection/>
    </xf>
    <xf numFmtId="49" fontId="25" fillId="2" borderId="79" xfId="23" applyNumberFormat="1" applyFont="1" applyFill="1" applyBorder="1" applyAlignment="1">
      <alignment horizontal="left"/>
      <protection/>
    </xf>
    <xf numFmtId="167" fontId="25" fillId="3" borderId="23" xfId="23" applyNumberFormat="1" applyFont="1" applyFill="1" applyBorder="1">
      <alignment/>
      <protection/>
    </xf>
    <xf numFmtId="49" fontId="25" fillId="2" borderId="92" xfId="23" applyNumberFormat="1" applyFont="1" applyFill="1" applyBorder="1" applyAlignment="1">
      <alignment horizontal="left"/>
      <protection/>
    </xf>
    <xf numFmtId="167" fontId="25" fillId="3" borderId="94" xfId="23" applyNumberFormat="1" applyFont="1" applyFill="1" applyBorder="1">
      <alignment/>
      <protection/>
    </xf>
    <xf numFmtId="167" fontId="25" fillId="3" borderId="105" xfId="23" applyNumberFormat="1" applyFont="1" applyFill="1" applyBorder="1">
      <alignment/>
      <protection/>
    </xf>
    <xf numFmtId="49" fontId="25" fillId="2" borderId="4" xfId="23" applyNumberFormat="1" applyFont="1" applyFill="1" applyBorder="1" applyAlignment="1">
      <alignment horizontal="left"/>
      <protection/>
    </xf>
    <xf numFmtId="167" fontId="25" fillId="3" borderId="106" xfId="23" applyNumberFormat="1" applyFont="1" applyFill="1" applyBorder="1">
      <alignment/>
      <protection/>
    </xf>
    <xf numFmtId="0" fontId="17" fillId="0" borderId="0" xfId="23" applyFont="1">
      <alignment/>
      <protection/>
    </xf>
    <xf numFmtId="170" fontId="17" fillId="0" borderId="0" xfId="23" applyNumberFormat="1" applyFont="1">
      <alignment/>
      <protection/>
    </xf>
    <xf numFmtId="1" fontId="17" fillId="0" borderId="0" xfId="23" applyNumberFormat="1" applyFont="1">
      <alignment/>
      <protection/>
    </xf>
    <xf numFmtId="49" fontId="25" fillId="2" borderId="3" xfId="23" applyNumberFormat="1" applyFont="1" applyFill="1" applyBorder="1" applyAlignment="1">
      <alignment horizontal="left"/>
      <protection/>
    </xf>
    <xf numFmtId="167" fontId="25" fillId="3" borderId="38" xfId="23" applyNumberFormat="1" applyFont="1" applyFill="1" applyBorder="1">
      <alignment/>
      <protection/>
    </xf>
    <xf numFmtId="167" fontId="25" fillId="3" borderId="77" xfId="23" applyNumberFormat="1" applyFont="1" applyFill="1" applyBorder="1">
      <alignment/>
      <protection/>
    </xf>
    <xf numFmtId="0" fontId="28" fillId="0" borderId="0" xfId="23" applyFont="1" applyAlignment="1">
      <alignment horizontal="left"/>
      <protection/>
    </xf>
    <xf numFmtId="0" fontId="28" fillId="0" borderId="0" xfId="23" applyFont="1" applyAlignment="1">
      <alignment horizontal="right"/>
      <protection/>
    </xf>
    <xf numFmtId="0" fontId="35" fillId="0" borderId="0" xfId="25" applyFont="1">
      <alignment/>
      <protection/>
    </xf>
    <xf numFmtId="167" fontId="17" fillId="0" borderId="0" xfId="25" applyNumberFormat="1" applyFont="1">
      <alignment/>
      <protection/>
    </xf>
    <xf numFmtId="0" fontId="20" fillId="0" borderId="0" xfId="25" applyFont="1">
      <alignment/>
      <protection/>
    </xf>
    <xf numFmtId="0" fontId="17" fillId="0" borderId="0" xfId="25" applyFont="1">
      <alignment/>
      <protection/>
    </xf>
    <xf numFmtId="0" fontId="25" fillId="0" borderId="0" xfId="25" applyFont="1" applyAlignment="1">
      <alignment horizontal="centerContinuous" vertical="center" wrapText="1"/>
      <protection/>
    </xf>
    <xf numFmtId="0" fontId="20" fillId="0" borderId="0" xfId="25" applyFont="1" applyAlignment="1">
      <alignment horizontal="centerContinuous" vertical="center" wrapText="1"/>
      <protection/>
    </xf>
    <xf numFmtId="0" fontId="20" fillId="0" borderId="0" xfId="25" applyFont="1" applyAlignment="1">
      <alignment horizontal="centerContinuous"/>
      <protection/>
    </xf>
    <xf numFmtId="0" fontId="25" fillId="0" borderId="1" xfId="25" applyFont="1" applyBorder="1" applyAlignment="1">
      <alignment horizontal="center"/>
      <protection/>
    </xf>
    <xf numFmtId="0" fontId="25" fillId="0" borderId="69" xfId="25" applyFont="1" applyBorder="1" applyAlignment="1">
      <alignment horizontal="center"/>
      <protection/>
    </xf>
    <xf numFmtId="0" fontId="25" fillId="0" borderId="70" xfId="25" applyFont="1" applyBorder="1" applyAlignment="1">
      <alignment horizontal="center"/>
      <protection/>
    </xf>
    <xf numFmtId="0" fontId="25" fillId="0" borderId="107" xfId="25" applyFont="1" applyBorder="1" applyAlignment="1">
      <alignment horizontal="center"/>
      <protection/>
    </xf>
    <xf numFmtId="0" fontId="25" fillId="0" borderId="2" xfId="25" applyFont="1" applyBorder="1" applyAlignment="1">
      <alignment horizontal="center"/>
      <protection/>
    </xf>
    <xf numFmtId="0" fontId="25" fillId="0" borderId="72" xfId="25" applyFont="1" applyBorder="1" applyAlignment="1">
      <alignment horizontal="center"/>
      <protection/>
    </xf>
    <xf numFmtId="0" fontId="25" fillId="0" borderId="73" xfId="25" applyFont="1" applyBorder="1" applyAlignment="1">
      <alignment horizontal="center"/>
      <protection/>
    </xf>
    <xf numFmtId="0" fontId="25" fillId="0" borderId="108" xfId="25" applyFont="1" applyBorder="1" applyAlignment="1">
      <alignment horizontal="center"/>
      <protection/>
    </xf>
    <xf numFmtId="0" fontId="20" fillId="0" borderId="1" xfId="25" applyFont="1" applyBorder="1">
      <alignment/>
      <protection/>
    </xf>
    <xf numFmtId="167" fontId="20" fillId="0" borderId="75" xfId="25" applyNumberFormat="1" applyFont="1" applyBorder="1">
      <alignment/>
      <protection/>
    </xf>
    <xf numFmtId="167" fontId="20" fillId="0" borderId="70" xfId="25" applyNumberFormat="1" applyFont="1" applyBorder="1">
      <alignment/>
      <protection/>
    </xf>
    <xf numFmtId="167" fontId="20" fillId="0" borderId="96" xfId="25" applyNumberFormat="1" applyFont="1" applyBorder="1">
      <alignment/>
      <protection/>
    </xf>
    <xf numFmtId="167" fontId="20" fillId="0" borderId="1" xfId="25" applyNumberFormat="1" applyFont="1" applyBorder="1">
      <alignment/>
      <protection/>
    </xf>
    <xf numFmtId="0" fontId="20" fillId="0" borderId="3" xfId="25" applyFont="1" applyBorder="1">
      <alignment/>
      <protection/>
    </xf>
    <xf numFmtId="167" fontId="20" fillId="0" borderId="77" xfId="25" applyNumberFormat="1" applyFont="1" applyBorder="1">
      <alignment/>
      <protection/>
    </xf>
    <xf numFmtId="167" fontId="20" fillId="0" borderId="38" xfId="25" applyNumberFormat="1" applyFont="1" applyBorder="1">
      <alignment/>
      <protection/>
    </xf>
    <xf numFmtId="167" fontId="20" fillId="0" borderId="0" xfId="25" applyNumberFormat="1" applyFont="1" applyBorder="1">
      <alignment/>
      <protection/>
    </xf>
    <xf numFmtId="167" fontId="20" fillId="0" borderId="3" xfId="25" applyNumberFormat="1" applyFont="1" applyBorder="1">
      <alignment/>
      <protection/>
    </xf>
    <xf numFmtId="0" fontId="25" fillId="2" borderId="79" xfId="25" applyFont="1" applyFill="1" applyBorder="1">
      <alignment/>
      <protection/>
    </xf>
    <xf numFmtId="167" fontId="25" fillId="3" borderId="81" xfId="25" applyNumberFormat="1" applyFont="1" applyFill="1" applyBorder="1">
      <alignment/>
      <protection/>
    </xf>
    <xf numFmtId="167" fontId="25" fillId="3" borderId="90" xfId="25" applyNumberFormat="1" applyFont="1" applyFill="1" applyBorder="1">
      <alignment/>
      <protection/>
    </xf>
    <xf numFmtId="167" fontId="25" fillId="3" borderId="79" xfId="25" applyNumberFormat="1" applyFont="1" applyFill="1" applyBorder="1">
      <alignment/>
      <protection/>
    </xf>
    <xf numFmtId="0" fontId="25" fillId="2" borderId="92" xfId="25" applyFont="1" applyFill="1" applyBorder="1">
      <alignment/>
      <protection/>
    </xf>
    <xf numFmtId="167" fontId="25" fillId="3" borderId="94" xfId="25" applyNumberFormat="1" applyFont="1" applyFill="1" applyBorder="1">
      <alignment/>
      <protection/>
    </xf>
    <xf numFmtId="167" fontId="25" fillId="3" borderId="93" xfId="25" applyNumberFormat="1" applyFont="1" applyFill="1" applyBorder="1">
      <alignment/>
      <protection/>
    </xf>
    <xf numFmtId="167" fontId="25" fillId="3" borderId="92" xfId="25" applyNumberFormat="1" applyFont="1" applyFill="1" applyBorder="1">
      <alignment/>
      <protection/>
    </xf>
    <xf numFmtId="0" fontId="25" fillId="2" borderId="4" xfId="25" applyFont="1" applyFill="1" applyBorder="1">
      <alignment/>
      <protection/>
    </xf>
    <xf numFmtId="167" fontId="25" fillId="3" borderId="84" xfId="25" applyNumberFormat="1" applyFont="1" applyFill="1" applyBorder="1">
      <alignment/>
      <protection/>
    </xf>
    <xf numFmtId="167" fontId="25" fillId="3" borderId="61" xfId="25" applyNumberFormat="1" applyFont="1" applyFill="1" applyBorder="1">
      <alignment/>
      <protection/>
    </xf>
    <xf numFmtId="167" fontId="25" fillId="3" borderId="4" xfId="25" applyNumberFormat="1" applyFont="1" applyFill="1" applyBorder="1">
      <alignment/>
      <protection/>
    </xf>
    <xf numFmtId="0" fontId="28" fillId="0" borderId="0" xfId="25" applyFont="1" applyAlignment="1">
      <alignment horizontal="right"/>
      <protection/>
    </xf>
    <xf numFmtId="167" fontId="25" fillId="3" borderId="0" xfId="25" applyNumberFormat="1" applyFont="1" applyFill="1" applyBorder="1">
      <alignment/>
      <protection/>
    </xf>
    <xf numFmtId="0" fontId="28" fillId="0" borderId="0" xfId="25" applyFont="1" applyAlignment="1">
      <alignment horizontal="left"/>
      <protection/>
    </xf>
    <xf numFmtId="0" fontId="2" fillId="0" borderId="0" xfId="25" applyFont="1" applyAlignment="1">
      <alignment horizontal="left"/>
      <protection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3" fontId="25" fillId="4" borderId="81" xfId="0" applyNumberFormat="1" applyFont="1" applyFill="1" applyBorder="1" applyAlignment="1">
      <alignment horizontal="center"/>
    </xf>
    <xf numFmtId="3" fontId="25" fillId="4" borderId="23" xfId="0" applyNumberFormat="1" applyFont="1" applyFill="1" applyBorder="1" applyAlignment="1">
      <alignment horizontal="center"/>
    </xf>
    <xf numFmtId="0" fontId="25" fillId="0" borderId="23" xfId="0" applyFont="1" applyBorder="1" applyAlignment="1">
      <alignment horizontal="left"/>
    </xf>
    <xf numFmtId="3" fontId="25" fillId="2" borderId="23" xfId="0" applyNumberFormat="1" applyFont="1" applyFill="1" applyBorder="1" applyAlignment="1">
      <alignment horizontal="right" vertical="center"/>
    </xf>
    <xf numFmtId="3" fontId="25" fillId="2" borderId="23" xfId="0" applyNumberFormat="1" applyFont="1" applyFill="1" applyBorder="1" applyAlignment="1">
      <alignment/>
    </xf>
    <xf numFmtId="0" fontId="20" fillId="0" borderId="27" xfId="0" applyFont="1" applyBorder="1" applyAlignment="1">
      <alignment horizontal="left"/>
    </xf>
    <xf numFmtId="3" fontId="20" fillId="2" borderId="27" xfId="0" applyNumberFormat="1" applyFont="1" applyFill="1" applyBorder="1" applyAlignment="1">
      <alignment horizontal="right" vertical="center"/>
    </xf>
    <xf numFmtId="0" fontId="20" fillId="0" borderId="77" xfId="0" applyFont="1" applyBorder="1" applyAlignment="1">
      <alignment horizontal="left"/>
    </xf>
    <xf numFmtId="3" fontId="20" fillId="2" borderId="77" xfId="0" applyNumberFormat="1" applyFont="1" applyFill="1" applyBorder="1" applyAlignment="1">
      <alignment horizontal="right" vertical="center"/>
    </xf>
    <xf numFmtId="0" fontId="20" fillId="0" borderId="31" xfId="0" applyFont="1" applyBorder="1" applyAlignment="1">
      <alignment horizontal="left"/>
    </xf>
    <xf numFmtId="3" fontId="20" fillId="2" borderId="31" xfId="0" applyNumberFormat="1" applyFont="1" applyFill="1" applyBorder="1" applyAlignment="1">
      <alignment horizontal="right" vertical="center"/>
    </xf>
    <xf numFmtId="0" fontId="25" fillId="0" borderId="31" xfId="0" applyFont="1" applyBorder="1" applyAlignment="1">
      <alignment horizontal="left"/>
    </xf>
    <xf numFmtId="3" fontId="25" fillId="2" borderId="31" xfId="0" applyNumberFormat="1" applyFont="1" applyFill="1" applyBorder="1" applyAlignment="1">
      <alignment horizontal="right" vertical="center"/>
    </xf>
    <xf numFmtId="3" fontId="25" fillId="2" borderId="31" xfId="0" applyNumberFormat="1" applyFont="1" applyFill="1" applyBorder="1" applyAlignment="1">
      <alignment horizontal="right"/>
    </xf>
    <xf numFmtId="0" fontId="25" fillId="0" borderId="77" xfId="0" applyFont="1" applyBorder="1" applyAlignment="1">
      <alignment/>
    </xf>
    <xf numFmtId="0" fontId="20" fillId="0" borderId="23" xfId="0" applyFont="1" applyBorder="1" applyAlignment="1">
      <alignment/>
    </xf>
    <xf numFmtId="3" fontId="20" fillId="2" borderId="23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3" fontId="20" fillId="2" borderId="0" xfId="0" applyNumberFormat="1" applyFont="1" applyFill="1" applyBorder="1" applyAlignment="1">
      <alignment horizontal="right" vertical="center"/>
    </xf>
    <xf numFmtId="3" fontId="34" fillId="0" borderId="0" xfId="0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74" fontId="2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5" fillId="2" borderId="31" xfId="0" applyNumberFormat="1" applyFont="1" applyFill="1" applyBorder="1" applyAlignment="1">
      <alignment/>
    </xf>
    <xf numFmtId="3" fontId="8" fillId="4" borderId="94" xfId="0" applyNumberFormat="1" applyFont="1" applyFill="1" applyBorder="1" applyAlignment="1">
      <alignment horizontal="center"/>
    </xf>
    <xf numFmtId="3" fontId="8" fillId="4" borderId="105" xfId="0" applyNumberFormat="1" applyFont="1" applyFill="1" applyBorder="1" applyAlignment="1">
      <alignment horizontal="center"/>
    </xf>
    <xf numFmtId="3" fontId="8" fillId="0" borderId="105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34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horizontal="center" wrapText="1"/>
    </xf>
    <xf numFmtId="0" fontId="34" fillId="2" borderId="31" xfId="0" applyFont="1" applyFill="1" applyBorder="1" applyAlignment="1">
      <alignment/>
    </xf>
    <xf numFmtId="3" fontId="34" fillId="2" borderId="31" xfId="0" applyNumberFormat="1" applyFont="1" applyFill="1" applyBorder="1" applyAlignment="1">
      <alignment/>
    </xf>
    <xf numFmtId="3" fontId="34" fillId="0" borderId="31" xfId="0" applyNumberFormat="1" applyFont="1" applyBorder="1" applyAlignment="1">
      <alignment/>
    </xf>
    <xf numFmtId="3" fontId="37" fillId="0" borderId="31" xfId="0" applyNumberFormat="1" applyFont="1" applyBorder="1" applyAlignment="1">
      <alignment/>
    </xf>
    <xf numFmtId="174" fontId="37" fillId="0" borderId="31" xfId="0" applyNumberFormat="1" applyFont="1" applyBorder="1" applyAlignment="1">
      <alignment/>
    </xf>
    <xf numFmtId="0" fontId="34" fillId="0" borderId="27" xfId="0" applyFont="1" applyBorder="1" applyAlignment="1">
      <alignment/>
    </xf>
    <xf numFmtId="3" fontId="34" fillId="0" borderId="27" xfId="0" applyNumberFormat="1" applyFont="1" applyBorder="1" applyAlignment="1">
      <alignment/>
    </xf>
    <xf numFmtId="3" fontId="34" fillId="0" borderId="34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174" fontId="34" fillId="0" borderId="27" xfId="0" applyNumberFormat="1" applyFont="1" applyBorder="1" applyAlignment="1">
      <alignment/>
    </xf>
    <xf numFmtId="0" fontId="34" fillId="0" borderId="77" xfId="0" applyFont="1" applyBorder="1" applyAlignment="1">
      <alignment/>
    </xf>
    <xf numFmtId="3" fontId="34" fillId="0" borderId="77" xfId="0" applyNumberFormat="1" applyFont="1" applyBorder="1" applyAlignment="1">
      <alignment/>
    </xf>
    <xf numFmtId="3" fontId="34" fillId="0" borderId="38" xfId="0" applyNumberFormat="1" applyFont="1" applyBorder="1" applyAlignment="1">
      <alignment/>
    </xf>
    <xf numFmtId="3" fontId="14" fillId="0" borderId="77" xfId="0" applyNumberFormat="1" applyFont="1" applyBorder="1" applyAlignment="1">
      <alignment/>
    </xf>
    <xf numFmtId="174" fontId="34" fillId="0" borderId="77" xfId="0" applyNumberFormat="1" applyFont="1" applyBorder="1" applyAlignment="1">
      <alignment/>
    </xf>
    <xf numFmtId="3" fontId="34" fillId="0" borderId="77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3" fontId="14" fillId="0" borderId="97" xfId="0" applyNumberFormat="1" applyFont="1" applyBorder="1" applyAlignment="1">
      <alignment/>
    </xf>
    <xf numFmtId="3" fontId="34" fillId="0" borderId="97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34" fillId="0" borderId="31" xfId="0" applyFont="1" applyBorder="1" applyAlignment="1">
      <alignment/>
    </xf>
    <xf numFmtId="3" fontId="34" fillId="0" borderId="31" xfId="0" applyNumberFormat="1" applyFont="1" applyBorder="1" applyAlignment="1">
      <alignment/>
    </xf>
    <xf numFmtId="3" fontId="34" fillId="0" borderId="32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174" fontId="34" fillId="0" borderId="31" xfId="0" applyNumberFormat="1" applyFont="1" applyBorder="1" applyAlignment="1">
      <alignment/>
    </xf>
    <xf numFmtId="0" fontId="3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34" fillId="2" borderId="23" xfId="0" applyFont="1" applyFill="1" applyBorder="1" applyAlignment="1">
      <alignment/>
    </xf>
    <xf numFmtId="3" fontId="34" fillId="2" borderId="23" xfId="0" applyNumberFormat="1" applyFont="1" applyFill="1" applyBorder="1" applyAlignment="1">
      <alignment/>
    </xf>
    <xf numFmtId="3" fontId="37" fillId="0" borderId="23" xfId="0" applyNumberFormat="1" applyFont="1" applyBorder="1" applyAlignment="1">
      <alignment/>
    </xf>
    <xf numFmtId="4" fontId="37" fillId="0" borderId="23" xfId="0" applyNumberFormat="1" applyFont="1" applyBorder="1" applyAlignment="1">
      <alignment/>
    </xf>
    <xf numFmtId="0" fontId="20" fillId="0" borderId="27" xfId="0" applyFont="1" applyBorder="1" applyAlignment="1">
      <alignment/>
    </xf>
    <xf numFmtId="4" fontId="34" fillId="0" borderId="77" xfId="0" applyNumberFormat="1" applyFont="1" applyBorder="1" applyAlignment="1">
      <alignment/>
    </xf>
    <xf numFmtId="4" fontId="34" fillId="0" borderId="31" xfId="0" applyNumberFormat="1" applyFont="1" applyBorder="1" applyAlignment="1">
      <alignment/>
    </xf>
    <xf numFmtId="0" fontId="40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75" fontId="39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174" fontId="40" fillId="0" borderId="0" xfId="0" applyNumberFormat="1" applyFont="1" applyAlignment="1">
      <alignment/>
    </xf>
    <xf numFmtId="0" fontId="39" fillId="0" borderId="0" xfId="0" applyFont="1" applyFill="1" applyBorder="1" applyAlignment="1">
      <alignment horizontal="center" wrapText="1"/>
    </xf>
    <xf numFmtId="0" fontId="40" fillId="0" borderId="3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2" borderId="31" xfId="24" applyFont="1" applyFill="1" applyBorder="1">
      <alignment/>
      <protection/>
    </xf>
    <xf numFmtId="171" fontId="39" fillId="0" borderId="23" xfId="33" applyNumberFormat="1" applyFont="1" applyBorder="1">
      <alignment/>
      <protection/>
    </xf>
    <xf numFmtId="176" fontId="39" fillId="0" borderId="23" xfId="33" applyNumberFormat="1" applyFont="1" applyBorder="1">
      <alignment/>
      <protection/>
    </xf>
    <xf numFmtId="4" fontId="40" fillId="0" borderId="0" xfId="0" applyNumberFormat="1" applyFont="1" applyFill="1" applyBorder="1" applyAlignment="1">
      <alignment/>
    </xf>
    <xf numFmtId="3" fontId="39" fillId="5" borderId="109" xfId="0" applyNumberFormat="1" applyFont="1" applyFill="1" applyBorder="1" applyAlignment="1">
      <alignment/>
    </xf>
    <xf numFmtId="3" fontId="39" fillId="5" borderId="110" xfId="0" applyNumberFormat="1" applyFont="1" applyFill="1" applyBorder="1" applyAlignment="1">
      <alignment/>
    </xf>
    <xf numFmtId="174" fontId="39" fillId="5" borderId="110" xfId="0" applyNumberFormat="1" applyFont="1" applyFill="1" applyBorder="1" applyAlignment="1">
      <alignment/>
    </xf>
    <xf numFmtId="174" fontId="39" fillId="5" borderId="111" xfId="0" applyNumberFormat="1" applyFont="1" applyFill="1" applyBorder="1" applyAlignment="1">
      <alignment/>
    </xf>
    <xf numFmtId="1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39" fillId="2" borderId="23" xfId="24" applyFont="1" applyFill="1" applyBorder="1">
      <alignment/>
      <protection/>
    </xf>
    <xf numFmtId="4" fontId="40" fillId="0" borderId="38" xfId="0" applyNumberFormat="1" applyFont="1" applyFill="1" applyBorder="1" applyAlignment="1">
      <alignment/>
    </xf>
    <xf numFmtId="3" fontId="40" fillId="0" borderId="112" xfId="0" applyNumberFormat="1" applyFont="1" applyBorder="1" applyAlignment="1">
      <alignment/>
    </xf>
    <xf numFmtId="3" fontId="40" fillId="0" borderId="77" xfId="0" applyNumberFormat="1" applyFont="1" applyBorder="1" applyAlignment="1">
      <alignment/>
    </xf>
    <xf numFmtId="174" fontId="40" fillId="0" borderId="77" xfId="0" applyNumberFormat="1" applyFont="1" applyBorder="1" applyAlignment="1">
      <alignment/>
    </xf>
    <xf numFmtId="174" fontId="40" fillId="0" borderId="113" xfId="0" applyNumberFormat="1" applyFont="1" applyBorder="1" applyAlignment="1">
      <alignment/>
    </xf>
    <xf numFmtId="0" fontId="40" fillId="0" borderId="77" xfId="24" applyFont="1" applyBorder="1">
      <alignment/>
      <protection/>
    </xf>
    <xf numFmtId="171" fontId="40" fillId="0" borderId="77" xfId="33" applyNumberFormat="1" applyFont="1" applyBorder="1">
      <alignment/>
      <protection/>
    </xf>
    <xf numFmtId="176" fontId="40" fillId="0" borderId="77" xfId="33" applyNumberFormat="1" applyFont="1" applyBorder="1">
      <alignment/>
      <protection/>
    </xf>
    <xf numFmtId="3" fontId="39" fillId="0" borderId="109" xfId="0" applyNumberFormat="1" applyFont="1" applyBorder="1" applyAlignment="1">
      <alignment/>
    </xf>
    <xf numFmtId="3" fontId="39" fillId="0" borderId="110" xfId="0" applyNumberFormat="1" applyFont="1" applyBorder="1" applyAlignment="1">
      <alignment/>
    </xf>
    <xf numFmtId="174" fontId="39" fillId="0" borderId="110" xfId="0" applyNumberFormat="1" applyFont="1" applyBorder="1" applyAlignment="1">
      <alignment/>
    </xf>
    <xf numFmtId="174" fontId="39" fillId="0" borderId="111" xfId="0" applyNumberFormat="1" applyFont="1" applyBorder="1" applyAlignment="1">
      <alignment/>
    </xf>
    <xf numFmtId="0" fontId="40" fillId="0" borderId="77" xfId="33" applyFont="1" applyBorder="1">
      <alignment/>
      <protection/>
    </xf>
    <xf numFmtId="1" fontId="40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31" xfId="33" applyFont="1" applyBorder="1">
      <alignment/>
      <protection/>
    </xf>
    <xf numFmtId="171" fontId="40" fillId="0" borderId="31" xfId="33" applyNumberFormat="1" applyFont="1" applyBorder="1">
      <alignment/>
      <protection/>
    </xf>
    <xf numFmtId="176" fontId="40" fillId="0" borderId="31" xfId="33" applyNumberFormat="1" applyFont="1" applyBorder="1">
      <alignment/>
      <protection/>
    </xf>
    <xf numFmtId="4" fontId="40" fillId="0" borderId="32" xfId="0" applyNumberFormat="1" applyFont="1" applyFill="1" applyBorder="1" applyAlignment="1">
      <alignment/>
    </xf>
    <xf numFmtId="3" fontId="39" fillId="0" borderId="114" xfId="0" applyNumberFormat="1" applyFont="1" applyBorder="1" applyAlignment="1">
      <alignment/>
    </xf>
    <xf numFmtId="3" fontId="39" fillId="0" borderId="115" xfId="0" applyNumberFormat="1" applyFont="1" applyBorder="1" applyAlignment="1">
      <alignment/>
    </xf>
    <xf numFmtId="174" fontId="39" fillId="0" borderId="115" xfId="0" applyNumberFormat="1" applyFont="1" applyBorder="1" applyAlignment="1">
      <alignment/>
    </xf>
    <xf numFmtId="174" fontId="39" fillId="0" borderId="116" xfId="0" applyNumberFormat="1" applyFont="1" applyBorder="1" applyAlignment="1">
      <alignment/>
    </xf>
    <xf numFmtId="4" fontId="40" fillId="0" borderId="30" xfId="0" applyNumberFormat="1" applyFont="1" applyFill="1" applyBorder="1" applyAlignment="1">
      <alignment/>
    </xf>
    <xf numFmtId="1" fontId="40" fillId="0" borderId="30" xfId="0" applyNumberFormat="1" applyFont="1" applyBorder="1" applyAlignment="1">
      <alignment/>
    </xf>
    <xf numFmtId="3" fontId="40" fillId="0" borderId="30" xfId="0" applyNumberFormat="1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0" xfId="33" applyFont="1" applyBorder="1">
      <alignment/>
      <protection/>
    </xf>
    <xf numFmtId="171" fontId="40" fillId="0" borderId="0" xfId="33" applyNumberFormat="1" applyFont="1" applyBorder="1">
      <alignment/>
      <protection/>
    </xf>
    <xf numFmtId="176" fontId="40" fillId="0" borderId="0" xfId="33" applyNumberFormat="1" applyFont="1" applyBorder="1">
      <alignment/>
      <protection/>
    </xf>
    <xf numFmtId="3" fontId="39" fillId="0" borderId="0" xfId="0" applyNumberFormat="1" applyFont="1" applyBorder="1" applyAlignment="1">
      <alignment/>
    </xf>
    <xf numFmtId="174" fontId="39" fillId="0" borderId="0" xfId="0" applyNumberFormat="1" applyFont="1" applyBorder="1" applyAlignment="1">
      <alignment/>
    </xf>
    <xf numFmtId="0" fontId="39" fillId="0" borderId="34" xfId="0" applyFont="1" applyFill="1" applyBorder="1" applyAlignment="1">
      <alignment horizontal="center" wrapText="1"/>
    </xf>
    <xf numFmtId="0" fontId="39" fillId="0" borderId="26" xfId="0" applyFont="1" applyFill="1" applyBorder="1" applyAlignment="1">
      <alignment horizontal="center" wrapText="1"/>
    </xf>
    <xf numFmtId="0" fontId="40" fillId="0" borderId="26" xfId="0" applyFont="1" applyBorder="1" applyAlignment="1">
      <alignment/>
    </xf>
    <xf numFmtId="0" fontId="40" fillId="0" borderId="32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/>
    </xf>
    <xf numFmtId="171" fontId="39" fillId="0" borderId="31" xfId="33" applyNumberFormat="1" applyFont="1" applyBorder="1">
      <alignment/>
      <protection/>
    </xf>
    <xf numFmtId="176" fontId="39" fillId="0" borderId="31" xfId="33" applyNumberFormat="1" applyFont="1" applyBorder="1">
      <alignment/>
      <protection/>
    </xf>
    <xf numFmtId="174" fontId="40" fillId="0" borderId="0" xfId="0" applyNumberFormat="1" applyFont="1" applyBorder="1" applyAlignment="1">
      <alignment/>
    </xf>
    <xf numFmtId="171" fontId="40" fillId="0" borderId="77" xfId="33" applyNumberFormat="1" applyFont="1" applyBorder="1" applyAlignment="1">
      <alignment horizontal="right"/>
      <protection/>
    </xf>
    <xf numFmtId="171" fontId="40" fillId="0" borderId="27" xfId="33" applyNumberFormat="1" applyFont="1" applyBorder="1" applyAlignment="1">
      <alignment horizontal="right"/>
      <protection/>
    </xf>
    <xf numFmtId="176" fontId="40" fillId="0" borderId="27" xfId="33" applyNumberFormat="1" applyFont="1" applyBorder="1" applyAlignment="1">
      <alignment horizontal="right"/>
      <protection/>
    </xf>
    <xf numFmtId="0" fontId="40" fillId="0" borderId="31" xfId="24" applyFont="1" applyBorder="1">
      <alignment/>
      <protection/>
    </xf>
    <xf numFmtId="3" fontId="34" fillId="0" borderId="23" xfId="0" applyNumberFormat="1" applyFont="1" applyBorder="1" applyAlignment="1">
      <alignment/>
    </xf>
    <xf numFmtId="3" fontId="39" fillId="0" borderId="117" xfId="0" applyNumberFormat="1" applyFont="1" applyBorder="1" applyAlignment="1">
      <alignment/>
    </xf>
    <xf numFmtId="3" fontId="39" fillId="0" borderId="118" xfId="0" applyNumberFormat="1" applyFont="1" applyBorder="1" applyAlignment="1">
      <alignment/>
    </xf>
    <xf numFmtId="174" fontId="39" fillId="0" borderId="118" xfId="0" applyNumberFormat="1" applyFont="1" applyBorder="1" applyAlignment="1">
      <alignment/>
    </xf>
    <xf numFmtId="174" fontId="39" fillId="0" borderId="119" xfId="0" applyNumberFormat="1" applyFont="1" applyBorder="1" applyAlignment="1">
      <alignment/>
    </xf>
    <xf numFmtId="0" fontId="41" fillId="0" borderId="38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42" fillId="0" borderId="38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3" fontId="36" fillId="0" borderId="0" xfId="0" applyNumberFormat="1" applyFont="1" applyAlignment="1">
      <alignment/>
    </xf>
    <xf numFmtId="175" fontId="22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34" fillId="0" borderId="81" xfId="0" applyNumberFormat="1" applyFont="1" applyBorder="1" applyAlignment="1">
      <alignment/>
    </xf>
    <xf numFmtId="1" fontId="0" fillId="0" borderId="0" xfId="0" applyNumberFormat="1" applyAlignment="1">
      <alignment/>
    </xf>
    <xf numFmtId="1" fontId="36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40" fillId="0" borderId="2" xfId="0" applyNumberFormat="1" applyFont="1" applyBorder="1" applyAlignment="1">
      <alignment horizontal="right"/>
    </xf>
    <xf numFmtId="1" fontId="40" fillId="0" borderId="3" xfId="0" applyNumberFormat="1" applyFont="1" applyBorder="1" applyAlignment="1">
      <alignment horizontal="right"/>
    </xf>
    <xf numFmtId="1" fontId="40" fillId="0" borderId="4" xfId="0" applyNumberFormat="1" applyFont="1" applyBorder="1" applyAlignment="1">
      <alignment horizontal="right"/>
    </xf>
    <xf numFmtId="1" fontId="38" fillId="0" borderId="0" xfId="0" applyNumberFormat="1" applyFont="1" applyAlignment="1">
      <alignment/>
    </xf>
    <xf numFmtId="175" fontId="2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" fontId="40" fillId="0" borderId="3" xfId="0" applyNumberFormat="1" applyFont="1" applyBorder="1" applyAlignment="1">
      <alignment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16" fillId="0" borderId="23" xfId="0" applyFont="1" applyBorder="1" applyAlignment="1">
      <alignment/>
    </xf>
    <xf numFmtId="3" fontId="25" fillId="2" borderId="23" xfId="0" applyNumberFormat="1" applyFont="1" applyFill="1" applyBorder="1" applyAlignment="1">
      <alignment/>
    </xf>
    <xf numFmtId="3" fontId="37" fillId="2" borderId="31" xfId="0" applyNumberFormat="1" applyFont="1" applyFill="1" applyBorder="1" applyAlignment="1">
      <alignment/>
    </xf>
    <xf numFmtId="4" fontId="37" fillId="2" borderId="31" xfId="0" applyNumberFormat="1" applyFont="1" applyFill="1" applyBorder="1" applyAlignment="1">
      <alignment/>
    </xf>
    <xf numFmtId="0" fontId="14" fillId="0" borderId="27" xfId="0" applyFont="1" applyBorder="1" applyAlignment="1">
      <alignment/>
    </xf>
    <xf numFmtId="3" fontId="20" fillId="0" borderId="27" xfId="0" applyNumberFormat="1" applyFont="1" applyBorder="1" applyAlignment="1">
      <alignment/>
    </xf>
    <xf numFmtId="4" fontId="34" fillId="0" borderId="27" xfId="0" applyNumberFormat="1" applyFont="1" applyBorder="1" applyAlignment="1">
      <alignment/>
    </xf>
    <xf numFmtId="0" fontId="14" fillId="0" borderId="77" xfId="0" applyFont="1" applyBorder="1" applyAlignment="1">
      <alignment/>
    </xf>
    <xf numFmtId="3" fontId="20" fillId="0" borderId="77" xfId="0" applyNumberFormat="1" applyFont="1" applyBorder="1" applyAlignment="1">
      <alignment/>
    </xf>
    <xf numFmtId="4" fontId="34" fillId="0" borderId="77" xfId="0" applyNumberFormat="1" applyFont="1" applyBorder="1" applyAlignment="1">
      <alignment/>
    </xf>
    <xf numFmtId="3" fontId="20" fillId="0" borderId="77" xfId="0" applyNumberFormat="1" applyFont="1" applyBorder="1" applyAlignment="1">
      <alignment/>
    </xf>
    <xf numFmtId="0" fontId="14" fillId="0" borderId="31" xfId="0" applyFont="1" applyBorder="1" applyAlignment="1">
      <alignment/>
    </xf>
    <xf numFmtId="3" fontId="20" fillId="0" borderId="31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4" fontId="34" fillId="0" borderId="31" xfId="0" applyNumberFormat="1" applyFont="1" applyBorder="1" applyAlignment="1">
      <alignment/>
    </xf>
    <xf numFmtId="3" fontId="37" fillId="2" borderId="23" xfId="0" applyNumberFormat="1" applyFont="1" applyFill="1" applyBorder="1" applyAlignment="1">
      <alignment/>
    </xf>
    <xf numFmtId="4" fontId="37" fillId="2" borderId="23" xfId="0" applyNumberFormat="1" applyFont="1" applyFill="1" applyBorder="1" applyAlignment="1">
      <alignment/>
    </xf>
    <xf numFmtId="3" fontId="20" fillId="0" borderId="27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4" fontId="34" fillId="0" borderId="27" xfId="0" applyNumberFormat="1" applyFont="1" applyBorder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 horizontal="right"/>
    </xf>
    <xf numFmtId="0" fontId="44" fillId="6" borderId="22" xfId="21" applyFont="1" applyFill="1" applyBorder="1" applyAlignment="1">
      <alignment vertical="center"/>
      <protection/>
    </xf>
    <xf numFmtId="0" fontId="44" fillId="6" borderId="86" xfId="21" applyFont="1" applyFill="1" applyBorder="1" applyAlignment="1">
      <alignment horizontal="right" vertical="center"/>
      <protection/>
    </xf>
    <xf numFmtId="0" fontId="45" fillId="0" borderId="77" xfId="0" applyFont="1" applyFill="1" applyBorder="1" applyAlignment="1">
      <alignment horizontal="center" vertical="center"/>
    </xf>
    <xf numFmtId="0" fontId="45" fillId="0" borderId="88" xfId="0" applyFont="1" applyFill="1" applyBorder="1" applyAlignment="1">
      <alignment horizontal="centerContinuous" vertical="center"/>
    </xf>
    <xf numFmtId="0" fontId="45" fillId="0" borderId="30" xfId="0" applyFont="1" applyFill="1" applyBorder="1" applyAlignment="1">
      <alignment horizontal="centerContinuous" vertical="center"/>
    </xf>
    <xf numFmtId="0" fontId="45" fillId="0" borderId="97" xfId="0" applyFont="1" applyFill="1" applyBorder="1" applyAlignment="1">
      <alignment horizontal="center" vertical="center"/>
    </xf>
    <xf numFmtId="0" fontId="45" fillId="0" borderId="78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89" xfId="0" applyFont="1" applyFill="1" applyBorder="1" applyAlignment="1">
      <alignment horizontal="centerContinuous" vertical="center"/>
    </xf>
    <xf numFmtId="0" fontId="45" fillId="0" borderId="81" xfId="0" applyFont="1" applyFill="1" applyBorder="1" applyAlignment="1">
      <alignment horizontal="centerContinuous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31" xfId="0" applyFont="1" applyFill="1" applyBorder="1" applyAlignment="1">
      <alignment horizontal="center" vertical="center"/>
    </xf>
    <xf numFmtId="0" fontId="46" fillId="0" borderId="105" xfId="0" applyFont="1" applyFill="1" applyBorder="1" applyAlignment="1">
      <alignment horizontal="center" vertical="center"/>
    </xf>
    <xf numFmtId="0" fontId="46" fillId="0" borderId="94" xfId="0" applyFont="1" applyFill="1" applyBorder="1" applyAlignment="1">
      <alignment horizontal="center" vertical="center"/>
    </xf>
    <xf numFmtId="0" fontId="46" fillId="0" borderId="93" xfId="0" applyFont="1" applyFill="1" applyBorder="1" applyAlignment="1">
      <alignment horizontal="center" vertical="center"/>
    </xf>
    <xf numFmtId="0" fontId="46" fillId="0" borderId="120" xfId="0" applyFont="1" applyFill="1" applyBorder="1" applyAlignment="1">
      <alignment horizontal="center" vertical="center"/>
    </xf>
    <xf numFmtId="2" fontId="36" fillId="0" borderId="104" xfId="0" applyNumberFormat="1" applyFont="1" applyFill="1" applyBorder="1" applyAlignment="1">
      <alignment horizontal="center" vertical="center"/>
    </xf>
    <xf numFmtId="3" fontId="0" fillId="0" borderId="31" xfId="0" applyNumberFormat="1" applyFont="1" applyBorder="1" applyAlignment="1">
      <alignment horizontal="right" vertical="center"/>
    </xf>
    <xf numFmtId="2" fontId="0" fillId="0" borderId="31" xfId="0" applyNumberFormat="1" applyFont="1" applyBorder="1" applyAlignment="1">
      <alignment horizontal="right" vertical="center"/>
    </xf>
    <xf numFmtId="177" fontId="36" fillId="0" borderId="31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177" fontId="0" fillId="0" borderId="88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horizontal="right" vertical="center"/>
    </xf>
    <xf numFmtId="1" fontId="46" fillId="0" borderId="76" xfId="0" applyNumberFormat="1" applyFont="1" applyFill="1" applyBorder="1" applyAlignment="1">
      <alignment horizontal="left" vertical="center"/>
    </xf>
    <xf numFmtId="3" fontId="0" fillId="0" borderId="77" xfId="0" applyNumberFormat="1" applyFont="1" applyFill="1" applyBorder="1" applyAlignment="1">
      <alignment horizontal="right" vertical="center"/>
    </xf>
    <xf numFmtId="2" fontId="0" fillId="0" borderId="77" xfId="0" applyNumberFormat="1" applyFont="1" applyFill="1" applyBorder="1" applyAlignment="1">
      <alignment horizontal="right" vertical="center"/>
    </xf>
    <xf numFmtId="177" fontId="36" fillId="0" borderId="77" xfId="0" applyNumberFormat="1" applyFont="1" applyFill="1" applyBorder="1" applyAlignment="1">
      <alignment horizontal="right" vertical="center"/>
    </xf>
    <xf numFmtId="177" fontId="0" fillId="0" borderId="77" xfId="0" applyNumberFormat="1" applyFont="1" applyFill="1" applyBorder="1" applyAlignment="1">
      <alignment horizontal="right" vertical="center"/>
    </xf>
    <xf numFmtId="177" fontId="0" fillId="0" borderId="97" xfId="0" applyNumberFormat="1" applyFont="1" applyFill="1" applyBorder="1" applyAlignment="1">
      <alignment horizontal="right" vertical="center"/>
    </xf>
    <xf numFmtId="177" fontId="0" fillId="0" borderId="78" xfId="0" applyNumberFormat="1" applyFont="1" applyFill="1" applyBorder="1" applyAlignment="1">
      <alignment horizontal="right" vertical="center"/>
    </xf>
    <xf numFmtId="1" fontId="46" fillId="0" borderId="72" xfId="0" applyNumberFormat="1" applyFont="1" applyFill="1" applyBorder="1" applyAlignment="1">
      <alignment horizontal="left" vertical="center"/>
    </xf>
    <xf numFmtId="3" fontId="0" fillId="0" borderId="57" xfId="0" applyNumberFormat="1" applyFont="1" applyFill="1" applyBorder="1" applyAlignment="1">
      <alignment horizontal="right" vertical="center"/>
    </xf>
    <xf numFmtId="2" fontId="0" fillId="0" borderId="57" xfId="0" applyNumberFormat="1" applyFont="1" applyFill="1" applyBorder="1" applyAlignment="1">
      <alignment horizontal="right" vertical="center"/>
    </xf>
    <xf numFmtId="177" fontId="36" fillId="0" borderId="57" xfId="0" applyNumberFormat="1" applyFont="1" applyFill="1" applyBorder="1" applyAlignment="1">
      <alignment horizontal="right" vertical="center"/>
    </xf>
    <xf numFmtId="177" fontId="0" fillId="0" borderId="57" xfId="0" applyNumberFormat="1" applyFont="1" applyFill="1" applyBorder="1" applyAlignment="1">
      <alignment horizontal="right" vertical="center"/>
    </xf>
    <xf numFmtId="177" fontId="0" fillId="0" borderId="108" xfId="0" applyNumberFormat="1" applyFont="1" applyFill="1" applyBorder="1" applyAlignment="1">
      <alignment horizontal="right" vertical="center"/>
    </xf>
    <xf numFmtId="177" fontId="0" fillId="0" borderId="74" xfId="0" applyNumberFormat="1" applyFont="1" applyFill="1" applyBorder="1" applyAlignment="1">
      <alignment horizontal="right" vertical="center"/>
    </xf>
    <xf numFmtId="0" fontId="0" fillId="0" borderId="83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0" xfId="0" applyFont="1" applyBorder="1" applyAlignment="1">
      <alignment/>
    </xf>
    <xf numFmtId="1" fontId="46" fillId="0" borderId="72" xfId="0" applyNumberFormat="1" applyFont="1" applyBorder="1" applyAlignment="1">
      <alignment horizontal="left" vertical="center"/>
    </xf>
    <xf numFmtId="3" fontId="0" fillId="0" borderId="57" xfId="0" applyNumberFormat="1" applyFont="1" applyBorder="1" applyAlignment="1">
      <alignment horizontal="right" vertical="center"/>
    </xf>
    <xf numFmtId="2" fontId="0" fillId="0" borderId="57" xfId="0" applyNumberFormat="1" applyFont="1" applyBorder="1" applyAlignment="1">
      <alignment horizontal="right" vertical="center"/>
    </xf>
    <xf numFmtId="177" fontId="36" fillId="0" borderId="57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77" fontId="0" fillId="0" borderId="74" xfId="0" applyNumberFormat="1" applyFont="1" applyBorder="1" applyAlignment="1">
      <alignment horizontal="right" vertical="center"/>
    </xf>
    <xf numFmtId="1" fontId="46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7" fontId="36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46" fillId="0" borderId="0" xfId="21" applyFont="1" applyFill="1" applyBorder="1" applyAlignment="1">
      <alignment vertical="center"/>
      <protection/>
    </xf>
    <xf numFmtId="0" fontId="46" fillId="0" borderId="0" xfId="21" applyFont="1" applyBorder="1" applyAlignment="1">
      <alignment vertical="center"/>
      <protection/>
    </xf>
    <xf numFmtId="0" fontId="46" fillId="0" borderId="0" xfId="21" applyFont="1" applyAlignment="1">
      <alignment vertical="center"/>
      <protection/>
    </xf>
    <xf numFmtId="0" fontId="45" fillId="0" borderId="5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8" xfId="0" applyFont="1" applyBorder="1" applyAlignment="1">
      <alignment/>
    </xf>
    <xf numFmtId="0" fontId="45" fillId="0" borderId="3" xfId="21" applyFont="1" applyBorder="1" applyAlignment="1">
      <alignment horizontal="center" vertical="top"/>
      <protection/>
    </xf>
    <xf numFmtId="0" fontId="46" fillId="0" borderId="69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5" fillId="0" borderId="71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46" fillId="0" borderId="72" xfId="0" applyFont="1" applyBorder="1" applyAlignment="1">
      <alignment horizontal="center" vertical="top"/>
    </xf>
    <xf numFmtId="0" fontId="46" fillId="0" borderId="73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74" xfId="0" applyFont="1" applyBorder="1" applyAlignment="1">
      <alignment horizontal="center" vertical="top"/>
    </xf>
    <xf numFmtId="0" fontId="46" fillId="0" borderId="95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1" fontId="46" fillId="0" borderId="32" xfId="0" applyNumberFormat="1" applyFont="1" applyBorder="1" applyAlignment="1">
      <alignment horizontal="right" vertical="center"/>
    </xf>
    <xf numFmtId="1" fontId="46" fillId="0" borderId="121" xfId="15" applyNumberFormat="1" applyFont="1" applyFill="1" applyBorder="1" applyAlignment="1">
      <alignment horizontal="right" vertical="center"/>
    </xf>
    <xf numFmtId="2" fontId="45" fillId="0" borderId="100" xfId="21" applyNumberFormat="1" applyFont="1" applyBorder="1" applyAlignment="1">
      <alignment horizontal="center" vertical="center"/>
      <protection/>
    </xf>
    <xf numFmtId="1" fontId="46" fillId="0" borderId="122" xfId="21" applyNumberFormat="1" applyFont="1" applyBorder="1" applyAlignment="1">
      <alignment horizontal="right" vertical="center"/>
      <protection/>
    </xf>
    <xf numFmtId="1" fontId="46" fillId="0" borderId="121" xfId="21" applyNumberFormat="1" applyFont="1" applyBorder="1" applyAlignment="1">
      <alignment horizontal="right" vertical="center"/>
      <protection/>
    </xf>
    <xf numFmtId="2" fontId="45" fillId="0" borderId="99" xfId="21" applyNumberFormat="1" applyFont="1" applyBorder="1" applyAlignment="1">
      <alignment horizontal="center" vertical="center"/>
      <protection/>
    </xf>
    <xf numFmtId="2" fontId="46" fillId="0" borderId="123" xfId="21" applyNumberFormat="1" applyFont="1" applyBorder="1" applyAlignment="1">
      <alignment horizontal="center" vertical="center"/>
      <protection/>
    </xf>
    <xf numFmtId="1" fontId="46" fillId="0" borderId="76" xfId="21" applyNumberFormat="1" applyFont="1" applyFill="1" applyBorder="1" applyAlignment="1">
      <alignment horizontal="right" vertical="center"/>
      <protection/>
    </xf>
    <xf numFmtId="1" fontId="46" fillId="0" borderId="38" xfId="21" applyNumberFormat="1" applyFont="1" applyFill="1" applyBorder="1" applyAlignment="1">
      <alignment horizontal="right" vertical="center"/>
      <protection/>
    </xf>
    <xf numFmtId="2" fontId="45" fillId="0" borderId="8" xfId="21" applyNumberFormat="1" applyFont="1" applyFill="1" applyBorder="1" applyAlignment="1">
      <alignment horizontal="center" vertical="center"/>
      <protection/>
    </xf>
    <xf numFmtId="2" fontId="45" fillId="0" borderId="0" xfId="21" applyNumberFormat="1" applyFont="1" applyFill="1" applyBorder="1" applyAlignment="1">
      <alignment horizontal="center" vertical="center"/>
      <protection/>
    </xf>
    <xf numFmtId="2" fontId="46" fillId="0" borderId="3" xfId="21" applyNumberFormat="1" applyFont="1" applyFill="1" applyBorder="1" applyAlignment="1">
      <alignment horizontal="center" vertical="center"/>
      <protection/>
    </xf>
    <xf numFmtId="1" fontId="46" fillId="0" borderId="72" xfId="21" applyNumberFormat="1" applyFont="1" applyFill="1" applyBorder="1" applyAlignment="1">
      <alignment horizontal="right" vertical="center"/>
      <protection/>
    </xf>
    <xf numFmtId="1" fontId="46" fillId="0" borderId="73" xfId="21" applyNumberFormat="1" applyFont="1" applyFill="1" applyBorder="1" applyAlignment="1">
      <alignment horizontal="right" vertical="center"/>
      <protection/>
    </xf>
    <xf numFmtId="2" fontId="45" fillId="0" borderId="10" xfId="21" applyNumberFormat="1" applyFont="1" applyFill="1" applyBorder="1" applyAlignment="1">
      <alignment horizontal="center" vertical="center"/>
      <protection/>
    </xf>
    <xf numFmtId="2" fontId="45" fillId="0" borderId="95" xfId="21" applyNumberFormat="1" applyFont="1" applyFill="1" applyBorder="1" applyAlignment="1">
      <alignment horizontal="center" vertical="center"/>
      <protection/>
    </xf>
    <xf numFmtId="2" fontId="46" fillId="0" borderId="2" xfId="21" applyNumberFormat="1" applyFont="1" applyBorder="1" applyAlignment="1">
      <alignment horizontal="center" vertical="center"/>
      <protection/>
    </xf>
    <xf numFmtId="0" fontId="46" fillId="0" borderId="0" xfId="21" applyFont="1">
      <alignment/>
      <protection/>
    </xf>
    <xf numFmtId="0" fontId="0" fillId="0" borderId="0" xfId="21" applyFont="1" applyFill="1" applyAlignment="1">
      <alignment vertical="center"/>
      <protection/>
    </xf>
    <xf numFmtId="0" fontId="46" fillId="0" borderId="0" xfId="21" applyFont="1" applyFill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70" xfId="21" applyFont="1" applyBorder="1" applyAlignment="1">
      <alignment horizontal="center"/>
      <protection/>
    </xf>
    <xf numFmtId="0" fontId="0" fillId="0" borderId="7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46" fillId="0" borderId="73" xfId="21" applyFont="1" applyFill="1" applyBorder="1" applyAlignment="1">
      <alignment horizontal="center" vertical="top"/>
      <protection/>
    </xf>
    <xf numFmtId="0" fontId="46" fillId="0" borderId="73" xfId="21" applyFont="1" applyBorder="1" applyAlignment="1">
      <alignment horizontal="center" vertical="top"/>
      <protection/>
    </xf>
    <xf numFmtId="0" fontId="46" fillId="0" borderId="10" xfId="21" applyFont="1" applyBorder="1" applyAlignment="1">
      <alignment horizontal="center" vertical="top"/>
      <protection/>
    </xf>
    <xf numFmtId="1" fontId="46" fillId="0" borderId="32" xfId="15" applyNumberFormat="1" applyFont="1" applyFill="1" applyBorder="1" applyAlignment="1">
      <alignment horizontal="right" vertical="center"/>
    </xf>
    <xf numFmtId="2" fontId="46" fillId="0" borderId="32" xfId="21" applyNumberFormat="1" applyFont="1" applyBorder="1" applyAlignment="1">
      <alignment horizontal="center" vertical="center"/>
      <protection/>
    </xf>
    <xf numFmtId="2" fontId="0" fillId="0" borderId="46" xfId="21" applyNumberFormat="1" applyFont="1" applyBorder="1" applyAlignment="1">
      <alignment horizontal="center" vertical="center"/>
      <protection/>
    </xf>
    <xf numFmtId="2" fontId="46" fillId="0" borderId="38" xfId="21" applyNumberFormat="1" applyFont="1" applyFill="1" applyBorder="1" applyAlignment="1">
      <alignment horizontal="center" vertical="center"/>
      <protection/>
    </xf>
    <xf numFmtId="2" fontId="46" fillId="0" borderId="8" xfId="21" applyNumberFormat="1" applyFont="1" applyFill="1" applyBorder="1" applyAlignment="1">
      <alignment horizontal="center" vertical="center"/>
      <protection/>
    </xf>
    <xf numFmtId="2" fontId="46" fillId="0" borderId="73" xfId="21" applyNumberFormat="1" applyFont="1" applyFill="1" applyBorder="1" applyAlignment="1">
      <alignment horizontal="center" vertical="center"/>
      <protection/>
    </xf>
    <xf numFmtId="2" fontId="46" fillId="0" borderId="10" xfId="21" applyNumberFormat="1" applyFont="1" applyFill="1" applyBorder="1" applyAlignment="1">
      <alignment horizontal="center" vertical="center"/>
      <protection/>
    </xf>
    <xf numFmtId="0" fontId="54" fillId="0" borderId="0" xfId="21" applyFont="1" applyFill="1" applyBorder="1" applyAlignment="1">
      <alignment vertical="center"/>
      <protection/>
    </xf>
    <xf numFmtId="0" fontId="44" fillId="6" borderId="5" xfId="21" applyFont="1" applyFill="1" applyBorder="1" applyAlignment="1">
      <alignment vertical="center"/>
      <protection/>
    </xf>
    <xf numFmtId="0" fontId="45" fillId="0" borderId="7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/>
    </xf>
    <xf numFmtId="0" fontId="45" fillId="0" borderId="123" xfId="21" applyFont="1" applyBorder="1" applyAlignment="1">
      <alignment horizontal="center" vertical="center"/>
      <protection/>
    </xf>
    <xf numFmtId="0" fontId="46" fillId="0" borderId="7" xfId="21" applyFont="1" applyFill="1" applyBorder="1" applyAlignment="1">
      <alignment horizontal="left" vertical="center"/>
      <protection/>
    </xf>
    <xf numFmtId="0" fontId="46" fillId="0" borderId="9" xfId="21" applyFont="1" applyFill="1" applyBorder="1" applyAlignment="1">
      <alignment horizontal="left" vertical="center"/>
      <protection/>
    </xf>
    <xf numFmtId="0" fontId="54" fillId="0" borderId="0" xfId="21" applyFont="1" applyFill="1" applyAlignment="1">
      <alignment vertical="center"/>
      <protection/>
    </xf>
    <xf numFmtId="0" fontId="36" fillId="0" borderId="69" xfId="21" applyFont="1" applyBorder="1" applyAlignment="1">
      <alignment horizontal="center"/>
      <protection/>
    </xf>
    <xf numFmtId="0" fontId="36" fillId="0" borderId="72" xfId="21" applyFont="1" applyBorder="1" applyAlignment="1">
      <alignment horizontal="center" vertical="top"/>
      <protection/>
    </xf>
    <xf numFmtId="0" fontId="36" fillId="0" borderId="104" xfId="21" applyFont="1" applyBorder="1" applyAlignment="1">
      <alignment horizontal="center" vertical="center"/>
      <protection/>
    </xf>
    <xf numFmtId="0" fontId="46" fillId="0" borderId="76" xfId="21" applyFont="1" applyFill="1" applyBorder="1" applyAlignment="1">
      <alignment horizontal="left" vertical="center"/>
      <protection/>
    </xf>
    <xf numFmtId="0" fontId="46" fillId="0" borderId="72" xfId="21" applyFont="1" applyFill="1" applyBorder="1" applyAlignment="1">
      <alignment horizontal="left" vertical="center"/>
      <protection/>
    </xf>
    <xf numFmtId="0" fontId="42" fillId="0" borderId="1" xfId="0" applyFont="1" applyBorder="1" applyAlignment="1">
      <alignment horizontal="center"/>
    </xf>
    <xf numFmtId="0" fontId="42" fillId="0" borderId="96" xfId="0" applyFont="1" applyBorder="1" applyAlignment="1">
      <alignment horizontal="center"/>
    </xf>
    <xf numFmtId="0" fontId="41" fillId="0" borderId="2" xfId="0" applyFont="1" applyBorder="1" applyAlignment="1">
      <alignment wrapText="1"/>
    </xf>
    <xf numFmtId="0" fontId="42" fillId="0" borderId="95" xfId="0" applyFont="1" applyBorder="1" applyAlignment="1">
      <alignment/>
    </xf>
    <xf numFmtId="0" fontId="42" fillId="0" borderId="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3" xfId="0" applyFont="1" applyBorder="1" applyAlignment="1">
      <alignment/>
    </xf>
    <xf numFmtId="0" fontId="42" fillId="0" borderId="7" xfId="0" applyFont="1" applyBorder="1" applyAlignment="1">
      <alignment horizontal="right"/>
    </xf>
    <xf numFmtId="0" fontId="42" fillId="0" borderId="124" xfId="0" applyFont="1" applyBorder="1" applyAlignment="1">
      <alignment horizontal="right"/>
    </xf>
    <xf numFmtId="0" fontId="42" fillId="0" borderId="8" xfId="0" applyFont="1" applyBorder="1" applyAlignment="1">
      <alignment horizontal="right"/>
    </xf>
    <xf numFmtId="0" fontId="42" fillId="0" borderId="2" xfId="0" applyFont="1" applyBorder="1" applyAlignment="1">
      <alignment/>
    </xf>
    <xf numFmtId="0" fontId="42" fillId="0" borderId="95" xfId="0" applyFont="1" applyBorder="1" applyAlignment="1">
      <alignment horizontal="center" wrapText="1"/>
    </xf>
    <xf numFmtId="0" fontId="42" fillId="0" borderId="9" xfId="0" applyFont="1" applyBorder="1" applyAlignment="1">
      <alignment horizontal="right"/>
    </xf>
    <xf numFmtId="0" fontId="42" fillId="0" borderId="95" xfId="0" applyFont="1" applyBorder="1" applyAlignment="1">
      <alignment horizontal="right"/>
    </xf>
    <xf numFmtId="0" fontId="42" fillId="0" borderId="125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2" fillId="0" borderId="3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45" fillId="0" borderId="78" xfId="0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left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right"/>
    </xf>
    <xf numFmtId="0" fontId="42" fillId="0" borderId="1" xfId="0" applyFont="1" applyBorder="1" applyAlignment="1">
      <alignment wrapText="1"/>
    </xf>
    <xf numFmtId="0" fontId="42" fillId="0" borderId="6" xfId="0" applyFont="1" applyBorder="1" applyAlignment="1">
      <alignment horizontal="center" wrapText="1"/>
    </xf>
    <xf numFmtId="0" fontId="42" fillId="0" borderId="5" xfId="0" applyFont="1" applyBorder="1" applyAlignment="1">
      <alignment wrapText="1"/>
    </xf>
    <xf numFmtId="0" fontId="42" fillId="0" borderId="9" xfId="0" applyFont="1" applyBorder="1" applyAlignment="1">
      <alignment/>
    </xf>
    <xf numFmtId="0" fontId="42" fillId="0" borderId="1" xfId="0" applyFont="1" applyBorder="1" applyAlignment="1">
      <alignment horizontal="center" wrapText="1"/>
    </xf>
    <xf numFmtId="0" fontId="42" fillId="0" borderId="2" xfId="0" applyFont="1" applyBorder="1" applyAlignment="1">
      <alignment horizontal="center" wrapText="1"/>
    </xf>
    <xf numFmtId="0" fontId="29" fillId="0" borderId="61" xfId="22" applyFont="1" applyBorder="1" applyAlignment="1">
      <alignment horizontal="center"/>
      <protection/>
    </xf>
    <xf numFmtId="0" fontId="30" fillId="0" borderId="1" xfId="22" applyFont="1" applyBorder="1" applyAlignment="1">
      <alignment horizontal="center" vertical="center"/>
      <protection/>
    </xf>
    <xf numFmtId="0" fontId="30" fillId="0" borderId="2" xfId="22" applyFont="1" applyBorder="1" applyAlignment="1">
      <alignment horizontal="center" vertical="center"/>
      <protection/>
    </xf>
    <xf numFmtId="0" fontId="29" fillId="0" borderId="2" xfId="22" applyFont="1" applyBorder="1" applyAlignment="1">
      <alignment horizontal="center" vertical="center" textRotation="90" wrapText="1"/>
      <protection/>
    </xf>
    <xf numFmtId="0" fontId="29" fillId="0" borderId="1" xfId="22" applyFont="1" applyBorder="1" applyAlignment="1">
      <alignment horizontal="center" vertical="center" textRotation="90" wrapText="1"/>
      <protection/>
    </xf>
    <xf numFmtId="0" fontId="30" fillId="0" borderId="0" xfId="22" applyFont="1" applyAlignment="1">
      <alignment horizontal="center" vertical="center" wrapText="1"/>
      <protection/>
    </xf>
    <xf numFmtId="49" fontId="25" fillId="0" borderId="0" xfId="23" applyNumberFormat="1" applyFont="1" applyAlignment="1">
      <alignment horizontal="center" wrapText="1"/>
      <protection/>
    </xf>
    <xf numFmtId="0" fontId="25" fillId="0" borderId="0" xfId="23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6" fillId="0" borderId="66" xfId="0" applyFont="1" applyBorder="1" applyAlignment="1">
      <alignment vertical="top" wrapText="1"/>
    </xf>
    <xf numFmtId="0" fontId="6" fillId="0" borderId="126" xfId="0" applyFont="1" applyBorder="1" applyAlignment="1">
      <alignment horizontal="center" vertical="top" wrapText="1"/>
    </xf>
    <xf numFmtId="0" fontId="6" fillId="0" borderId="127" xfId="0" applyFont="1" applyBorder="1" applyAlignment="1">
      <alignment horizontal="center" vertical="top" wrapText="1"/>
    </xf>
    <xf numFmtId="0" fontId="6" fillId="0" borderId="128" xfId="0" applyFont="1" applyBorder="1" applyAlignment="1">
      <alignment horizontal="center" vertical="top" wrapText="1"/>
    </xf>
    <xf numFmtId="0" fontId="6" fillId="0" borderId="129" xfId="0" applyFont="1" applyBorder="1" applyAlignment="1">
      <alignment vertical="top" wrapText="1"/>
    </xf>
    <xf numFmtId="0" fontId="6" fillId="0" borderId="96" xfId="0" applyFont="1" applyBorder="1" applyAlignment="1">
      <alignment vertical="top" wrapText="1"/>
    </xf>
    <xf numFmtId="0" fontId="6" fillId="0" borderId="130" xfId="0" applyFont="1" applyBorder="1" applyAlignment="1">
      <alignment vertical="top" wrapText="1"/>
    </xf>
    <xf numFmtId="0" fontId="6" fillId="0" borderId="129" xfId="0" applyFont="1" applyBorder="1" applyAlignment="1">
      <alignment horizontal="justify" vertical="top" wrapText="1"/>
    </xf>
    <xf numFmtId="0" fontId="6" fillId="0" borderId="96" xfId="0" applyFont="1" applyBorder="1" applyAlignment="1">
      <alignment horizontal="justify" vertical="top" wrapText="1"/>
    </xf>
    <xf numFmtId="0" fontId="6" fillId="0" borderId="130" xfId="0" applyFont="1" applyBorder="1" applyAlignment="1">
      <alignment horizontal="justify" vertical="top" wrapText="1"/>
    </xf>
    <xf numFmtId="0" fontId="7" fillId="0" borderId="131" xfId="0" applyFont="1" applyBorder="1" applyAlignment="1">
      <alignment vertical="top" wrapText="1"/>
    </xf>
    <xf numFmtId="0" fontId="7" fillId="0" borderId="61" xfId="0" applyFont="1" applyBorder="1" applyAlignment="1">
      <alignment vertical="top" wrapText="1"/>
    </xf>
    <xf numFmtId="0" fontId="7" fillId="0" borderId="62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30" applyFont="1" applyAlignment="1">
      <alignment horizontal="right"/>
      <protection/>
    </xf>
    <xf numFmtId="0" fontId="22" fillId="0" borderId="0" xfId="30" applyFont="1" applyBorder="1" applyAlignment="1">
      <alignment horizontal="left"/>
      <protection/>
    </xf>
    <xf numFmtId="0" fontId="30" fillId="0" borderId="0" xfId="31" applyFont="1" applyAlignment="1">
      <alignment horizontal="center"/>
      <protection/>
    </xf>
    <xf numFmtId="0" fontId="29" fillId="2" borderId="23" xfId="31" applyFont="1" applyFill="1" applyBorder="1" applyAlignment="1">
      <alignment horizontal="center" vertical="center" wrapText="1"/>
      <protection/>
    </xf>
    <xf numFmtId="0" fontId="29" fillId="0" borderId="23" xfId="27" applyFont="1" applyBorder="1" applyAlignment="1">
      <alignment horizontal="center" vertical="center" wrapText="1"/>
      <protection/>
    </xf>
    <xf numFmtId="0" fontId="29" fillId="2" borderId="23" xfId="31" applyFont="1" applyFill="1" applyBorder="1" applyAlignment="1">
      <alignment horizontal="center" wrapText="1"/>
      <protection/>
    </xf>
    <xf numFmtId="0" fontId="29" fillId="0" borderId="23" xfId="27" applyFont="1" applyBorder="1" applyAlignment="1">
      <alignment horizontal="center" wrapText="1"/>
      <protection/>
    </xf>
    <xf numFmtId="49" fontId="33" fillId="0" borderId="0" xfId="23" applyNumberFormat="1" applyFont="1" applyAlignment="1">
      <alignment horizontal="center" wrapText="1"/>
      <protection/>
    </xf>
    <xf numFmtId="0" fontId="29" fillId="0" borderId="86" xfId="22" applyFont="1" applyBorder="1" applyAlignment="1">
      <alignment horizontal="center"/>
      <protection/>
    </xf>
    <xf numFmtId="0" fontId="29" fillId="0" borderId="22" xfId="22" applyFont="1" applyBorder="1" applyAlignment="1">
      <alignment horizontal="center"/>
      <protection/>
    </xf>
    <xf numFmtId="0" fontId="29" fillId="0" borderId="89" xfId="35" applyFont="1" applyBorder="1" applyAlignment="1">
      <alignment horizontal="center" wrapText="1"/>
      <protection/>
    </xf>
    <xf numFmtId="0" fontId="29" fillId="0" borderId="81" xfId="28" applyFont="1" applyBorder="1" applyAlignment="1">
      <alignment horizontal="center" wrapText="1"/>
      <protection/>
    </xf>
    <xf numFmtId="0" fontId="20" fillId="0" borderId="34" xfId="35" applyFont="1" applyBorder="1" applyAlignment="1">
      <alignment horizontal="center" wrapText="1"/>
      <protection/>
    </xf>
    <xf numFmtId="0" fontId="20" fillId="0" borderId="32" xfId="28" applyFont="1" applyBorder="1" applyAlignment="1">
      <alignment wrapText="1"/>
      <protection/>
    </xf>
    <xf numFmtId="0" fontId="44" fillId="6" borderId="61" xfId="21" applyFont="1" applyFill="1" applyBorder="1" applyAlignment="1">
      <alignment horizontal="center" vertical="center"/>
      <protection/>
    </xf>
    <xf numFmtId="0" fontId="36" fillId="0" borderId="69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5" fillId="0" borderId="98" xfId="0" applyFont="1" applyFill="1" applyBorder="1" applyAlignment="1">
      <alignment horizontal="center" vertical="center"/>
    </xf>
    <xf numFmtId="0" fontId="45" fillId="0" borderId="99" xfId="0" applyFont="1" applyFill="1" applyBorder="1" applyAlignment="1">
      <alignment horizontal="center" vertical="center"/>
    </xf>
    <xf numFmtId="0" fontId="45" fillId="0" borderId="121" xfId="0" applyFont="1" applyFill="1" applyBorder="1" applyAlignment="1">
      <alignment horizontal="center" vertical="center"/>
    </xf>
    <xf numFmtId="0" fontId="44" fillId="6" borderId="86" xfId="21" applyFont="1" applyFill="1" applyBorder="1" applyAlignment="1">
      <alignment horizontal="center" vertical="center"/>
      <protection/>
    </xf>
    <xf numFmtId="0" fontId="36" fillId="0" borderId="107" xfId="21" applyFont="1" applyBorder="1" applyAlignment="1">
      <alignment horizontal="center"/>
      <protection/>
    </xf>
    <xf numFmtId="0" fontId="36" fillId="0" borderId="70" xfId="21" applyFont="1" applyBorder="1" applyAlignment="1">
      <alignment horizontal="center"/>
      <protection/>
    </xf>
    <xf numFmtId="0" fontId="45" fillId="0" borderId="5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132" xfId="0" applyFont="1" applyBorder="1" applyAlignment="1">
      <alignment horizontal="center" vertical="center"/>
    </xf>
    <xf numFmtId="0" fontId="45" fillId="0" borderId="93" xfId="0" applyFont="1" applyBorder="1" applyAlignment="1">
      <alignment horizontal="center" vertical="center"/>
    </xf>
    <xf numFmtId="0" fontId="45" fillId="0" borderId="133" xfId="0" applyFont="1" applyBorder="1" applyAlignment="1">
      <alignment horizontal="center" vertical="center"/>
    </xf>
    <xf numFmtId="0" fontId="46" fillId="0" borderId="108" xfId="21" applyFont="1" applyBorder="1" applyAlignment="1">
      <alignment horizontal="center" vertical="top"/>
      <protection/>
    </xf>
    <xf numFmtId="0" fontId="46" fillId="0" borderId="73" xfId="21" applyFont="1" applyBorder="1" applyAlignment="1">
      <alignment horizontal="center" vertical="top"/>
      <protection/>
    </xf>
    <xf numFmtId="2" fontId="45" fillId="0" borderId="88" xfId="21" applyNumberFormat="1" applyFont="1" applyBorder="1" applyAlignment="1">
      <alignment horizontal="center" vertical="center"/>
      <protection/>
    </xf>
    <xf numFmtId="2" fontId="45" fillId="0" borderId="32" xfId="21" applyNumberFormat="1" applyFont="1" applyBorder="1" applyAlignment="1">
      <alignment horizontal="center" vertical="center"/>
      <protection/>
    </xf>
    <xf numFmtId="2" fontId="45" fillId="0" borderId="97" xfId="21" applyNumberFormat="1" applyFont="1" applyFill="1" applyBorder="1" applyAlignment="1">
      <alignment horizontal="center" vertical="center"/>
      <protection/>
    </xf>
    <xf numFmtId="2" fontId="45" fillId="0" borderId="38" xfId="21" applyNumberFormat="1" applyFont="1" applyFill="1" applyBorder="1" applyAlignment="1">
      <alignment horizontal="center" vertical="center"/>
      <protection/>
    </xf>
    <xf numFmtId="2" fontId="45" fillId="0" borderId="108" xfId="21" applyNumberFormat="1" applyFont="1" applyFill="1" applyBorder="1" applyAlignment="1">
      <alignment horizontal="center" vertical="center"/>
      <protection/>
    </xf>
    <xf numFmtId="2" fontId="45" fillId="0" borderId="73" xfId="21" applyNumberFormat="1" applyFont="1" applyFill="1" applyBorder="1" applyAlignment="1">
      <alignment horizontal="center" vertical="center"/>
      <protection/>
    </xf>
    <xf numFmtId="0" fontId="7" fillId="0" borderId="6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34" xfId="0" applyFont="1" applyBorder="1" applyAlignment="1">
      <alignment horizontal="center" wrapText="1"/>
    </xf>
    <xf numFmtId="0" fontId="7" fillId="0" borderId="135" xfId="0" applyFont="1" applyBorder="1" applyAlignment="1">
      <alignment horizontal="center" wrapText="1"/>
    </xf>
    <xf numFmtId="0" fontId="7" fillId="0" borderId="136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8" fillId="0" borderId="137" xfId="0" applyFont="1" applyBorder="1" applyAlignment="1">
      <alignment horizontal="center" vertical="top" wrapText="1"/>
    </xf>
    <xf numFmtId="0" fontId="8" fillId="0" borderId="138" xfId="0" applyFont="1" applyBorder="1" applyAlignment="1">
      <alignment horizontal="center" vertical="top" wrapText="1"/>
    </xf>
    <xf numFmtId="0" fontId="8" fillId="0" borderId="128" xfId="0" applyFont="1" applyBorder="1" applyAlignment="1">
      <alignment horizontal="center" vertical="top" wrapText="1"/>
    </xf>
    <xf numFmtId="0" fontId="4" fillId="0" borderId="1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4" fillId="0" borderId="96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6" fillId="0" borderId="4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/>
    </xf>
    <xf numFmtId="0" fontId="14" fillId="0" borderId="99" xfId="0" applyFont="1" applyBorder="1" applyAlignment="1">
      <alignment horizontal="center"/>
    </xf>
    <xf numFmtId="0" fontId="14" fillId="0" borderId="10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8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25" fillId="4" borderId="69" xfId="0" applyNumberFormat="1" applyFont="1" applyFill="1" applyBorder="1" applyAlignment="1">
      <alignment horizontal="center" wrapText="1"/>
    </xf>
    <xf numFmtId="49" fontId="25" fillId="4" borderId="76" xfId="0" applyNumberFormat="1" applyFont="1" applyFill="1" applyBorder="1" applyAlignment="1">
      <alignment horizontal="center" wrapText="1"/>
    </xf>
    <xf numFmtId="49" fontId="25" fillId="4" borderId="72" xfId="0" applyNumberFormat="1" applyFont="1" applyFill="1" applyBorder="1" applyAlignment="1">
      <alignment horizontal="center" wrapText="1"/>
    </xf>
    <xf numFmtId="3" fontId="8" fillId="0" borderId="107" xfId="0" applyNumberFormat="1" applyFont="1" applyBorder="1" applyAlignment="1">
      <alignment horizontal="center" vertical="justify" wrapText="1"/>
    </xf>
    <xf numFmtId="0" fontId="0" fillId="0" borderId="96" xfId="0" applyFont="1" applyBorder="1" applyAlignment="1">
      <alignment horizontal="center" vertical="justify" wrapText="1"/>
    </xf>
    <xf numFmtId="0" fontId="0" fillId="0" borderId="70" xfId="0" applyFont="1" applyBorder="1" applyAlignment="1">
      <alignment horizontal="center" wrapText="1"/>
    </xf>
    <xf numFmtId="0" fontId="0" fillId="0" borderId="97" xfId="0" applyFont="1" applyBorder="1" applyAlignment="1">
      <alignment horizontal="center" vertical="justify" wrapText="1"/>
    </xf>
    <xf numFmtId="0" fontId="0" fillId="0" borderId="0" xfId="0" applyFont="1" applyBorder="1" applyAlignment="1">
      <alignment horizontal="center" vertical="justify" wrapText="1"/>
    </xf>
    <xf numFmtId="0" fontId="0" fillId="0" borderId="38" xfId="0" applyFont="1" applyBorder="1" applyAlignment="1">
      <alignment horizontal="center" wrapText="1"/>
    </xf>
    <xf numFmtId="3" fontId="8" fillId="0" borderId="75" xfId="0" applyNumberFormat="1" applyFont="1" applyBorder="1" applyAlignment="1">
      <alignment horizontal="center" wrapText="1"/>
    </xf>
    <xf numFmtId="3" fontId="8" fillId="0" borderId="77" xfId="0" applyNumberFormat="1" applyFont="1" applyBorder="1" applyAlignment="1">
      <alignment horizontal="center" wrapText="1"/>
    </xf>
    <xf numFmtId="3" fontId="8" fillId="0" borderId="57" xfId="0" applyNumberFormat="1" applyFont="1" applyBorder="1" applyAlignment="1">
      <alignment horizontal="center" wrapText="1"/>
    </xf>
    <xf numFmtId="49" fontId="25" fillId="4" borderId="27" xfId="0" applyNumberFormat="1" applyFont="1" applyFill="1" applyBorder="1" applyAlignment="1">
      <alignment horizontal="center" wrapText="1"/>
    </xf>
    <xf numFmtId="49" fontId="25" fillId="4" borderId="77" xfId="0" applyNumberFormat="1" applyFont="1" applyFill="1" applyBorder="1" applyAlignment="1">
      <alignment horizontal="center" wrapText="1"/>
    </xf>
    <xf numFmtId="49" fontId="25" fillId="4" borderId="31" xfId="0" applyNumberFormat="1" applyFont="1" applyFill="1" applyBorder="1" applyAlignment="1">
      <alignment horizontal="center" wrapText="1"/>
    </xf>
    <xf numFmtId="3" fontId="25" fillId="0" borderId="87" xfId="0" applyNumberFormat="1" applyFont="1" applyBorder="1" applyAlignment="1">
      <alignment horizontal="center" vertical="justify"/>
    </xf>
    <xf numFmtId="0" fontId="0" fillId="0" borderId="26" xfId="0" applyFont="1" applyBorder="1" applyAlignment="1">
      <alignment vertical="justify"/>
    </xf>
    <xf numFmtId="0" fontId="0" fillId="0" borderId="34" xfId="0" applyFont="1" applyBorder="1" applyAlignment="1">
      <alignment vertical="justify"/>
    </xf>
    <xf numFmtId="0" fontId="0" fillId="0" borderId="88" xfId="0" applyFont="1" applyBorder="1" applyAlignment="1">
      <alignment vertical="justify"/>
    </xf>
    <xf numFmtId="0" fontId="0" fillId="0" borderId="30" xfId="0" applyFont="1" applyBorder="1" applyAlignment="1">
      <alignment vertical="justify"/>
    </xf>
    <xf numFmtId="0" fontId="0" fillId="0" borderId="32" xfId="0" applyFont="1" applyBorder="1" applyAlignment="1">
      <alignment vertical="justify"/>
    </xf>
    <xf numFmtId="3" fontId="25" fillId="0" borderId="27" xfId="0" applyNumberFormat="1" applyFont="1" applyBorder="1" applyAlignment="1">
      <alignment horizontal="center" wrapText="1"/>
    </xf>
    <xf numFmtId="3" fontId="25" fillId="0" borderId="77" xfId="0" applyNumberFormat="1" applyFont="1" applyBorder="1" applyAlignment="1">
      <alignment horizontal="center" wrapText="1"/>
    </xf>
    <xf numFmtId="3" fontId="25" fillId="0" borderId="31" xfId="0" applyNumberFormat="1" applyFont="1" applyBorder="1" applyAlignment="1">
      <alignment horizontal="center"/>
    </xf>
    <xf numFmtId="0" fontId="39" fillId="2" borderId="1" xfId="0" applyFont="1" applyFill="1" applyBorder="1" applyAlignment="1">
      <alignment horizontal="center" wrapText="1"/>
    </xf>
    <xf numFmtId="0" fontId="39" fillId="2" borderId="3" xfId="0" applyFont="1" applyFill="1" applyBorder="1" applyAlignment="1">
      <alignment horizontal="center" wrapText="1"/>
    </xf>
    <xf numFmtId="0" fontId="39" fillId="2" borderId="140" xfId="0" applyFont="1" applyFill="1" applyBorder="1" applyAlignment="1">
      <alignment horizontal="center" wrapText="1"/>
    </xf>
    <xf numFmtId="0" fontId="39" fillId="0" borderId="23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174" fontId="39" fillId="0" borderId="27" xfId="0" applyNumberFormat="1" applyFont="1" applyBorder="1" applyAlignment="1">
      <alignment horizontal="center" wrapText="1"/>
    </xf>
    <xf numFmtId="0" fontId="40" fillId="0" borderId="77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39" fillId="0" borderId="141" xfId="0" applyFont="1" applyBorder="1" applyAlignment="1">
      <alignment horizontal="center" wrapText="1"/>
    </xf>
    <xf numFmtId="0" fontId="40" fillId="0" borderId="113" xfId="0" applyFont="1" applyBorder="1" applyAlignment="1">
      <alignment horizontal="center"/>
    </xf>
    <xf numFmtId="0" fontId="40" fillId="0" borderId="142" xfId="0" applyFont="1" applyBorder="1" applyAlignment="1">
      <alignment horizontal="center"/>
    </xf>
    <xf numFmtId="0" fontId="39" fillId="0" borderId="89" xfId="0" applyFont="1" applyBorder="1" applyAlignment="1">
      <alignment wrapText="1"/>
    </xf>
    <xf numFmtId="0" fontId="39" fillId="0" borderId="81" xfId="0" applyFont="1" applyBorder="1" applyAlignment="1">
      <alignment wrapText="1"/>
    </xf>
    <xf numFmtId="0" fontId="39" fillId="0" borderId="27" xfId="0" applyFont="1" applyBorder="1" applyAlignment="1">
      <alignment horizontal="center" wrapText="1"/>
    </xf>
    <xf numFmtId="0" fontId="39" fillId="0" borderId="27" xfId="0" applyFont="1" applyBorder="1" applyAlignment="1">
      <alignment wrapText="1"/>
    </xf>
    <xf numFmtId="0" fontId="39" fillId="0" borderId="77" xfId="0" applyFont="1" applyBorder="1" applyAlignment="1">
      <alignment wrapText="1"/>
    </xf>
    <xf numFmtId="0" fontId="39" fillId="0" borderId="31" xfId="0" applyFont="1" applyBorder="1" applyAlignment="1">
      <alignment wrapText="1"/>
    </xf>
    <xf numFmtId="174" fontId="39" fillId="0" borderId="23" xfId="0" applyNumberFormat="1" applyFont="1" applyFill="1" applyBorder="1" applyAlignment="1">
      <alignment horizontal="center" wrapText="1"/>
    </xf>
    <xf numFmtId="0" fontId="40" fillId="0" borderId="23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 wrapText="1"/>
    </xf>
    <xf numFmtId="1" fontId="39" fillId="0" borderId="143" xfId="0" applyNumberFormat="1" applyFont="1" applyBorder="1" applyAlignment="1">
      <alignment horizontal="center" wrapText="1"/>
    </xf>
    <xf numFmtId="0" fontId="40" fillId="0" borderId="112" xfId="0" applyFont="1" applyBorder="1" applyAlignment="1">
      <alignment horizontal="center"/>
    </xf>
    <xf numFmtId="0" fontId="40" fillId="0" borderId="144" xfId="0" applyFont="1" applyBorder="1" applyAlignment="1">
      <alignment horizontal="center"/>
    </xf>
    <xf numFmtId="1" fontId="39" fillId="0" borderId="27" xfId="0" applyNumberFormat="1" applyFont="1" applyBorder="1" applyAlignment="1">
      <alignment horizontal="center" wrapText="1"/>
    </xf>
    <xf numFmtId="1" fontId="39" fillId="0" borderId="27" xfId="0" applyNumberFormat="1" applyFont="1" applyFill="1" applyBorder="1" applyAlignment="1">
      <alignment horizontal="left" wrapText="1"/>
    </xf>
    <xf numFmtId="0" fontId="40" fillId="0" borderId="77" xfId="0" applyFont="1" applyFill="1" applyBorder="1" applyAlignment="1">
      <alignment horizontal="left"/>
    </xf>
    <xf numFmtId="0" fontId="40" fillId="0" borderId="31" xfId="0" applyFont="1" applyFill="1" applyBorder="1" applyAlignment="1">
      <alignment horizontal="left"/>
    </xf>
    <xf numFmtId="0" fontId="39" fillId="0" borderId="23" xfId="0" applyFont="1" applyFill="1" applyBorder="1" applyAlignment="1">
      <alignment horizontal="center"/>
    </xf>
    <xf numFmtId="1" fontId="39" fillId="0" borderId="23" xfId="0" applyNumberFormat="1" applyFont="1" applyFill="1" applyBorder="1" applyAlignment="1">
      <alignment horizontal="center" wrapText="1"/>
    </xf>
    <xf numFmtId="0" fontId="39" fillId="0" borderId="2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/>
    </xf>
    <xf numFmtId="0" fontId="41" fillId="0" borderId="145" xfId="0" applyFont="1" applyBorder="1" applyAlignment="1">
      <alignment horizontal="center"/>
    </xf>
    <xf numFmtId="0" fontId="42" fillId="0" borderId="145" xfId="0" applyFont="1" applyBorder="1" applyAlignment="1">
      <alignment horizontal="center"/>
    </xf>
    <xf numFmtId="174" fontId="41" fillId="0" borderId="146" xfId="0" applyNumberFormat="1" applyFont="1" applyBorder="1" applyAlignment="1">
      <alignment horizontal="center" wrapText="1"/>
    </xf>
    <xf numFmtId="0" fontId="42" fillId="0" borderId="77" xfId="0" applyFont="1" applyBorder="1" applyAlignment="1">
      <alignment horizontal="center"/>
    </xf>
    <xf numFmtId="0" fontId="42" fillId="0" borderId="147" xfId="0" applyFont="1" applyBorder="1" applyAlignment="1">
      <alignment horizontal="center"/>
    </xf>
    <xf numFmtId="0" fontId="41" fillId="0" borderId="148" xfId="0" applyFont="1" applyBorder="1" applyAlignment="1">
      <alignment horizontal="center" wrapText="1"/>
    </xf>
    <xf numFmtId="0" fontId="42" fillId="0" borderId="113" xfId="0" applyFont="1" applyBorder="1" applyAlignment="1">
      <alignment horizontal="center"/>
    </xf>
    <xf numFmtId="0" fontId="42" fillId="0" borderId="149" xfId="0" applyFont="1" applyBorder="1" applyAlignment="1">
      <alignment horizontal="center"/>
    </xf>
    <xf numFmtId="0" fontId="41" fillId="0" borderId="89" xfId="0" applyFont="1" applyBorder="1" applyAlignment="1">
      <alignment wrapText="1"/>
    </xf>
    <xf numFmtId="0" fontId="41" fillId="0" borderId="81" xfId="0" applyFont="1" applyBorder="1" applyAlignment="1">
      <alignment wrapText="1"/>
    </xf>
    <xf numFmtId="0" fontId="41" fillId="0" borderId="27" xfId="0" applyFont="1" applyBorder="1" applyAlignment="1">
      <alignment horizontal="center" wrapText="1"/>
    </xf>
    <xf numFmtId="0" fontId="41" fillId="0" borderId="27" xfId="0" applyFont="1" applyBorder="1" applyAlignment="1">
      <alignment wrapText="1"/>
    </xf>
    <xf numFmtId="0" fontId="41" fillId="0" borderId="77" xfId="0" applyFont="1" applyBorder="1" applyAlignment="1">
      <alignment wrapText="1"/>
    </xf>
    <xf numFmtId="0" fontId="41" fillId="0" borderId="31" xfId="0" applyFont="1" applyBorder="1" applyAlignment="1">
      <alignment wrapText="1"/>
    </xf>
    <xf numFmtId="174" fontId="41" fillId="0" borderId="23" xfId="0" applyNumberFormat="1" applyFont="1" applyFill="1" applyBorder="1" applyAlignment="1">
      <alignment horizontal="center" wrapText="1"/>
    </xf>
    <xf numFmtId="0" fontId="42" fillId="0" borderId="23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 wrapText="1"/>
    </xf>
    <xf numFmtId="1" fontId="41" fillId="0" borderId="150" xfId="0" applyNumberFormat="1" applyFont="1" applyBorder="1" applyAlignment="1">
      <alignment horizontal="center" wrapText="1"/>
    </xf>
    <xf numFmtId="0" fontId="42" fillId="0" borderId="112" xfId="0" applyFont="1" applyBorder="1" applyAlignment="1">
      <alignment horizontal="center"/>
    </xf>
    <xf numFmtId="0" fontId="42" fillId="0" borderId="151" xfId="0" applyFont="1" applyBorder="1" applyAlignment="1">
      <alignment horizontal="center"/>
    </xf>
    <xf numFmtId="1" fontId="41" fillId="0" borderId="27" xfId="0" applyNumberFormat="1" applyFont="1" applyBorder="1" applyAlignment="1">
      <alignment horizontal="center" wrapText="1"/>
    </xf>
    <xf numFmtId="0" fontId="41" fillId="0" borderId="23" xfId="0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 horizontal="center" wrapText="1"/>
    </xf>
    <xf numFmtId="0" fontId="41" fillId="0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wrapText="1"/>
    </xf>
    <xf numFmtId="0" fontId="37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37" fillId="0" borderId="23" xfId="0" applyFont="1" applyBorder="1" applyAlignment="1">
      <alignment wrapText="1"/>
    </xf>
    <xf numFmtId="0" fontId="14" fillId="0" borderId="23" xfId="0" applyFont="1" applyBorder="1" applyAlignment="1">
      <alignment/>
    </xf>
    <xf numFmtId="0" fontId="37" fillId="0" borderId="27" xfId="0" applyFont="1" applyBorder="1" applyAlignment="1">
      <alignment horizontal="left" wrapText="1"/>
    </xf>
    <xf numFmtId="0" fontId="37" fillId="0" borderId="77" xfId="0" applyFont="1" applyBorder="1" applyAlignment="1">
      <alignment horizontal="left"/>
    </xf>
    <xf numFmtId="0" fontId="37" fillId="0" borderId="31" xfId="0" applyFont="1" applyBorder="1" applyAlignment="1">
      <alignment horizontal="left"/>
    </xf>
    <xf numFmtId="0" fontId="28" fillId="0" borderId="0" xfId="0" applyFont="1" applyAlignment="1">
      <alignment horizontal="center" wrapText="1"/>
    </xf>
    <xf numFmtId="0" fontId="0" fillId="0" borderId="0" xfId="0" applyAlignment="1">
      <alignment/>
    </xf>
    <xf numFmtId="0" fontId="42" fillId="0" borderId="22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42" fillId="0" borderId="152" xfId="0" applyFont="1" applyBorder="1" applyAlignment="1">
      <alignment horizontal="center"/>
    </xf>
    <xf numFmtId="0" fontId="42" fillId="0" borderId="153" xfId="0" applyFont="1" applyBorder="1" applyAlignment="1">
      <alignment horizontal="center"/>
    </xf>
    <xf numFmtId="0" fontId="42" fillId="0" borderId="86" xfId="0" applyFont="1" applyBorder="1" applyAlignment="1">
      <alignment horizontal="center"/>
    </xf>
    <xf numFmtId="0" fontId="42" fillId="0" borderId="96" xfId="0" applyFont="1" applyBorder="1" applyAlignment="1">
      <alignment/>
    </xf>
    <xf numFmtId="0" fontId="42" fillId="0" borderId="0" xfId="0" applyFont="1" applyAlignment="1">
      <alignment/>
    </xf>
    <xf numFmtId="0" fontId="2" fillId="2" borderId="3" xfId="0" applyFont="1" applyFill="1" applyBorder="1" applyAlignment="1">
      <alignment/>
    </xf>
    <xf numFmtId="172" fontId="33" fillId="3" borderId="0" xfId="23" applyNumberFormat="1" applyFont="1" applyFill="1" applyBorder="1">
      <alignment/>
      <protection/>
    </xf>
    <xf numFmtId="49" fontId="25" fillId="2" borderId="0" xfId="23" applyNumberFormat="1" applyFont="1" applyFill="1" applyBorder="1" applyAlignment="1">
      <alignment horizontal="left"/>
      <protection/>
    </xf>
    <xf numFmtId="167" fontId="25" fillId="3" borderId="120" xfId="23" applyNumberFormat="1" applyFont="1" applyFill="1" applyBorder="1">
      <alignment/>
      <protection/>
    </xf>
    <xf numFmtId="0" fontId="25" fillId="2" borderId="0" xfId="25" applyFont="1" applyFill="1" applyBorder="1">
      <alignment/>
      <protection/>
    </xf>
    <xf numFmtId="49" fontId="25" fillId="4" borderId="69" xfId="0" applyNumberFormat="1" applyFont="1" applyFill="1" applyBorder="1" applyAlignment="1">
      <alignment horizontal="center"/>
    </xf>
    <xf numFmtId="3" fontId="25" fillId="0" borderId="98" xfId="0" applyNumberFormat="1" applyFont="1" applyBorder="1" applyAlignment="1">
      <alignment horizontal="center" wrapText="1"/>
    </xf>
    <xf numFmtId="0" fontId="0" fillId="0" borderId="99" xfId="0" applyBorder="1" applyAlignment="1">
      <alignment horizontal="center" wrapText="1"/>
    </xf>
    <xf numFmtId="49" fontId="25" fillId="4" borderId="9" xfId="0" applyNumberFormat="1" applyFont="1" applyFill="1" applyBorder="1" applyAlignment="1">
      <alignment horizontal="center"/>
    </xf>
    <xf numFmtId="49" fontId="37" fillId="4" borderId="105" xfId="0" applyNumberFormat="1" applyFont="1" applyFill="1" applyBorder="1" applyAlignment="1">
      <alignment horizontal="center"/>
    </xf>
    <xf numFmtId="49" fontId="37" fillId="4" borderId="94" xfId="0" applyNumberFormat="1" applyFont="1" applyFill="1" applyBorder="1" applyAlignment="1">
      <alignment horizontal="center"/>
    </xf>
    <xf numFmtId="49" fontId="37" fillId="4" borderId="154" xfId="0" applyNumberFormat="1" applyFont="1" applyFill="1" applyBorder="1" applyAlignment="1">
      <alignment horizontal="center"/>
    </xf>
    <xf numFmtId="0" fontId="25" fillId="0" borderId="104" xfId="0" applyFont="1" applyBorder="1" applyAlignment="1">
      <alignment horizontal="left"/>
    </xf>
    <xf numFmtId="0" fontId="25" fillId="0" borderId="80" xfId="0" applyFont="1" applyBorder="1" applyAlignment="1">
      <alignment horizontal="left"/>
    </xf>
    <xf numFmtId="0" fontId="25" fillId="0" borderId="76" xfId="0" applyFont="1" applyBorder="1" applyAlignment="1">
      <alignment/>
    </xf>
    <xf numFmtId="0" fontId="25" fillId="0" borderId="76" xfId="0" applyFont="1" applyBorder="1" applyAlignment="1">
      <alignment horizontal="left"/>
    </xf>
    <xf numFmtId="1" fontId="25" fillId="0" borderId="76" xfId="0" applyNumberFormat="1" applyFont="1" applyBorder="1" applyAlignment="1">
      <alignment vertical="center"/>
    </xf>
    <xf numFmtId="0" fontId="25" fillId="0" borderId="76" xfId="0" applyFont="1" applyBorder="1" applyAlignment="1">
      <alignment vertical="top" wrapText="1"/>
    </xf>
    <xf numFmtId="1" fontId="25" fillId="0" borderId="72" xfId="0" applyNumberFormat="1" applyFont="1" applyBorder="1" applyAlignment="1">
      <alignment vertical="center"/>
    </xf>
    <xf numFmtId="3" fontId="34" fillId="0" borderId="73" xfId="0" applyNumberFormat="1" applyFont="1" applyBorder="1" applyAlignment="1">
      <alignment/>
    </xf>
    <xf numFmtId="3" fontId="34" fillId="0" borderId="57" xfId="0" applyNumberFormat="1" applyFont="1" applyBorder="1" applyAlignment="1">
      <alignment/>
    </xf>
    <xf numFmtId="3" fontId="34" fillId="0" borderId="30" xfId="0" applyNumberFormat="1" applyFont="1" applyBorder="1" applyAlignment="1">
      <alignment/>
    </xf>
    <xf numFmtId="3" fontId="34" fillId="0" borderId="89" xfId="0" applyNumberFormat="1" applyFont="1" applyBorder="1" applyAlignment="1">
      <alignment/>
    </xf>
    <xf numFmtId="3" fontId="34" fillId="0" borderId="108" xfId="0" applyNumberFormat="1" applyFont="1" applyBorder="1" applyAlignment="1">
      <alignment/>
    </xf>
    <xf numFmtId="3" fontId="55" fillId="0" borderId="1" xfId="0" applyNumberFormat="1" applyFont="1" applyBorder="1" applyAlignment="1">
      <alignment horizontal="center"/>
    </xf>
    <xf numFmtId="1" fontId="56" fillId="0" borderId="1" xfId="0" applyNumberFormat="1" applyFont="1" applyBorder="1" applyAlignment="1">
      <alignment horizontal="center"/>
    </xf>
    <xf numFmtId="3" fontId="55" fillId="4" borderId="2" xfId="0" applyNumberFormat="1" applyFont="1" applyFill="1" applyBorder="1" applyAlignment="1">
      <alignment horizontal="center"/>
    </xf>
    <xf numFmtId="1" fontId="56" fillId="2" borderId="2" xfId="0" applyNumberFormat="1" applyFont="1" applyFill="1" applyBorder="1" applyAlignment="1">
      <alignment horizontal="center"/>
    </xf>
    <xf numFmtId="1" fontId="56" fillId="2" borderId="86" xfId="0" applyNumberFormat="1" applyFont="1" applyFill="1" applyBorder="1" applyAlignment="1">
      <alignment horizontal="center"/>
    </xf>
    <xf numFmtId="3" fontId="57" fillId="0" borderId="91" xfId="0" applyNumberFormat="1" applyFont="1" applyBorder="1" applyAlignment="1">
      <alignment/>
    </xf>
    <xf numFmtId="1" fontId="58" fillId="0" borderId="3" xfId="0" applyNumberFormat="1" applyFont="1" applyBorder="1" applyAlignment="1">
      <alignment horizontal="right"/>
    </xf>
    <xf numFmtId="1" fontId="58" fillId="0" borderId="8" xfId="0" applyNumberFormat="1" applyFont="1" applyBorder="1" applyAlignment="1">
      <alignment horizontal="right"/>
    </xf>
    <xf numFmtId="3" fontId="57" fillId="0" borderId="79" xfId="0" applyNumberFormat="1" applyFont="1" applyBorder="1" applyAlignment="1">
      <alignment/>
    </xf>
    <xf numFmtId="1" fontId="58" fillId="0" borderId="79" xfId="0" applyNumberFormat="1" applyFont="1" applyBorder="1" applyAlignment="1">
      <alignment horizontal="right"/>
    </xf>
    <xf numFmtId="1" fontId="58" fillId="0" borderId="24" xfId="0" applyNumberFormat="1" applyFont="1" applyBorder="1" applyAlignment="1">
      <alignment horizontal="right"/>
    </xf>
    <xf numFmtId="3" fontId="57" fillId="0" borderId="3" xfId="0" applyNumberFormat="1" applyFont="1" applyBorder="1" applyAlignment="1">
      <alignment/>
    </xf>
    <xf numFmtId="1" fontId="58" fillId="0" borderId="8" xfId="0" applyNumberFormat="1" applyFont="1" applyBorder="1" applyAlignment="1">
      <alignment/>
    </xf>
    <xf numFmtId="3" fontId="57" fillId="0" borderId="2" xfId="0" applyNumberFormat="1" applyFont="1" applyBorder="1" applyAlignment="1">
      <alignment/>
    </xf>
    <xf numFmtId="1" fontId="58" fillId="0" borderId="2" xfId="0" applyNumberFormat="1" applyFont="1" applyBorder="1" applyAlignment="1">
      <alignment horizontal="right"/>
    </xf>
    <xf numFmtId="1" fontId="58" fillId="0" borderId="10" xfId="0" applyNumberFormat="1" applyFont="1" applyBorder="1" applyAlignment="1">
      <alignment horizontal="right"/>
    </xf>
    <xf numFmtId="1" fontId="56" fillId="0" borderId="22" xfId="0" applyNumberFormat="1" applyFont="1" applyBorder="1" applyAlignment="1">
      <alignment horizontal="center" wrapText="1"/>
    </xf>
    <xf numFmtId="1" fontId="56" fillId="0" borderId="86" xfId="0" applyNumberFormat="1" applyFont="1" applyBorder="1" applyAlignment="1">
      <alignment horizontal="center" wrapText="1"/>
    </xf>
    <xf numFmtId="3" fontId="25" fillId="0" borderId="107" xfId="0" applyNumberFormat="1" applyFont="1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25" fillId="0" borderId="83" xfId="0" applyFont="1" applyBorder="1" applyAlignment="1">
      <alignment horizontal="left"/>
    </xf>
    <xf numFmtId="3" fontId="34" fillId="0" borderId="84" xfId="0" applyNumberFormat="1" applyFont="1" applyBorder="1" applyAlignment="1">
      <alignment/>
    </xf>
    <xf numFmtId="3" fontId="34" fillId="0" borderId="106" xfId="0" applyNumberFormat="1" applyFont="1" applyBorder="1" applyAlignment="1">
      <alignment/>
    </xf>
    <xf numFmtId="0" fontId="0" fillId="0" borderId="96" xfId="0" applyBorder="1" applyAlignment="1">
      <alignment horizontal="center"/>
    </xf>
    <xf numFmtId="3" fontId="25" fillId="4" borderId="154" xfId="0" applyNumberFormat="1" applyFont="1" applyFill="1" applyBorder="1" applyAlignment="1">
      <alignment horizontal="center"/>
    </xf>
    <xf numFmtId="3" fontId="34" fillId="0" borderId="61" xfId="0" applyNumberFormat="1" applyFont="1" applyBorder="1" applyAlignment="1">
      <alignment/>
    </xf>
    <xf numFmtId="3" fontId="34" fillId="0" borderId="155" xfId="0" applyNumberFormat="1" applyFont="1" applyBorder="1" applyAlignment="1">
      <alignment/>
    </xf>
  </cellXfs>
  <cellStyles count="24">
    <cellStyle name="Normal" xfId="0"/>
    <cellStyle name="Comma_ISPZ" xfId="15"/>
    <cellStyle name="Comma" xfId="16"/>
    <cellStyle name="Comma [0]" xfId="17"/>
    <cellStyle name="Hyperlink" xfId="18"/>
    <cellStyle name="Currency" xfId="19"/>
    <cellStyle name="Currency [0]" xfId="20"/>
    <cellStyle name="Normal_ISPZ" xfId="21"/>
    <cellStyle name="Normal_List1" xfId="22"/>
    <cellStyle name="Normal_NEZ_97" xfId="23"/>
    <cellStyle name="Normal_Tab4" xfId="24"/>
    <cellStyle name="Normal_VOL_PM" xfId="25"/>
    <cellStyle name="normálne_disp_nedisp03" xfId="26"/>
    <cellStyle name="normálne_tabulky_grafy" xfId="27"/>
    <cellStyle name="normálne_vek_vzd_doba_03" xfId="28"/>
    <cellStyle name="normální_doba_podiel (2)" xfId="29"/>
    <cellStyle name="normální_doba_podiel_TL_98 (2)" xfId="30"/>
    <cellStyle name="normální_DOBAEV" xfId="31"/>
    <cellStyle name="normální_Miera" xfId="32"/>
    <cellStyle name="normální_MIERA1_2" xfId="33"/>
    <cellStyle name="normální_vek (3)" xfId="34"/>
    <cellStyle name="normální_vzdel (2)" xfId="35"/>
    <cellStyle name="Percent" xfId="36"/>
    <cellStyle name="Followed Hyperlink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2"/>
      <c:rotY val="26"/>
      <c:depthPercent val="200"/>
      <c:rAngAx val="1"/>
    </c:view3D>
    <c:plotArea>
      <c:layout>
        <c:manualLayout>
          <c:xMode val="edge"/>
          <c:yMode val="edge"/>
          <c:x val="0.0265"/>
          <c:y val="0.00325"/>
          <c:w val="0.9235"/>
          <c:h val="0.959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'[1]p15'!$F$5:$H$5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CC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'[1]p15'!$B$8:$B$18</c:f>
              <c:strCache>
                <c:ptCount val="11"/>
                <c:pt idx="0">
                  <c:v>Spolu</c:v>
                </c:pt>
                <c:pt idx="1">
                  <c:v>Základné</c:v>
                </c:pt>
                <c:pt idx="2">
                  <c:v>Vyučení</c:v>
                </c:pt>
                <c:pt idx="3">
                  <c:v>Stredné (bez maturity)</c:v>
                </c:pt>
                <c:pt idx="4">
                  <c:v>Vyučení s maturitou</c:v>
                </c:pt>
                <c:pt idx="5">
                  <c:v>Úplné stredné všeobecné</c:v>
                </c:pt>
                <c:pt idx="6">
                  <c:v>Úplné stredné odborné</c:v>
                </c:pt>
                <c:pt idx="7">
                  <c:v>Vyššie odborné</c:v>
                </c:pt>
                <c:pt idx="8">
                  <c:v>Bakalárske vzdelanie</c:v>
                </c:pt>
                <c:pt idx="9">
                  <c:v>Vysokoškolské</c:v>
                </c:pt>
                <c:pt idx="10">
                  <c:v>Vedecká kvalifikácia</c:v>
                </c:pt>
              </c:strCache>
            </c:strRef>
          </c:cat>
          <c:val>
            <c:numRef>
              <c:f>'[1]p15'!$H$8:$H$18</c:f>
              <c:numCache>
                <c:ptCount val="11"/>
                <c:pt idx="0">
                  <c:v>111.36241963029117</c:v>
                </c:pt>
                <c:pt idx="1">
                  <c:v>83.15499911195018</c:v>
                </c:pt>
                <c:pt idx="2">
                  <c:v>89.22041421754645</c:v>
                </c:pt>
                <c:pt idx="3">
                  <c:v>100.82683755212494</c:v>
                </c:pt>
                <c:pt idx="4">
                  <c:v>99.80407450988452</c:v>
                </c:pt>
                <c:pt idx="5">
                  <c:v>112.93205528353107</c:v>
                </c:pt>
                <c:pt idx="6">
                  <c:v>118.99467261906561</c:v>
                </c:pt>
                <c:pt idx="7">
                  <c:v>129.00732772676614</c:v>
                </c:pt>
                <c:pt idx="8">
                  <c:v>211.3949324433263</c:v>
                </c:pt>
                <c:pt idx="9">
                  <c:v>219.4989734255439</c:v>
                </c:pt>
                <c:pt idx="10">
                  <c:v>305.3400910252307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'[1]p15'!$I$5:$K$5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'[1]p15'!$B$8:$B$18</c:f>
              <c:strCache>
                <c:ptCount val="11"/>
                <c:pt idx="0">
                  <c:v>Spolu</c:v>
                </c:pt>
                <c:pt idx="1">
                  <c:v>Základné</c:v>
                </c:pt>
                <c:pt idx="2">
                  <c:v>Vyučení</c:v>
                </c:pt>
                <c:pt idx="3">
                  <c:v>Stredné (bez maturity)</c:v>
                </c:pt>
                <c:pt idx="4">
                  <c:v>Vyučení s maturitou</c:v>
                </c:pt>
                <c:pt idx="5">
                  <c:v>Úplné stredné všeobecné</c:v>
                </c:pt>
                <c:pt idx="6">
                  <c:v>Úplné stredné odborné</c:v>
                </c:pt>
                <c:pt idx="7">
                  <c:v>Vyššie odborné</c:v>
                </c:pt>
                <c:pt idx="8">
                  <c:v>Bakalárske vzdelanie</c:v>
                </c:pt>
                <c:pt idx="9">
                  <c:v>Vysokoškolské</c:v>
                </c:pt>
                <c:pt idx="10">
                  <c:v>Vedecká kvalifikácia</c:v>
                </c:pt>
              </c:strCache>
            </c:strRef>
          </c:cat>
          <c:val>
            <c:numRef>
              <c:f>'[1]p15'!$K$8:$K$18</c:f>
              <c:numCache>
                <c:ptCount val="11"/>
                <c:pt idx="0">
                  <c:v>83.33942394661256</c:v>
                </c:pt>
                <c:pt idx="1">
                  <c:v>64.00976557213554</c:v>
                </c:pt>
                <c:pt idx="2">
                  <c:v>64.10675804605377</c:v>
                </c:pt>
                <c:pt idx="3">
                  <c:v>66.03528366948817</c:v>
                </c:pt>
                <c:pt idx="4">
                  <c:v>75.3881608134473</c:v>
                </c:pt>
                <c:pt idx="5">
                  <c:v>86.7276567439496</c:v>
                </c:pt>
                <c:pt idx="6">
                  <c:v>91.35413627952087</c:v>
                </c:pt>
                <c:pt idx="7">
                  <c:v>103.59686495843357</c:v>
                </c:pt>
                <c:pt idx="8">
                  <c:v>132.32479006970928</c:v>
                </c:pt>
                <c:pt idx="9">
                  <c:v>171.73968309778635</c:v>
                </c:pt>
                <c:pt idx="10">
                  <c:v>170.26904315501653</c:v>
                </c:pt>
              </c:numCache>
            </c:numRef>
          </c:val>
          <c:shape val="box"/>
        </c:ser>
        <c:shape val="box"/>
        <c:axId val="4924061"/>
        <c:axId val="44316550"/>
      </c:bar3DChart>
      <c:catAx>
        <c:axId val="4924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Vzdelanie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316550"/>
        <c:crosses val="autoZero"/>
        <c:auto val="1"/>
        <c:lblOffset val="100"/>
        <c:noMultiLvlLbl val="0"/>
      </c:catAx>
      <c:valAx>
        <c:axId val="44316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Priemer Sk/hod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924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5"/>
          <c:y val="0.16175"/>
          <c:w val="0.06975"/>
          <c:h val="0.108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solidFill>
          <a:srgbClr val="CCFFFF"/>
        </a:solidFill>
        <a:ln w="3175">
          <a:solidFill/>
        </a:ln>
      </c:spPr>
      <c:thickness val="0"/>
    </c:sideWall>
    <c:backWall>
      <c:spPr>
        <a:solidFill>
          <a:srgbClr val="CC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30</xdr:row>
      <xdr:rowOff>95250</xdr:rowOff>
    </xdr:from>
    <xdr:to>
      <xdr:col>9</xdr:col>
      <xdr:colOff>276225</xdr:colOff>
      <xdr:row>31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695825" y="50958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Priemer SR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9</xdr:col>
      <xdr:colOff>171450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532447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38100</xdr:rowOff>
    </xdr:from>
    <xdr:to>
      <xdr:col>11</xdr:col>
      <xdr:colOff>9525</xdr:colOff>
      <xdr:row>46</xdr:row>
      <xdr:rowOff>19050</xdr:rowOff>
    </xdr:to>
    <xdr:graphicFrame>
      <xdr:nvGraphicFramePr>
        <xdr:cNvPr id="3" name="Chart 3"/>
        <xdr:cNvGraphicFramePr/>
      </xdr:nvGraphicFramePr>
      <xdr:xfrm>
        <a:off x="0" y="3581400"/>
        <a:ext cx="60864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31</xdr:row>
      <xdr:rowOff>95250</xdr:rowOff>
    </xdr:from>
    <xdr:to>
      <xdr:col>10</xdr:col>
      <xdr:colOff>276225</xdr:colOff>
      <xdr:row>32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5181600" y="5257800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Priemer SR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171450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371600" y="5486400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25</xdr:row>
      <xdr:rowOff>28575</xdr:rowOff>
    </xdr:from>
    <xdr:to>
      <xdr:col>3</xdr:col>
      <xdr:colOff>104775</xdr:colOff>
      <xdr:row>25</xdr:row>
      <xdr:rowOff>28575</xdr:rowOff>
    </xdr:to>
    <xdr:sp>
      <xdr:nvSpPr>
        <xdr:cNvPr id="1" name="Line 6"/>
        <xdr:cNvSpPr>
          <a:spLocks/>
        </xdr:cNvSpPr>
      </xdr:nvSpPr>
      <xdr:spPr>
        <a:xfrm flipV="1">
          <a:off x="2400300" y="4324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28575</xdr:rowOff>
    </xdr:from>
    <xdr:to>
      <xdr:col>3</xdr:col>
      <xdr:colOff>104775</xdr:colOff>
      <xdr:row>25</xdr:row>
      <xdr:rowOff>28575</xdr:rowOff>
    </xdr:to>
    <xdr:sp>
      <xdr:nvSpPr>
        <xdr:cNvPr id="2" name="Line 5"/>
        <xdr:cNvSpPr>
          <a:spLocks/>
        </xdr:cNvSpPr>
      </xdr:nvSpPr>
      <xdr:spPr>
        <a:xfrm flipV="1">
          <a:off x="2400300" y="4324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28575</xdr:rowOff>
    </xdr:from>
    <xdr:to>
      <xdr:col>3</xdr:col>
      <xdr:colOff>104775</xdr:colOff>
      <xdr:row>25</xdr:row>
      <xdr:rowOff>28575</xdr:rowOff>
    </xdr:to>
    <xdr:sp>
      <xdr:nvSpPr>
        <xdr:cNvPr id="3" name="Line 4"/>
        <xdr:cNvSpPr>
          <a:spLocks/>
        </xdr:cNvSpPr>
      </xdr:nvSpPr>
      <xdr:spPr>
        <a:xfrm flipV="1">
          <a:off x="2400300" y="4324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28575</xdr:rowOff>
    </xdr:from>
    <xdr:to>
      <xdr:col>3</xdr:col>
      <xdr:colOff>104775</xdr:colOff>
      <xdr:row>25</xdr:row>
      <xdr:rowOff>28575</xdr:rowOff>
    </xdr:to>
    <xdr:sp>
      <xdr:nvSpPr>
        <xdr:cNvPr id="4" name="Line 3"/>
        <xdr:cNvSpPr>
          <a:spLocks/>
        </xdr:cNvSpPr>
      </xdr:nvSpPr>
      <xdr:spPr>
        <a:xfrm flipV="1">
          <a:off x="2400300" y="4324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28575</xdr:rowOff>
    </xdr:from>
    <xdr:to>
      <xdr:col>3</xdr:col>
      <xdr:colOff>104775</xdr:colOff>
      <xdr:row>25</xdr:row>
      <xdr:rowOff>28575</xdr:rowOff>
    </xdr:to>
    <xdr:sp>
      <xdr:nvSpPr>
        <xdr:cNvPr id="5" name="Line 2"/>
        <xdr:cNvSpPr>
          <a:spLocks/>
        </xdr:cNvSpPr>
      </xdr:nvSpPr>
      <xdr:spPr>
        <a:xfrm flipV="1">
          <a:off x="2400300" y="4324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28575</xdr:rowOff>
    </xdr:from>
    <xdr:to>
      <xdr:col>3</xdr:col>
      <xdr:colOff>104775</xdr:colOff>
      <xdr:row>25</xdr:row>
      <xdr:rowOff>28575</xdr:rowOff>
    </xdr:to>
    <xdr:sp>
      <xdr:nvSpPr>
        <xdr:cNvPr id="6" name="Line 1"/>
        <xdr:cNvSpPr>
          <a:spLocks/>
        </xdr:cNvSpPr>
      </xdr:nvSpPr>
      <xdr:spPr>
        <a:xfrm flipV="1">
          <a:off x="2400300" y="4324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klady\osz_Dudik\tabulky%20mz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ana\Local%20Settings\Temporary%20Internet%20Files\Content.IE5\2M8N94UV\mi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am\Local%20Settings\Temporary%20Internet%20Files\Content.IE5\RAWVNTKL\ISPZv&#253;stup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vetinka\D\Robota\ISPZ_VSETKO\GABO_ISPZ\Gabo_032\publikacia_ispz_sdmz\ISPZv&#253;stu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odklady\osz_Oravcova\Priloha%20soc_nezam-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"/>
      <sheetName val="21"/>
      <sheetName val="p15"/>
    </sheetNames>
    <sheetDataSet>
      <sheetData sheetId="2">
        <row r="5">
          <cell r="F5" t="str">
            <v>Muži</v>
          </cell>
          <cell r="I5" t="str">
            <v>Ženy</v>
          </cell>
        </row>
        <row r="8">
          <cell r="B8" t="str">
            <v>Spolu</v>
          </cell>
          <cell r="H8">
            <v>111.36241963029117</v>
          </cell>
          <cell r="K8">
            <v>83.33942394661256</v>
          </cell>
        </row>
        <row r="9">
          <cell r="B9" t="str">
            <v>Základné</v>
          </cell>
          <cell r="H9">
            <v>83.15499911195018</v>
          </cell>
          <cell r="K9">
            <v>64.00976557213554</v>
          </cell>
        </row>
        <row r="10">
          <cell r="B10" t="str">
            <v>Vyučení</v>
          </cell>
          <cell r="H10">
            <v>89.22041421754645</v>
          </cell>
          <cell r="K10">
            <v>64.10675804605377</v>
          </cell>
        </row>
        <row r="11">
          <cell r="B11" t="str">
            <v>Stredné (bez maturity)</v>
          </cell>
          <cell r="H11">
            <v>100.82683755212494</v>
          </cell>
          <cell r="K11">
            <v>66.03528366948817</v>
          </cell>
        </row>
        <row r="12">
          <cell r="B12" t="str">
            <v>Vyučení s maturitou</v>
          </cell>
          <cell r="H12">
            <v>99.80407450988452</v>
          </cell>
          <cell r="K12">
            <v>75.3881608134473</v>
          </cell>
        </row>
        <row r="13">
          <cell r="B13" t="str">
            <v>Úplné stredné všeobecné</v>
          </cell>
          <cell r="H13">
            <v>112.93205528353107</v>
          </cell>
          <cell r="K13">
            <v>86.7276567439496</v>
          </cell>
        </row>
        <row r="14">
          <cell r="B14" t="str">
            <v>Úplné stredné odborné</v>
          </cell>
          <cell r="H14">
            <v>118.99467261906561</v>
          </cell>
          <cell r="K14">
            <v>91.35413627952087</v>
          </cell>
        </row>
        <row r="15">
          <cell r="B15" t="str">
            <v>Vyššie odborné</v>
          </cell>
          <cell r="H15">
            <v>129.00732772676614</v>
          </cell>
          <cell r="K15">
            <v>103.59686495843357</v>
          </cell>
        </row>
        <row r="16">
          <cell r="B16" t="str">
            <v>Bakalárske vzdelanie</v>
          </cell>
          <cell r="H16">
            <v>211.3949324433263</v>
          </cell>
          <cell r="K16">
            <v>132.32479006970928</v>
          </cell>
        </row>
        <row r="17">
          <cell r="B17" t="str">
            <v>Vysokoškolské</v>
          </cell>
          <cell r="H17">
            <v>219.4989734255439</v>
          </cell>
          <cell r="K17">
            <v>171.73968309778635</v>
          </cell>
        </row>
        <row r="18">
          <cell r="B18" t="str">
            <v>Vedecká kvalifikácia</v>
          </cell>
          <cell r="H18">
            <v>305.3400910252307</v>
          </cell>
          <cell r="K18">
            <v>170.26904315501653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n2"/>
      <sheetName val="mc11"/>
      <sheetName val="p12"/>
      <sheetName val="p15"/>
      <sheetName val="p6"/>
      <sheetName val="Hárok2"/>
      <sheetName val="Hárok1"/>
      <sheetName val="ANSWER"/>
    </sheetNames>
    <sheetDataSet>
      <sheetData sheetId="7">
        <row r="1">
          <cell r="A1" t="str">
            <v>ODVETVIE</v>
          </cell>
          <cell r="B1" t="str">
            <v>POHLAVIE</v>
          </cell>
          <cell r="C1" t="str">
            <v>KRAJ</v>
          </cell>
          <cell r="D1" t="str">
            <v>POC_ZAM</v>
          </cell>
          <cell r="E1" t="str">
            <v>POC_ORG</v>
          </cell>
          <cell r="F1" t="str">
            <v>AVERAGE_OF</v>
          </cell>
        </row>
        <row r="2">
          <cell r="A2" t="str">
            <v>A</v>
          </cell>
          <cell r="B2">
            <v>1</v>
          </cell>
          <cell r="C2">
            <v>1</v>
          </cell>
          <cell r="D2">
            <v>555</v>
          </cell>
          <cell r="E2">
            <v>8</v>
          </cell>
          <cell r="F2">
            <v>14047.1437</v>
          </cell>
        </row>
        <row r="3">
          <cell r="A3" t="str">
            <v>A</v>
          </cell>
          <cell r="B3">
            <v>1</v>
          </cell>
          <cell r="C3">
            <v>2</v>
          </cell>
          <cell r="D3">
            <v>2639</v>
          </cell>
          <cell r="E3">
            <v>29</v>
          </cell>
          <cell r="F3">
            <v>12451.2975</v>
          </cell>
        </row>
        <row r="4">
          <cell r="A4" t="str">
            <v>A</v>
          </cell>
          <cell r="B4">
            <v>1</v>
          </cell>
          <cell r="C4">
            <v>3</v>
          </cell>
          <cell r="D4">
            <v>2106</v>
          </cell>
          <cell r="E4">
            <v>16</v>
          </cell>
          <cell r="F4">
            <v>13628.1116</v>
          </cell>
        </row>
        <row r="5">
          <cell r="A5" t="str">
            <v>A</v>
          </cell>
          <cell r="B5">
            <v>1</v>
          </cell>
          <cell r="C5">
            <v>4</v>
          </cell>
          <cell r="D5">
            <v>2494</v>
          </cell>
          <cell r="E5">
            <v>26</v>
          </cell>
          <cell r="F5">
            <v>12155.1283</v>
          </cell>
        </row>
        <row r="6">
          <cell r="A6" t="str">
            <v>A</v>
          </cell>
          <cell r="B6">
            <v>1</v>
          </cell>
          <cell r="C6">
            <v>5</v>
          </cell>
          <cell r="D6">
            <v>1308</v>
          </cell>
          <cell r="E6">
            <v>16</v>
          </cell>
          <cell r="F6">
            <v>13071.174</v>
          </cell>
        </row>
        <row r="7">
          <cell r="A7" t="str">
            <v>A</v>
          </cell>
          <cell r="B7">
            <v>1</v>
          </cell>
          <cell r="C7">
            <v>6</v>
          </cell>
          <cell r="D7">
            <v>3860</v>
          </cell>
          <cell r="E7">
            <v>31</v>
          </cell>
          <cell r="F7">
            <v>13595.3627</v>
          </cell>
        </row>
        <row r="8">
          <cell r="A8" t="str">
            <v>A</v>
          </cell>
          <cell r="B8">
            <v>1</v>
          </cell>
          <cell r="C8">
            <v>7</v>
          </cell>
          <cell r="D8">
            <v>1775</v>
          </cell>
          <cell r="E8">
            <v>18</v>
          </cell>
          <cell r="F8">
            <v>12226.2332</v>
          </cell>
        </row>
        <row r="9">
          <cell r="A9" t="str">
            <v>A</v>
          </cell>
          <cell r="B9">
            <v>1</v>
          </cell>
          <cell r="C9">
            <v>8</v>
          </cell>
          <cell r="D9">
            <v>1273</v>
          </cell>
          <cell r="E9">
            <v>13</v>
          </cell>
          <cell r="F9">
            <v>12529.4122</v>
          </cell>
        </row>
        <row r="10">
          <cell r="A10" t="str">
            <v>A</v>
          </cell>
          <cell r="B10">
            <v>2</v>
          </cell>
          <cell r="C10">
            <v>1</v>
          </cell>
          <cell r="D10">
            <v>402</v>
          </cell>
          <cell r="E10">
            <v>8</v>
          </cell>
          <cell r="F10">
            <v>11815.7746</v>
          </cell>
        </row>
        <row r="11">
          <cell r="A11" t="str">
            <v>A</v>
          </cell>
          <cell r="B11">
            <v>2</v>
          </cell>
          <cell r="C11">
            <v>2</v>
          </cell>
          <cell r="D11">
            <v>1007</v>
          </cell>
          <cell r="E11">
            <v>28</v>
          </cell>
          <cell r="F11">
            <v>9907.3507</v>
          </cell>
        </row>
        <row r="12">
          <cell r="A12" t="str">
            <v>A</v>
          </cell>
          <cell r="B12">
            <v>2</v>
          </cell>
          <cell r="C12">
            <v>3</v>
          </cell>
          <cell r="D12">
            <v>739</v>
          </cell>
          <cell r="E12">
            <v>16</v>
          </cell>
          <cell r="F12">
            <v>9601.8924</v>
          </cell>
        </row>
        <row r="13">
          <cell r="A13" t="str">
            <v>A</v>
          </cell>
          <cell r="B13">
            <v>2</v>
          </cell>
          <cell r="C13">
            <v>4</v>
          </cell>
          <cell r="D13">
            <v>907</v>
          </cell>
          <cell r="E13">
            <v>25</v>
          </cell>
          <cell r="F13">
            <v>9533.0723</v>
          </cell>
        </row>
        <row r="14">
          <cell r="A14" t="str">
            <v>A</v>
          </cell>
          <cell r="B14">
            <v>2</v>
          </cell>
          <cell r="C14">
            <v>5</v>
          </cell>
          <cell r="D14">
            <v>561</v>
          </cell>
          <cell r="E14">
            <v>17</v>
          </cell>
          <cell r="F14">
            <v>9357.5682</v>
          </cell>
        </row>
        <row r="15">
          <cell r="A15" t="str">
            <v>A</v>
          </cell>
          <cell r="B15">
            <v>2</v>
          </cell>
          <cell r="C15">
            <v>6</v>
          </cell>
          <cell r="D15">
            <v>1718</v>
          </cell>
          <cell r="E15">
            <v>30</v>
          </cell>
          <cell r="F15">
            <v>9887.8809</v>
          </cell>
        </row>
        <row r="16">
          <cell r="A16" t="str">
            <v>A</v>
          </cell>
          <cell r="B16">
            <v>2</v>
          </cell>
          <cell r="C16">
            <v>7</v>
          </cell>
          <cell r="D16">
            <v>689</v>
          </cell>
          <cell r="E16">
            <v>18</v>
          </cell>
          <cell r="F16">
            <v>8668.7833</v>
          </cell>
        </row>
        <row r="17">
          <cell r="A17" t="str">
            <v>A</v>
          </cell>
          <cell r="B17">
            <v>2</v>
          </cell>
          <cell r="C17">
            <v>8</v>
          </cell>
          <cell r="D17">
            <v>477</v>
          </cell>
          <cell r="E17">
            <v>13</v>
          </cell>
          <cell r="F17">
            <v>9802.4857</v>
          </cell>
        </row>
        <row r="18">
          <cell r="A18" t="str">
            <v>C</v>
          </cell>
          <cell r="B18">
            <v>1</v>
          </cell>
          <cell r="C18">
            <v>1</v>
          </cell>
          <cell r="D18">
            <v>282</v>
          </cell>
          <cell r="E18">
            <v>3</v>
          </cell>
          <cell r="F18">
            <v>19018.6993</v>
          </cell>
        </row>
        <row r="19">
          <cell r="A19" t="str">
            <v>C</v>
          </cell>
          <cell r="B19">
            <v>1</v>
          </cell>
          <cell r="C19">
            <v>2</v>
          </cell>
          <cell r="D19">
            <v>887</v>
          </cell>
          <cell r="E19">
            <v>3</v>
          </cell>
          <cell r="F19">
            <v>17766.2526</v>
          </cell>
        </row>
        <row r="20">
          <cell r="A20" t="str">
            <v>C</v>
          </cell>
          <cell r="B20">
            <v>1</v>
          </cell>
          <cell r="C20">
            <v>3</v>
          </cell>
          <cell r="D20">
            <v>4828</v>
          </cell>
          <cell r="E20">
            <v>5</v>
          </cell>
          <cell r="F20">
            <v>16470.2359</v>
          </cell>
        </row>
        <row r="21">
          <cell r="A21" t="str">
            <v>C</v>
          </cell>
          <cell r="B21">
            <v>1</v>
          </cell>
          <cell r="C21">
            <v>6</v>
          </cell>
          <cell r="D21">
            <v>1114</v>
          </cell>
          <cell r="E21">
            <v>4</v>
          </cell>
          <cell r="F21">
            <v>14582.2692</v>
          </cell>
        </row>
        <row r="22">
          <cell r="A22" t="str">
            <v>C</v>
          </cell>
          <cell r="B22">
            <v>1</v>
          </cell>
          <cell r="C22">
            <v>8</v>
          </cell>
          <cell r="D22">
            <v>916</v>
          </cell>
          <cell r="E22">
            <v>5</v>
          </cell>
          <cell r="F22">
            <v>15290.3309</v>
          </cell>
        </row>
        <row r="23">
          <cell r="A23" t="str">
            <v>C</v>
          </cell>
          <cell r="B23">
            <v>2</v>
          </cell>
          <cell r="C23">
            <v>1</v>
          </cell>
          <cell r="D23">
            <v>112</v>
          </cell>
          <cell r="E23">
            <v>3</v>
          </cell>
          <cell r="F23">
            <v>17461.7831</v>
          </cell>
        </row>
        <row r="24">
          <cell r="A24" t="str">
            <v>C</v>
          </cell>
          <cell r="B24">
            <v>2</v>
          </cell>
          <cell r="C24">
            <v>2</v>
          </cell>
          <cell r="D24">
            <v>178</v>
          </cell>
          <cell r="E24">
            <v>3</v>
          </cell>
          <cell r="F24">
            <v>18268.0471</v>
          </cell>
        </row>
        <row r="25">
          <cell r="A25" t="str">
            <v>C</v>
          </cell>
          <cell r="B25">
            <v>2</v>
          </cell>
          <cell r="C25">
            <v>3</v>
          </cell>
          <cell r="D25">
            <v>479</v>
          </cell>
          <cell r="E25">
            <v>5</v>
          </cell>
          <cell r="F25">
            <v>12179.7416</v>
          </cell>
        </row>
        <row r="26">
          <cell r="A26" t="str">
            <v>C</v>
          </cell>
          <cell r="B26">
            <v>2</v>
          </cell>
          <cell r="C26">
            <v>6</v>
          </cell>
          <cell r="D26">
            <v>176</v>
          </cell>
          <cell r="E26">
            <v>4</v>
          </cell>
          <cell r="F26">
            <v>11496.3796</v>
          </cell>
        </row>
        <row r="27">
          <cell r="A27" t="str">
            <v>C</v>
          </cell>
          <cell r="B27">
            <v>2</v>
          </cell>
          <cell r="C27">
            <v>8</v>
          </cell>
          <cell r="D27">
            <v>153</v>
          </cell>
          <cell r="E27">
            <v>5</v>
          </cell>
          <cell r="F27">
            <v>12877.1879</v>
          </cell>
        </row>
        <row r="28">
          <cell r="A28" t="str">
            <v>D</v>
          </cell>
          <cell r="B28">
            <v>1</v>
          </cell>
          <cell r="C28">
            <v>1</v>
          </cell>
          <cell r="D28">
            <v>16150</v>
          </cell>
          <cell r="E28">
            <v>67</v>
          </cell>
          <cell r="F28">
            <v>25802.5978</v>
          </cell>
        </row>
        <row r="29">
          <cell r="A29" t="str">
            <v>D</v>
          </cell>
          <cell r="B29">
            <v>1</v>
          </cell>
          <cell r="C29">
            <v>2</v>
          </cell>
          <cell r="D29">
            <v>10248</v>
          </cell>
          <cell r="E29">
            <v>47</v>
          </cell>
          <cell r="F29">
            <v>17125.3927</v>
          </cell>
        </row>
        <row r="30">
          <cell r="A30" t="str">
            <v>D</v>
          </cell>
          <cell r="B30">
            <v>1</v>
          </cell>
          <cell r="C30">
            <v>3</v>
          </cell>
          <cell r="D30">
            <v>17281</v>
          </cell>
          <cell r="E30">
            <v>69</v>
          </cell>
          <cell r="F30">
            <v>17351.3743</v>
          </cell>
        </row>
        <row r="31">
          <cell r="A31" t="str">
            <v>D</v>
          </cell>
          <cell r="B31">
            <v>1</v>
          </cell>
          <cell r="C31">
            <v>4</v>
          </cell>
          <cell r="D31">
            <v>14188</v>
          </cell>
          <cell r="E31">
            <v>61</v>
          </cell>
          <cell r="F31">
            <v>17203.5607</v>
          </cell>
        </row>
        <row r="32">
          <cell r="A32" t="str">
            <v>D</v>
          </cell>
          <cell r="B32">
            <v>1</v>
          </cell>
          <cell r="C32">
            <v>5</v>
          </cell>
          <cell r="D32">
            <v>12859</v>
          </cell>
          <cell r="E32">
            <v>74</v>
          </cell>
          <cell r="F32">
            <v>16643.2258</v>
          </cell>
        </row>
        <row r="33">
          <cell r="A33" t="str">
            <v>D</v>
          </cell>
          <cell r="B33">
            <v>1</v>
          </cell>
          <cell r="C33">
            <v>6</v>
          </cell>
          <cell r="D33">
            <v>15677</v>
          </cell>
          <cell r="E33">
            <v>58</v>
          </cell>
          <cell r="F33">
            <v>14736.3393</v>
          </cell>
        </row>
        <row r="34">
          <cell r="A34" t="str">
            <v>D</v>
          </cell>
          <cell r="B34">
            <v>1</v>
          </cell>
          <cell r="C34">
            <v>7</v>
          </cell>
          <cell r="D34">
            <v>14690</v>
          </cell>
          <cell r="E34">
            <v>72</v>
          </cell>
          <cell r="F34">
            <v>14140.2362</v>
          </cell>
        </row>
        <row r="35">
          <cell r="A35" t="str">
            <v>D</v>
          </cell>
          <cell r="B35">
            <v>1</v>
          </cell>
          <cell r="C35">
            <v>8</v>
          </cell>
          <cell r="D35">
            <v>19579</v>
          </cell>
          <cell r="E35">
            <v>50</v>
          </cell>
          <cell r="F35">
            <v>24444.1713</v>
          </cell>
        </row>
        <row r="36">
          <cell r="A36" t="str">
            <v>D</v>
          </cell>
          <cell r="B36">
            <v>2</v>
          </cell>
          <cell r="C36">
            <v>1</v>
          </cell>
          <cell r="D36">
            <v>5395</v>
          </cell>
          <cell r="E36">
            <v>69</v>
          </cell>
          <cell r="F36">
            <v>17129.9208</v>
          </cell>
        </row>
        <row r="37">
          <cell r="A37" t="str">
            <v>D</v>
          </cell>
          <cell r="B37">
            <v>2</v>
          </cell>
          <cell r="C37">
            <v>2</v>
          </cell>
          <cell r="D37">
            <v>8153</v>
          </cell>
          <cell r="E37">
            <v>48</v>
          </cell>
          <cell r="F37">
            <v>12174.7443</v>
          </cell>
        </row>
        <row r="38">
          <cell r="A38" t="str">
            <v>D</v>
          </cell>
          <cell r="B38">
            <v>2</v>
          </cell>
          <cell r="C38">
            <v>3</v>
          </cell>
          <cell r="D38">
            <v>22377</v>
          </cell>
          <cell r="E38">
            <v>71</v>
          </cell>
          <cell r="F38">
            <v>10789.6729</v>
          </cell>
        </row>
        <row r="39">
          <cell r="A39" t="str">
            <v>D</v>
          </cell>
          <cell r="B39">
            <v>2</v>
          </cell>
          <cell r="C39">
            <v>4</v>
          </cell>
          <cell r="D39">
            <v>9662</v>
          </cell>
          <cell r="E39">
            <v>58</v>
          </cell>
          <cell r="F39">
            <v>12064.7262</v>
          </cell>
        </row>
        <row r="40">
          <cell r="A40" t="str">
            <v>D</v>
          </cell>
          <cell r="B40">
            <v>2</v>
          </cell>
          <cell r="C40">
            <v>5</v>
          </cell>
          <cell r="D40">
            <v>10517</v>
          </cell>
          <cell r="E40">
            <v>71</v>
          </cell>
          <cell r="F40">
            <v>11063.6548</v>
          </cell>
        </row>
        <row r="41">
          <cell r="A41" t="str">
            <v>D</v>
          </cell>
          <cell r="B41">
            <v>2</v>
          </cell>
          <cell r="C41">
            <v>6</v>
          </cell>
          <cell r="D41">
            <v>9342</v>
          </cell>
          <cell r="E41">
            <v>57</v>
          </cell>
          <cell r="F41">
            <v>11276.2132</v>
          </cell>
        </row>
        <row r="42">
          <cell r="A42" t="str">
            <v>D</v>
          </cell>
          <cell r="B42">
            <v>2</v>
          </cell>
          <cell r="C42">
            <v>7</v>
          </cell>
          <cell r="D42">
            <v>11510</v>
          </cell>
          <cell r="E42">
            <v>74</v>
          </cell>
          <cell r="F42">
            <v>10456.1277</v>
          </cell>
        </row>
        <row r="43">
          <cell r="A43" t="str">
            <v>D</v>
          </cell>
          <cell r="B43">
            <v>2</v>
          </cell>
          <cell r="C43">
            <v>8</v>
          </cell>
          <cell r="D43">
            <v>9270</v>
          </cell>
          <cell r="E43">
            <v>48</v>
          </cell>
          <cell r="F43">
            <v>16906.0564</v>
          </cell>
        </row>
        <row r="44">
          <cell r="A44" t="str">
            <v>E</v>
          </cell>
          <cell r="B44">
            <v>1</v>
          </cell>
          <cell r="C44">
            <v>1</v>
          </cell>
          <cell r="D44">
            <v>7111</v>
          </cell>
          <cell r="E44">
            <v>5</v>
          </cell>
          <cell r="F44">
            <v>24281.0882</v>
          </cell>
        </row>
        <row r="45">
          <cell r="A45" t="str">
            <v>E</v>
          </cell>
          <cell r="B45">
            <v>1</v>
          </cell>
          <cell r="C45">
            <v>2</v>
          </cell>
          <cell r="D45">
            <v>421</v>
          </cell>
          <cell r="E45">
            <v>3</v>
          </cell>
          <cell r="F45">
            <v>16395.2355</v>
          </cell>
        </row>
        <row r="46">
          <cell r="A46" t="str">
            <v>E</v>
          </cell>
          <cell r="B46">
            <v>1</v>
          </cell>
          <cell r="C46">
            <v>3</v>
          </cell>
          <cell r="D46">
            <v>1101</v>
          </cell>
          <cell r="E46">
            <v>5</v>
          </cell>
          <cell r="F46">
            <v>22030.4999</v>
          </cell>
        </row>
        <row r="47">
          <cell r="A47" t="str">
            <v>E</v>
          </cell>
          <cell r="B47">
            <v>1</v>
          </cell>
          <cell r="C47">
            <v>4</v>
          </cell>
          <cell r="D47">
            <v>936</v>
          </cell>
          <cell r="E47">
            <v>7</v>
          </cell>
          <cell r="F47">
            <v>13856.1439</v>
          </cell>
        </row>
        <row r="48">
          <cell r="A48" t="str">
            <v>E</v>
          </cell>
          <cell r="B48">
            <v>1</v>
          </cell>
          <cell r="C48">
            <v>5</v>
          </cell>
          <cell r="D48">
            <v>1146</v>
          </cell>
          <cell r="E48">
            <v>8</v>
          </cell>
          <cell r="F48">
            <v>14348.2633</v>
          </cell>
        </row>
        <row r="49">
          <cell r="A49" t="str">
            <v>E</v>
          </cell>
          <cell r="B49">
            <v>1</v>
          </cell>
          <cell r="C49">
            <v>6</v>
          </cell>
          <cell r="D49">
            <v>1263</v>
          </cell>
          <cell r="E49">
            <v>11</v>
          </cell>
          <cell r="F49">
            <v>11836.2863</v>
          </cell>
        </row>
        <row r="50">
          <cell r="A50" t="str">
            <v>E</v>
          </cell>
          <cell r="B50">
            <v>1</v>
          </cell>
          <cell r="C50">
            <v>7</v>
          </cell>
          <cell r="D50">
            <v>815</v>
          </cell>
          <cell r="E50">
            <v>10</v>
          </cell>
          <cell r="F50">
            <v>14397.4742</v>
          </cell>
        </row>
        <row r="51">
          <cell r="A51" t="str">
            <v>E</v>
          </cell>
          <cell r="B51">
            <v>1</v>
          </cell>
          <cell r="C51">
            <v>8</v>
          </cell>
          <cell r="D51">
            <v>1889</v>
          </cell>
          <cell r="E51">
            <v>8</v>
          </cell>
          <cell r="F51">
            <v>14718.9397</v>
          </cell>
        </row>
        <row r="52">
          <cell r="A52" t="str">
            <v>E</v>
          </cell>
          <cell r="B52">
            <v>2</v>
          </cell>
          <cell r="C52">
            <v>1</v>
          </cell>
          <cell r="D52">
            <v>2277</v>
          </cell>
          <cell r="E52">
            <v>5</v>
          </cell>
          <cell r="F52">
            <v>21675.6969</v>
          </cell>
        </row>
        <row r="53">
          <cell r="A53" t="str">
            <v>E</v>
          </cell>
          <cell r="B53">
            <v>2</v>
          </cell>
          <cell r="C53">
            <v>2</v>
          </cell>
          <cell r="D53">
            <v>96</v>
          </cell>
          <cell r="E53">
            <v>3</v>
          </cell>
          <cell r="F53">
            <v>15204.2936</v>
          </cell>
        </row>
        <row r="54">
          <cell r="A54" t="str">
            <v>E</v>
          </cell>
          <cell r="B54">
            <v>2</v>
          </cell>
          <cell r="C54">
            <v>3</v>
          </cell>
          <cell r="D54">
            <v>312</v>
          </cell>
          <cell r="E54">
            <v>5</v>
          </cell>
          <cell r="F54">
            <v>18253.0309</v>
          </cell>
        </row>
        <row r="55">
          <cell r="A55" t="str">
            <v>E</v>
          </cell>
          <cell r="B55">
            <v>2</v>
          </cell>
          <cell r="C55">
            <v>4</v>
          </cell>
          <cell r="D55">
            <v>290</v>
          </cell>
          <cell r="E55">
            <v>7</v>
          </cell>
          <cell r="F55">
            <v>12401.0288</v>
          </cell>
        </row>
        <row r="56">
          <cell r="A56" t="str">
            <v>E</v>
          </cell>
          <cell r="B56">
            <v>2</v>
          </cell>
          <cell r="C56">
            <v>5</v>
          </cell>
          <cell r="D56">
            <v>362</v>
          </cell>
          <cell r="E56">
            <v>8</v>
          </cell>
          <cell r="F56">
            <v>14015.455</v>
          </cell>
        </row>
        <row r="57">
          <cell r="A57" t="str">
            <v>E</v>
          </cell>
          <cell r="B57">
            <v>2</v>
          </cell>
          <cell r="C57">
            <v>6</v>
          </cell>
          <cell r="D57">
            <v>364</v>
          </cell>
          <cell r="E57">
            <v>11</v>
          </cell>
          <cell r="F57">
            <v>11865.1815</v>
          </cell>
        </row>
        <row r="58">
          <cell r="A58" t="str">
            <v>E</v>
          </cell>
          <cell r="B58">
            <v>2</v>
          </cell>
          <cell r="C58">
            <v>7</v>
          </cell>
          <cell r="D58">
            <v>226</v>
          </cell>
          <cell r="E58">
            <v>10</v>
          </cell>
          <cell r="F58">
            <v>13559.9236</v>
          </cell>
        </row>
        <row r="59">
          <cell r="A59" t="str">
            <v>E</v>
          </cell>
          <cell r="B59">
            <v>2</v>
          </cell>
          <cell r="C59">
            <v>8</v>
          </cell>
          <cell r="D59">
            <v>616</v>
          </cell>
          <cell r="E59">
            <v>8</v>
          </cell>
          <cell r="F59">
            <v>13926.7089</v>
          </cell>
        </row>
        <row r="60">
          <cell r="A60" t="str">
            <v>F</v>
          </cell>
          <cell r="B60">
            <v>1</v>
          </cell>
          <cell r="C60">
            <v>1</v>
          </cell>
          <cell r="D60">
            <v>2696</v>
          </cell>
          <cell r="E60">
            <v>23</v>
          </cell>
          <cell r="F60">
            <v>15628.7348</v>
          </cell>
        </row>
        <row r="61">
          <cell r="A61" t="str">
            <v>F</v>
          </cell>
          <cell r="B61">
            <v>1</v>
          </cell>
          <cell r="C61">
            <v>2</v>
          </cell>
          <cell r="D61">
            <v>620</v>
          </cell>
          <cell r="E61">
            <v>12</v>
          </cell>
          <cell r="F61">
            <v>12693.2824</v>
          </cell>
        </row>
        <row r="62">
          <cell r="A62" t="str">
            <v>F</v>
          </cell>
          <cell r="B62">
            <v>1</v>
          </cell>
          <cell r="C62">
            <v>3</v>
          </cell>
          <cell r="D62">
            <v>1367</v>
          </cell>
          <cell r="E62">
            <v>11</v>
          </cell>
          <cell r="F62">
            <v>13485.0123</v>
          </cell>
        </row>
        <row r="63">
          <cell r="A63" t="str">
            <v>F</v>
          </cell>
          <cell r="B63">
            <v>1</v>
          </cell>
          <cell r="C63">
            <v>4</v>
          </cell>
          <cell r="D63">
            <v>1690</v>
          </cell>
          <cell r="E63">
            <v>19</v>
          </cell>
          <cell r="F63">
            <v>12259.6972</v>
          </cell>
        </row>
        <row r="64">
          <cell r="A64" t="str">
            <v>F</v>
          </cell>
          <cell r="B64">
            <v>1</v>
          </cell>
          <cell r="C64">
            <v>5</v>
          </cell>
          <cell r="D64">
            <v>2510</v>
          </cell>
          <cell r="E64">
            <v>26</v>
          </cell>
          <cell r="F64">
            <v>17822.0397</v>
          </cell>
        </row>
        <row r="65">
          <cell r="A65" t="str">
            <v>F</v>
          </cell>
          <cell r="B65">
            <v>1</v>
          </cell>
          <cell r="C65">
            <v>6</v>
          </cell>
          <cell r="D65">
            <v>1284</v>
          </cell>
          <cell r="E65">
            <v>11</v>
          </cell>
          <cell r="F65">
            <v>13611.1217</v>
          </cell>
        </row>
        <row r="66">
          <cell r="A66" t="str">
            <v>F</v>
          </cell>
          <cell r="B66">
            <v>1</v>
          </cell>
          <cell r="C66">
            <v>7</v>
          </cell>
          <cell r="D66">
            <v>881</v>
          </cell>
          <cell r="E66">
            <v>14</v>
          </cell>
          <cell r="F66">
            <v>10888.0656</v>
          </cell>
        </row>
        <row r="67">
          <cell r="A67" t="str">
            <v>F</v>
          </cell>
          <cell r="B67">
            <v>1</v>
          </cell>
          <cell r="C67">
            <v>8</v>
          </cell>
          <cell r="D67">
            <v>2275</v>
          </cell>
          <cell r="E67">
            <v>9</v>
          </cell>
          <cell r="F67">
            <v>16531.3881</v>
          </cell>
        </row>
        <row r="68">
          <cell r="A68" t="str">
            <v>F</v>
          </cell>
          <cell r="B68">
            <v>2</v>
          </cell>
          <cell r="C68">
            <v>1</v>
          </cell>
          <cell r="D68">
            <v>436</v>
          </cell>
          <cell r="E68">
            <v>21</v>
          </cell>
          <cell r="F68">
            <v>14666.3495</v>
          </cell>
        </row>
        <row r="69">
          <cell r="A69" t="str">
            <v>F</v>
          </cell>
          <cell r="B69">
            <v>2</v>
          </cell>
          <cell r="C69">
            <v>2</v>
          </cell>
          <cell r="D69">
            <v>82</v>
          </cell>
          <cell r="E69">
            <v>11</v>
          </cell>
          <cell r="F69">
            <v>12218.5794</v>
          </cell>
        </row>
        <row r="70">
          <cell r="A70" t="str">
            <v>F</v>
          </cell>
          <cell r="B70">
            <v>2</v>
          </cell>
          <cell r="C70">
            <v>3</v>
          </cell>
          <cell r="D70">
            <v>133</v>
          </cell>
          <cell r="E70">
            <v>10</v>
          </cell>
          <cell r="F70">
            <v>14393.5943</v>
          </cell>
        </row>
        <row r="71">
          <cell r="A71" t="str">
            <v>F</v>
          </cell>
          <cell r="B71">
            <v>2</v>
          </cell>
          <cell r="C71">
            <v>4</v>
          </cell>
          <cell r="D71">
            <v>201</v>
          </cell>
          <cell r="E71">
            <v>16</v>
          </cell>
          <cell r="F71">
            <v>11225.9896</v>
          </cell>
        </row>
        <row r="72">
          <cell r="A72" t="str">
            <v>F</v>
          </cell>
          <cell r="B72">
            <v>2</v>
          </cell>
          <cell r="C72">
            <v>5</v>
          </cell>
          <cell r="D72">
            <v>489</v>
          </cell>
          <cell r="E72">
            <v>24</v>
          </cell>
          <cell r="F72">
            <v>14213.1552</v>
          </cell>
        </row>
        <row r="73">
          <cell r="A73" t="str">
            <v>F</v>
          </cell>
          <cell r="B73">
            <v>2</v>
          </cell>
          <cell r="C73">
            <v>6</v>
          </cell>
          <cell r="D73">
            <v>186</v>
          </cell>
          <cell r="E73">
            <v>11</v>
          </cell>
          <cell r="F73">
            <v>11081.0034</v>
          </cell>
        </row>
        <row r="74">
          <cell r="A74" t="str">
            <v>F</v>
          </cell>
          <cell r="B74">
            <v>2</v>
          </cell>
          <cell r="C74">
            <v>7</v>
          </cell>
          <cell r="D74">
            <v>126</v>
          </cell>
          <cell r="E74">
            <v>14</v>
          </cell>
          <cell r="F74">
            <v>10371.6727</v>
          </cell>
        </row>
        <row r="75">
          <cell r="A75" t="str">
            <v>F</v>
          </cell>
          <cell r="B75">
            <v>2</v>
          </cell>
          <cell r="C75">
            <v>8</v>
          </cell>
          <cell r="D75">
            <v>403</v>
          </cell>
          <cell r="E75">
            <v>9</v>
          </cell>
          <cell r="F75">
            <v>13332.6997</v>
          </cell>
        </row>
        <row r="76">
          <cell r="A76" t="str">
            <v>G</v>
          </cell>
          <cell r="B76">
            <v>1</v>
          </cell>
          <cell r="C76">
            <v>1</v>
          </cell>
          <cell r="D76">
            <v>4173</v>
          </cell>
          <cell r="E76">
            <v>59</v>
          </cell>
          <cell r="F76">
            <v>21045.8708</v>
          </cell>
        </row>
        <row r="77">
          <cell r="A77" t="str">
            <v>G</v>
          </cell>
          <cell r="B77">
            <v>1</v>
          </cell>
          <cell r="C77">
            <v>2</v>
          </cell>
          <cell r="D77">
            <v>572</v>
          </cell>
          <cell r="E77">
            <v>15</v>
          </cell>
          <cell r="F77">
            <v>15636.0984</v>
          </cell>
        </row>
        <row r="78">
          <cell r="A78" t="str">
            <v>G</v>
          </cell>
          <cell r="B78">
            <v>1</v>
          </cell>
          <cell r="C78">
            <v>3</v>
          </cell>
          <cell r="D78">
            <v>1444</v>
          </cell>
          <cell r="E78">
            <v>24</v>
          </cell>
          <cell r="F78">
            <v>14306.8899</v>
          </cell>
        </row>
        <row r="79">
          <cell r="A79" t="str">
            <v>G</v>
          </cell>
          <cell r="B79">
            <v>1</v>
          </cell>
          <cell r="C79">
            <v>4</v>
          </cell>
          <cell r="D79">
            <v>770</v>
          </cell>
          <cell r="E79">
            <v>19</v>
          </cell>
          <cell r="F79">
            <v>15966.1172</v>
          </cell>
        </row>
        <row r="80">
          <cell r="A80" t="str">
            <v>G</v>
          </cell>
          <cell r="B80">
            <v>1</v>
          </cell>
          <cell r="C80">
            <v>5</v>
          </cell>
          <cell r="D80">
            <v>1712</v>
          </cell>
          <cell r="E80">
            <v>30</v>
          </cell>
          <cell r="F80">
            <v>13183.6689</v>
          </cell>
        </row>
        <row r="81">
          <cell r="A81" t="str">
            <v>G</v>
          </cell>
          <cell r="B81">
            <v>1</v>
          </cell>
          <cell r="C81">
            <v>6</v>
          </cell>
          <cell r="D81">
            <v>624</v>
          </cell>
          <cell r="E81">
            <v>15</v>
          </cell>
          <cell r="F81">
            <v>13365.3707</v>
          </cell>
        </row>
        <row r="82">
          <cell r="A82" t="str">
            <v>G</v>
          </cell>
          <cell r="B82">
            <v>1</v>
          </cell>
          <cell r="C82">
            <v>7</v>
          </cell>
          <cell r="D82">
            <v>913</v>
          </cell>
          <cell r="E82">
            <v>19</v>
          </cell>
          <cell r="F82">
            <v>13256.019</v>
          </cell>
        </row>
        <row r="83">
          <cell r="A83" t="str">
            <v>G</v>
          </cell>
          <cell r="B83">
            <v>1</v>
          </cell>
          <cell r="C83">
            <v>8</v>
          </cell>
          <cell r="D83">
            <v>403</v>
          </cell>
          <cell r="E83">
            <v>16</v>
          </cell>
          <cell r="F83">
            <v>13561.3296</v>
          </cell>
        </row>
        <row r="84">
          <cell r="A84" t="str">
            <v>G</v>
          </cell>
          <cell r="B84">
            <v>2</v>
          </cell>
          <cell r="C84">
            <v>1</v>
          </cell>
          <cell r="D84">
            <v>6450</v>
          </cell>
          <cell r="E84">
            <v>60</v>
          </cell>
          <cell r="F84">
            <v>13689.4574</v>
          </cell>
        </row>
        <row r="85">
          <cell r="A85" t="str">
            <v>G</v>
          </cell>
          <cell r="B85">
            <v>2</v>
          </cell>
          <cell r="C85">
            <v>2</v>
          </cell>
          <cell r="D85">
            <v>1082</v>
          </cell>
          <cell r="E85">
            <v>15</v>
          </cell>
          <cell r="F85">
            <v>10414.3235</v>
          </cell>
        </row>
        <row r="86">
          <cell r="A86" t="str">
            <v>G</v>
          </cell>
          <cell r="B86">
            <v>2</v>
          </cell>
          <cell r="C86">
            <v>3</v>
          </cell>
          <cell r="D86">
            <v>3404</v>
          </cell>
          <cell r="E86">
            <v>23</v>
          </cell>
          <cell r="F86">
            <v>10130.2359</v>
          </cell>
        </row>
        <row r="87">
          <cell r="A87" t="str">
            <v>G</v>
          </cell>
          <cell r="B87">
            <v>2</v>
          </cell>
          <cell r="C87">
            <v>4</v>
          </cell>
          <cell r="D87">
            <v>2925</v>
          </cell>
          <cell r="E87">
            <v>18</v>
          </cell>
          <cell r="F87">
            <v>10404.4576</v>
          </cell>
        </row>
        <row r="88">
          <cell r="A88" t="str">
            <v>G</v>
          </cell>
          <cell r="B88">
            <v>2</v>
          </cell>
          <cell r="C88">
            <v>5</v>
          </cell>
          <cell r="D88">
            <v>3821</v>
          </cell>
          <cell r="E88">
            <v>30</v>
          </cell>
          <cell r="F88">
            <v>9313.2663</v>
          </cell>
        </row>
        <row r="89">
          <cell r="A89" t="str">
            <v>G</v>
          </cell>
          <cell r="B89">
            <v>2</v>
          </cell>
          <cell r="C89">
            <v>6</v>
          </cell>
          <cell r="D89">
            <v>1752</v>
          </cell>
          <cell r="E89">
            <v>15</v>
          </cell>
          <cell r="F89">
            <v>9976.1956</v>
          </cell>
        </row>
        <row r="90">
          <cell r="A90" t="str">
            <v>G</v>
          </cell>
          <cell r="B90">
            <v>2</v>
          </cell>
          <cell r="C90">
            <v>7</v>
          </cell>
          <cell r="D90">
            <v>2010</v>
          </cell>
          <cell r="E90">
            <v>19</v>
          </cell>
          <cell r="F90">
            <v>9327.3936</v>
          </cell>
        </row>
        <row r="91">
          <cell r="A91" t="str">
            <v>G</v>
          </cell>
          <cell r="B91">
            <v>2</v>
          </cell>
          <cell r="C91">
            <v>8</v>
          </cell>
          <cell r="D91">
            <v>723</v>
          </cell>
          <cell r="E91">
            <v>16</v>
          </cell>
          <cell r="F91">
            <v>11100.694</v>
          </cell>
        </row>
        <row r="92">
          <cell r="A92" t="str">
            <v>H</v>
          </cell>
          <cell r="B92">
            <v>1</v>
          </cell>
          <cell r="C92">
            <v>1</v>
          </cell>
          <cell r="D92">
            <v>381</v>
          </cell>
          <cell r="E92">
            <v>18</v>
          </cell>
          <cell r="F92">
            <v>13650.3117</v>
          </cell>
        </row>
        <row r="93">
          <cell r="A93" t="str">
            <v>H</v>
          </cell>
          <cell r="B93">
            <v>1</v>
          </cell>
          <cell r="C93">
            <v>4</v>
          </cell>
          <cell r="D93">
            <v>192</v>
          </cell>
          <cell r="E93">
            <v>5</v>
          </cell>
          <cell r="F93">
            <v>10793.2142</v>
          </cell>
        </row>
        <row r="94">
          <cell r="A94" t="str">
            <v>H</v>
          </cell>
          <cell r="B94">
            <v>1</v>
          </cell>
          <cell r="C94">
            <v>5</v>
          </cell>
          <cell r="D94">
            <v>205</v>
          </cell>
          <cell r="E94">
            <v>3</v>
          </cell>
          <cell r="F94">
            <v>12911.0614</v>
          </cell>
        </row>
        <row r="95">
          <cell r="A95" t="str">
            <v>H</v>
          </cell>
          <cell r="B95">
            <v>1</v>
          </cell>
          <cell r="C95">
            <v>6</v>
          </cell>
          <cell r="D95">
            <v>63</v>
          </cell>
          <cell r="E95">
            <v>3</v>
          </cell>
          <cell r="F95">
            <v>10165.6033</v>
          </cell>
        </row>
        <row r="96">
          <cell r="A96" t="str">
            <v>H</v>
          </cell>
          <cell r="B96">
            <v>1</v>
          </cell>
          <cell r="C96">
            <v>7</v>
          </cell>
          <cell r="D96">
            <v>328</v>
          </cell>
          <cell r="E96">
            <v>14</v>
          </cell>
          <cell r="F96">
            <v>12428.4316</v>
          </cell>
        </row>
        <row r="97">
          <cell r="A97" t="str">
            <v>H</v>
          </cell>
          <cell r="B97">
            <v>2</v>
          </cell>
          <cell r="C97">
            <v>1</v>
          </cell>
          <cell r="D97">
            <v>861</v>
          </cell>
          <cell r="E97">
            <v>18</v>
          </cell>
          <cell r="F97">
            <v>9281.8558</v>
          </cell>
        </row>
        <row r="98">
          <cell r="A98" t="str">
            <v>H</v>
          </cell>
          <cell r="B98">
            <v>2</v>
          </cell>
          <cell r="C98">
            <v>4</v>
          </cell>
          <cell r="D98">
            <v>120</v>
          </cell>
          <cell r="E98">
            <v>5</v>
          </cell>
          <cell r="F98">
            <v>8825.8756</v>
          </cell>
        </row>
        <row r="99">
          <cell r="A99" t="str">
            <v>H</v>
          </cell>
          <cell r="B99">
            <v>2</v>
          </cell>
          <cell r="C99">
            <v>5</v>
          </cell>
          <cell r="D99">
            <v>180</v>
          </cell>
          <cell r="E99">
            <v>3</v>
          </cell>
          <cell r="F99">
            <v>10045.7307</v>
          </cell>
        </row>
        <row r="100">
          <cell r="A100" t="str">
            <v>H</v>
          </cell>
          <cell r="B100">
            <v>2</v>
          </cell>
          <cell r="C100">
            <v>6</v>
          </cell>
          <cell r="D100">
            <v>81</v>
          </cell>
          <cell r="E100">
            <v>3</v>
          </cell>
          <cell r="F100">
            <v>10708.1661</v>
          </cell>
        </row>
        <row r="101">
          <cell r="A101" t="str">
            <v>H</v>
          </cell>
          <cell r="B101">
            <v>2</v>
          </cell>
          <cell r="C101">
            <v>7</v>
          </cell>
          <cell r="D101">
            <v>511</v>
          </cell>
          <cell r="E101">
            <v>14</v>
          </cell>
          <cell r="F101">
            <v>10280.5737</v>
          </cell>
        </row>
        <row r="102">
          <cell r="A102" t="str">
            <v>I</v>
          </cell>
          <cell r="B102">
            <v>1</v>
          </cell>
          <cell r="C102">
            <v>1</v>
          </cell>
          <cell r="D102">
            <v>13988</v>
          </cell>
          <cell r="E102">
            <v>33</v>
          </cell>
          <cell r="F102">
            <v>22423.2179</v>
          </cell>
        </row>
        <row r="103">
          <cell r="A103" t="str">
            <v>I</v>
          </cell>
          <cell r="B103">
            <v>1</v>
          </cell>
          <cell r="C103">
            <v>2</v>
          </cell>
          <cell r="D103">
            <v>1756</v>
          </cell>
          <cell r="E103">
            <v>15</v>
          </cell>
          <cell r="F103">
            <v>14250.0426</v>
          </cell>
        </row>
        <row r="104">
          <cell r="A104" t="str">
            <v>I</v>
          </cell>
          <cell r="B104">
            <v>1</v>
          </cell>
          <cell r="C104">
            <v>3</v>
          </cell>
          <cell r="D104">
            <v>3065</v>
          </cell>
          <cell r="E104">
            <v>12</v>
          </cell>
          <cell r="F104">
            <v>14478.0074</v>
          </cell>
        </row>
        <row r="105">
          <cell r="A105" t="str">
            <v>I</v>
          </cell>
          <cell r="B105">
            <v>1</v>
          </cell>
          <cell r="C105">
            <v>4</v>
          </cell>
          <cell r="D105">
            <v>5424</v>
          </cell>
          <cell r="E105">
            <v>16</v>
          </cell>
          <cell r="F105">
            <v>13685.8077</v>
          </cell>
        </row>
        <row r="106">
          <cell r="A106" t="str">
            <v>I</v>
          </cell>
          <cell r="B106">
            <v>1</v>
          </cell>
          <cell r="C106">
            <v>5</v>
          </cell>
          <cell r="D106">
            <v>5621</v>
          </cell>
          <cell r="E106">
            <v>10</v>
          </cell>
          <cell r="F106">
            <v>14866.3131</v>
          </cell>
        </row>
        <row r="107">
          <cell r="A107" t="str">
            <v>I</v>
          </cell>
          <cell r="B107">
            <v>1</v>
          </cell>
          <cell r="C107">
            <v>6</v>
          </cell>
          <cell r="D107">
            <v>7115</v>
          </cell>
          <cell r="E107">
            <v>19</v>
          </cell>
          <cell r="F107">
            <v>15182.291</v>
          </cell>
        </row>
        <row r="108">
          <cell r="A108" t="str">
            <v>I</v>
          </cell>
          <cell r="B108">
            <v>1</v>
          </cell>
          <cell r="C108">
            <v>7</v>
          </cell>
          <cell r="D108">
            <v>4696</v>
          </cell>
          <cell r="E108">
            <v>16</v>
          </cell>
          <cell r="F108">
            <v>14257.186</v>
          </cell>
        </row>
        <row r="109">
          <cell r="A109" t="str">
            <v>I</v>
          </cell>
          <cell r="B109">
            <v>1</v>
          </cell>
          <cell r="C109">
            <v>8</v>
          </cell>
          <cell r="D109">
            <v>10744</v>
          </cell>
          <cell r="E109">
            <v>17</v>
          </cell>
          <cell r="F109">
            <v>15202.4499</v>
          </cell>
        </row>
        <row r="110">
          <cell r="A110" t="str">
            <v>I</v>
          </cell>
          <cell r="B110">
            <v>2</v>
          </cell>
          <cell r="C110">
            <v>1</v>
          </cell>
          <cell r="D110">
            <v>7106</v>
          </cell>
          <cell r="E110">
            <v>34</v>
          </cell>
          <cell r="F110">
            <v>18703.035</v>
          </cell>
        </row>
        <row r="111">
          <cell r="A111" t="str">
            <v>I</v>
          </cell>
          <cell r="B111">
            <v>2</v>
          </cell>
          <cell r="C111">
            <v>2</v>
          </cell>
          <cell r="D111">
            <v>1114</v>
          </cell>
          <cell r="E111">
            <v>15</v>
          </cell>
          <cell r="F111">
            <v>11203.861</v>
          </cell>
        </row>
        <row r="112">
          <cell r="A112" t="str">
            <v>I</v>
          </cell>
          <cell r="B112">
            <v>2</v>
          </cell>
          <cell r="C112">
            <v>3</v>
          </cell>
          <cell r="D112">
            <v>2423</v>
          </cell>
          <cell r="E112">
            <v>13</v>
          </cell>
          <cell r="F112">
            <v>11199.8046</v>
          </cell>
        </row>
        <row r="113">
          <cell r="A113" t="str">
            <v>I</v>
          </cell>
          <cell r="B113">
            <v>2</v>
          </cell>
          <cell r="C113">
            <v>4</v>
          </cell>
          <cell r="D113">
            <v>2577</v>
          </cell>
          <cell r="E113">
            <v>15</v>
          </cell>
          <cell r="F113">
            <v>11134.5243</v>
          </cell>
        </row>
        <row r="114">
          <cell r="A114" t="str">
            <v>I</v>
          </cell>
          <cell r="B114">
            <v>2</v>
          </cell>
          <cell r="C114">
            <v>5</v>
          </cell>
          <cell r="D114">
            <v>4002</v>
          </cell>
          <cell r="E114">
            <v>10</v>
          </cell>
          <cell r="F114">
            <v>11870.6595</v>
          </cell>
        </row>
        <row r="115">
          <cell r="A115" t="str">
            <v>I</v>
          </cell>
          <cell r="B115">
            <v>2</v>
          </cell>
          <cell r="C115">
            <v>6</v>
          </cell>
          <cell r="D115">
            <v>3187</v>
          </cell>
          <cell r="E115">
            <v>17</v>
          </cell>
          <cell r="F115">
            <v>13189.4223</v>
          </cell>
        </row>
        <row r="116">
          <cell r="A116" t="str">
            <v>I</v>
          </cell>
          <cell r="B116">
            <v>2</v>
          </cell>
          <cell r="C116">
            <v>7</v>
          </cell>
          <cell r="D116">
            <v>1803</v>
          </cell>
          <cell r="E116">
            <v>16</v>
          </cell>
          <cell r="F116">
            <v>11734.1819</v>
          </cell>
        </row>
        <row r="117">
          <cell r="A117" t="str">
            <v>I</v>
          </cell>
          <cell r="B117">
            <v>2</v>
          </cell>
          <cell r="C117">
            <v>8</v>
          </cell>
          <cell r="D117">
            <v>5532</v>
          </cell>
          <cell r="E117">
            <v>16</v>
          </cell>
          <cell r="F117">
            <v>13125.7216</v>
          </cell>
        </row>
        <row r="118">
          <cell r="A118" t="str">
            <v>J</v>
          </cell>
          <cell r="B118">
            <v>1</v>
          </cell>
          <cell r="C118">
            <v>1</v>
          </cell>
          <cell r="D118">
            <v>4484</v>
          </cell>
          <cell r="E118">
            <v>31</v>
          </cell>
          <cell r="F118">
            <v>30303.5637</v>
          </cell>
        </row>
        <row r="119">
          <cell r="A119" t="str">
            <v>J</v>
          </cell>
          <cell r="B119">
            <v>2</v>
          </cell>
          <cell r="C119">
            <v>1</v>
          </cell>
          <cell r="D119">
            <v>7018</v>
          </cell>
          <cell r="E119">
            <v>31</v>
          </cell>
          <cell r="F119">
            <v>24029.9332</v>
          </cell>
        </row>
        <row r="120">
          <cell r="A120" t="str">
            <v>K</v>
          </cell>
          <cell r="B120">
            <v>1</v>
          </cell>
          <cell r="C120">
            <v>1</v>
          </cell>
          <cell r="D120">
            <v>5985</v>
          </cell>
          <cell r="E120">
            <v>76</v>
          </cell>
          <cell r="F120">
            <v>20771.2292</v>
          </cell>
        </row>
        <row r="121">
          <cell r="A121" t="str">
            <v>K</v>
          </cell>
          <cell r="B121">
            <v>1</v>
          </cell>
          <cell r="C121">
            <v>2</v>
          </cell>
          <cell r="D121">
            <v>781</v>
          </cell>
          <cell r="E121">
            <v>15</v>
          </cell>
          <cell r="F121">
            <v>29536.1248</v>
          </cell>
        </row>
        <row r="122">
          <cell r="A122" t="str">
            <v>K</v>
          </cell>
          <cell r="B122">
            <v>1</v>
          </cell>
          <cell r="C122">
            <v>3</v>
          </cell>
          <cell r="D122">
            <v>664</v>
          </cell>
          <cell r="E122">
            <v>14</v>
          </cell>
          <cell r="F122">
            <v>18564.9483</v>
          </cell>
        </row>
        <row r="123">
          <cell r="A123" t="str">
            <v>K</v>
          </cell>
          <cell r="B123">
            <v>1</v>
          </cell>
          <cell r="C123">
            <v>4</v>
          </cell>
          <cell r="D123">
            <v>1402</v>
          </cell>
          <cell r="E123">
            <v>21</v>
          </cell>
          <cell r="F123">
            <v>14881.8487</v>
          </cell>
        </row>
        <row r="124">
          <cell r="A124" t="str">
            <v>K</v>
          </cell>
          <cell r="B124">
            <v>1</v>
          </cell>
          <cell r="C124">
            <v>5</v>
          </cell>
          <cell r="D124">
            <v>609</v>
          </cell>
          <cell r="E124">
            <v>20</v>
          </cell>
          <cell r="F124">
            <v>26015.7909</v>
          </cell>
        </row>
        <row r="125">
          <cell r="A125" t="str">
            <v>K</v>
          </cell>
          <cell r="B125">
            <v>1</v>
          </cell>
          <cell r="C125">
            <v>6</v>
          </cell>
          <cell r="D125">
            <v>691</v>
          </cell>
          <cell r="E125">
            <v>25</v>
          </cell>
          <cell r="F125">
            <v>15027.7723</v>
          </cell>
        </row>
        <row r="126">
          <cell r="A126" t="str">
            <v>K</v>
          </cell>
          <cell r="B126">
            <v>1</v>
          </cell>
          <cell r="C126">
            <v>7</v>
          </cell>
          <cell r="D126">
            <v>668</v>
          </cell>
          <cell r="E126">
            <v>21</v>
          </cell>
          <cell r="F126">
            <v>15451.9594</v>
          </cell>
        </row>
        <row r="127">
          <cell r="A127" t="str">
            <v>K</v>
          </cell>
          <cell r="B127">
            <v>1</v>
          </cell>
          <cell r="C127">
            <v>8</v>
          </cell>
          <cell r="D127">
            <v>1225</v>
          </cell>
          <cell r="E127">
            <v>25</v>
          </cell>
          <cell r="F127">
            <v>17787.7814</v>
          </cell>
        </row>
        <row r="128">
          <cell r="A128" t="str">
            <v>K</v>
          </cell>
          <cell r="B128">
            <v>2</v>
          </cell>
          <cell r="C128">
            <v>1</v>
          </cell>
          <cell r="D128">
            <v>3224</v>
          </cell>
          <cell r="E128">
            <v>78</v>
          </cell>
          <cell r="F128">
            <v>16219.6132</v>
          </cell>
        </row>
        <row r="129">
          <cell r="A129" t="str">
            <v>K</v>
          </cell>
          <cell r="B129">
            <v>2</v>
          </cell>
          <cell r="C129">
            <v>2</v>
          </cell>
          <cell r="D129">
            <v>770</v>
          </cell>
          <cell r="E129">
            <v>14</v>
          </cell>
          <cell r="F129">
            <v>15026.454</v>
          </cell>
        </row>
        <row r="130">
          <cell r="A130" t="str">
            <v>K</v>
          </cell>
          <cell r="B130">
            <v>2</v>
          </cell>
          <cell r="C130">
            <v>3</v>
          </cell>
          <cell r="D130">
            <v>515</v>
          </cell>
          <cell r="E130">
            <v>12</v>
          </cell>
          <cell r="F130">
            <v>11388.2922</v>
          </cell>
        </row>
        <row r="131">
          <cell r="A131" t="str">
            <v>K</v>
          </cell>
          <cell r="B131">
            <v>2</v>
          </cell>
          <cell r="C131">
            <v>4</v>
          </cell>
          <cell r="D131">
            <v>675</v>
          </cell>
          <cell r="E131">
            <v>20</v>
          </cell>
          <cell r="F131">
            <v>11626.0145</v>
          </cell>
        </row>
        <row r="132">
          <cell r="A132" t="str">
            <v>K</v>
          </cell>
          <cell r="B132">
            <v>2</v>
          </cell>
          <cell r="C132">
            <v>5</v>
          </cell>
          <cell r="D132">
            <v>320</v>
          </cell>
          <cell r="E132">
            <v>20</v>
          </cell>
          <cell r="F132">
            <v>13076.7904</v>
          </cell>
        </row>
        <row r="133">
          <cell r="A133" t="str">
            <v>K</v>
          </cell>
          <cell r="B133">
            <v>2</v>
          </cell>
          <cell r="C133">
            <v>6</v>
          </cell>
          <cell r="D133">
            <v>413</v>
          </cell>
          <cell r="E133">
            <v>23</v>
          </cell>
          <cell r="F133">
            <v>12791.1809</v>
          </cell>
        </row>
        <row r="134">
          <cell r="A134" t="str">
            <v>K</v>
          </cell>
          <cell r="B134">
            <v>2</v>
          </cell>
          <cell r="C134">
            <v>7</v>
          </cell>
          <cell r="D134">
            <v>391</v>
          </cell>
          <cell r="E134">
            <v>19</v>
          </cell>
          <cell r="F134">
            <v>10698.9273</v>
          </cell>
        </row>
        <row r="135">
          <cell r="A135" t="str">
            <v>K</v>
          </cell>
          <cell r="B135">
            <v>2</v>
          </cell>
          <cell r="C135">
            <v>8</v>
          </cell>
          <cell r="D135">
            <v>555</v>
          </cell>
          <cell r="E135">
            <v>24</v>
          </cell>
          <cell r="F135">
            <v>12889.5717</v>
          </cell>
        </row>
        <row r="136">
          <cell r="A136" t="str">
            <v>L</v>
          </cell>
          <cell r="B136">
            <v>1</v>
          </cell>
          <cell r="C136">
            <v>1</v>
          </cell>
          <cell r="D136">
            <v>1124</v>
          </cell>
          <cell r="E136">
            <v>18</v>
          </cell>
          <cell r="F136">
            <v>21627.3388</v>
          </cell>
        </row>
        <row r="137">
          <cell r="A137" t="str">
            <v>L</v>
          </cell>
          <cell r="B137">
            <v>1</v>
          </cell>
          <cell r="C137">
            <v>2</v>
          </cell>
          <cell r="D137">
            <v>269</v>
          </cell>
          <cell r="E137">
            <v>9</v>
          </cell>
          <cell r="F137">
            <v>16773.1626</v>
          </cell>
        </row>
        <row r="138">
          <cell r="A138" t="str">
            <v>L</v>
          </cell>
          <cell r="B138">
            <v>1</v>
          </cell>
          <cell r="C138">
            <v>3</v>
          </cell>
          <cell r="D138">
            <v>512</v>
          </cell>
          <cell r="E138">
            <v>17</v>
          </cell>
          <cell r="F138">
            <v>17458.045</v>
          </cell>
        </row>
        <row r="139">
          <cell r="A139" t="str">
            <v>L</v>
          </cell>
          <cell r="B139">
            <v>1</v>
          </cell>
          <cell r="C139">
            <v>4</v>
          </cell>
          <cell r="D139">
            <v>579</v>
          </cell>
          <cell r="E139">
            <v>15</v>
          </cell>
          <cell r="F139">
            <v>14742.9174</v>
          </cell>
        </row>
        <row r="140">
          <cell r="A140" t="str">
            <v>L</v>
          </cell>
          <cell r="B140">
            <v>1</v>
          </cell>
          <cell r="C140">
            <v>5</v>
          </cell>
          <cell r="D140">
            <v>403</v>
          </cell>
          <cell r="E140">
            <v>12</v>
          </cell>
          <cell r="F140">
            <v>15212.0078</v>
          </cell>
        </row>
        <row r="141">
          <cell r="A141" t="str">
            <v>L</v>
          </cell>
          <cell r="B141">
            <v>1</v>
          </cell>
          <cell r="C141">
            <v>6</v>
          </cell>
          <cell r="D141">
            <v>2069</v>
          </cell>
          <cell r="E141">
            <v>20</v>
          </cell>
          <cell r="F141">
            <v>16248.0338</v>
          </cell>
        </row>
        <row r="142">
          <cell r="A142" t="str">
            <v>L</v>
          </cell>
          <cell r="B142">
            <v>1</v>
          </cell>
          <cell r="C142">
            <v>7</v>
          </cell>
          <cell r="D142">
            <v>530</v>
          </cell>
          <cell r="E142">
            <v>19</v>
          </cell>
          <cell r="F142">
            <v>16117.5373</v>
          </cell>
        </row>
        <row r="143">
          <cell r="A143" t="str">
            <v>L</v>
          </cell>
          <cell r="B143">
            <v>1</v>
          </cell>
          <cell r="C143">
            <v>8</v>
          </cell>
          <cell r="D143">
            <v>418</v>
          </cell>
          <cell r="E143">
            <v>16</v>
          </cell>
          <cell r="F143">
            <v>16037.701</v>
          </cell>
        </row>
        <row r="144">
          <cell r="A144" t="str">
            <v>L</v>
          </cell>
          <cell r="B144">
            <v>2</v>
          </cell>
          <cell r="C144">
            <v>1</v>
          </cell>
          <cell r="D144">
            <v>1759</v>
          </cell>
          <cell r="E144">
            <v>18</v>
          </cell>
          <cell r="F144">
            <v>14927.0449</v>
          </cell>
        </row>
        <row r="145">
          <cell r="A145" t="str">
            <v>L</v>
          </cell>
          <cell r="B145">
            <v>2</v>
          </cell>
          <cell r="C145">
            <v>2</v>
          </cell>
          <cell r="D145">
            <v>1183</v>
          </cell>
          <cell r="E145">
            <v>9</v>
          </cell>
          <cell r="F145">
            <v>12051.5239</v>
          </cell>
        </row>
        <row r="146">
          <cell r="A146" t="str">
            <v>L</v>
          </cell>
          <cell r="B146">
            <v>2</v>
          </cell>
          <cell r="C146">
            <v>3</v>
          </cell>
          <cell r="D146">
            <v>1403</v>
          </cell>
          <cell r="E146">
            <v>17</v>
          </cell>
          <cell r="F146">
            <v>13720.3269</v>
          </cell>
        </row>
        <row r="147">
          <cell r="A147" t="str">
            <v>L</v>
          </cell>
          <cell r="B147">
            <v>2</v>
          </cell>
          <cell r="C147">
            <v>4</v>
          </cell>
          <cell r="D147">
            <v>1603</v>
          </cell>
          <cell r="E147">
            <v>15</v>
          </cell>
          <cell r="F147">
            <v>11727.7142</v>
          </cell>
        </row>
        <row r="148">
          <cell r="A148" t="str">
            <v>L</v>
          </cell>
          <cell r="B148">
            <v>2</v>
          </cell>
          <cell r="C148">
            <v>5</v>
          </cell>
          <cell r="D148">
            <v>995</v>
          </cell>
          <cell r="E148">
            <v>12</v>
          </cell>
          <cell r="F148">
            <v>11964.9414</v>
          </cell>
        </row>
        <row r="149">
          <cell r="A149" t="str">
            <v>L</v>
          </cell>
          <cell r="B149">
            <v>2</v>
          </cell>
          <cell r="C149">
            <v>6</v>
          </cell>
          <cell r="D149">
            <v>5810</v>
          </cell>
          <cell r="E149">
            <v>20</v>
          </cell>
          <cell r="F149">
            <v>14537.1686</v>
          </cell>
        </row>
        <row r="150">
          <cell r="A150" t="str">
            <v>L</v>
          </cell>
          <cell r="B150">
            <v>2</v>
          </cell>
          <cell r="C150">
            <v>7</v>
          </cell>
          <cell r="D150">
            <v>1334</v>
          </cell>
          <cell r="E150">
            <v>19</v>
          </cell>
          <cell r="F150">
            <v>12440.4046</v>
          </cell>
        </row>
        <row r="151">
          <cell r="A151" t="str">
            <v>L</v>
          </cell>
          <cell r="B151">
            <v>2</v>
          </cell>
          <cell r="C151">
            <v>8</v>
          </cell>
          <cell r="D151">
            <v>1088</v>
          </cell>
          <cell r="E151">
            <v>16</v>
          </cell>
          <cell r="F151">
            <v>12912.3107</v>
          </cell>
        </row>
        <row r="152">
          <cell r="A152" t="str">
            <v>M</v>
          </cell>
          <cell r="B152">
            <v>1</v>
          </cell>
          <cell r="C152">
            <v>1</v>
          </cell>
          <cell r="D152">
            <v>404</v>
          </cell>
          <cell r="E152">
            <v>16</v>
          </cell>
          <cell r="F152">
            <v>13450.5661</v>
          </cell>
        </row>
        <row r="153">
          <cell r="A153" t="str">
            <v>M</v>
          </cell>
          <cell r="B153">
            <v>1</v>
          </cell>
          <cell r="C153">
            <v>2</v>
          </cell>
          <cell r="D153">
            <v>91</v>
          </cell>
          <cell r="E153">
            <v>6</v>
          </cell>
          <cell r="F153">
            <v>10866.0128</v>
          </cell>
        </row>
        <row r="154">
          <cell r="A154" t="str">
            <v>M</v>
          </cell>
          <cell r="B154">
            <v>1</v>
          </cell>
          <cell r="C154">
            <v>3</v>
          </cell>
          <cell r="D154">
            <v>490</v>
          </cell>
          <cell r="E154">
            <v>13</v>
          </cell>
          <cell r="F154">
            <v>15153.3137</v>
          </cell>
        </row>
        <row r="155">
          <cell r="A155" t="str">
            <v>M</v>
          </cell>
          <cell r="B155">
            <v>1</v>
          </cell>
          <cell r="C155">
            <v>4</v>
          </cell>
          <cell r="D155">
            <v>979</v>
          </cell>
          <cell r="E155">
            <v>13</v>
          </cell>
          <cell r="F155">
            <v>15466.174</v>
          </cell>
        </row>
        <row r="156">
          <cell r="A156" t="str">
            <v>M</v>
          </cell>
          <cell r="B156">
            <v>1</v>
          </cell>
          <cell r="C156">
            <v>5</v>
          </cell>
          <cell r="D156">
            <v>1092</v>
          </cell>
          <cell r="E156">
            <v>29</v>
          </cell>
          <cell r="F156">
            <v>16080.5875</v>
          </cell>
        </row>
        <row r="157">
          <cell r="A157" t="str">
            <v>M</v>
          </cell>
          <cell r="B157">
            <v>1</v>
          </cell>
          <cell r="C157">
            <v>6</v>
          </cell>
          <cell r="D157">
            <v>794</v>
          </cell>
          <cell r="E157">
            <v>42</v>
          </cell>
          <cell r="F157">
            <v>13158.5789</v>
          </cell>
        </row>
        <row r="158">
          <cell r="A158" t="str">
            <v>M</v>
          </cell>
          <cell r="B158">
            <v>1</v>
          </cell>
          <cell r="C158">
            <v>7</v>
          </cell>
          <cell r="D158">
            <v>729</v>
          </cell>
          <cell r="E158">
            <v>25</v>
          </cell>
          <cell r="F158">
            <v>14314.792</v>
          </cell>
        </row>
        <row r="159">
          <cell r="A159" t="str">
            <v>M</v>
          </cell>
          <cell r="B159">
            <v>1</v>
          </cell>
          <cell r="C159">
            <v>8</v>
          </cell>
          <cell r="D159">
            <v>1721</v>
          </cell>
          <cell r="E159">
            <v>12</v>
          </cell>
          <cell r="F159">
            <v>16887.9283</v>
          </cell>
        </row>
        <row r="160">
          <cell r="A160" t="str">
            <v>M</v>
          </cell>
          <cell r="B160">
            <v>2</v>
          </cell>
          <cell r="C160">
            <v>1</v>
          </cell>
          <cell r="D160">
            <v>792</v>
          </cell>
          <cell r="E160">
            <v>16</v>
          </cell>
          <cell r="F160">
            <v>12710.8588</v>
          </cell>
        </row>
        <row r="161">
          <cell r="A161" t="str">
            <v>M</v>
          </cell>
          <cell r="B161">
            <v>2</v>
          </cell>
          <cell r="C161">
            <v>2</v>
          </cell>
          <cell r="D161">
            <v>272</v>
          </cell>
          <cell r="E161">
            <v>6</v>
          </cell>
          <cell r="F161">
            <v>11105.5069</v>
          </cell>
        </row>
        <row r="162">
          <cell r="A162" t="str">
            <v>M</v>
          </cell>
          <cell r="B162">
            <v>2</v>
          </cell>
          <cell r="C162">
            <v>3</v>
          </cell>
          <cell r="D162">
            <v>875</v>
          </cell>
          <cell r="E162">
            <v>13</v>
          </cell>
          <cell r="F162">
            <v>11167.253</v>
          </cell>
        </row>
        <row r="163">
          <cell r="A163" t="str">
            <v>M</v>
          </cell>
          <cell r="B163">
            <v>2</v>
          </cell>
          <cell r="C163">
            <v>4</v>
          </cell>
          <cell r="D163">
            <v>1267</v>
          </cell>
          <cell r="E163">
            <v>13</v>
          </cell>
          <cell r="F163">
            <v>11623.6049</v>
          </cell>
        </row>
        <row r="164">
          <cell r="A164" t="str">
            <v>M</v>
          </cell>
          <cell r="B164">
            <v>2</v>
          </cell>
          <cell r="C164">
            <v>5</v>
          </cell>
          <cell r="D164">
            <v>1669</v>
          </cell>
          <cell r="E164">
            <v>37</v>
          </cell>
          <cell r="F164">
            <v>11045.5474</v>
          </cell>
        </row>
        <row r="165">
          <cell r="A165" t="str">
            <v>M</v>
          </cell>
          <cell r="B165">
            <v>2</v>
          </cell>
          <cell r="C165">
            <v>6</v>
          </cell>
          <cell r="D165">
            <v>2072</v>
          </cell>
          <cell r="E165">
            <v>42</v>
          </cell>
          <cell r="F165">
            <v>10630.515</v>
          </cell>
        </row>
        <row r="166">
          <cell r="A166" t="str">
            <v>M</v>
          </cell>
          <cell r="B166">
            <v>2</v>
          </cell>
          <cell r="C166">
            <v>7</v>
          </cell>
          <cell r="D166">
            <v>1744</v>
          </cell>
          <cell r="E166">
            <v>25</v>
          </cell>
          <cell r="F166">
            <v>11107.5109</v>
          </cell>
        </row>
        <row r="167">
          <cell r="A167" t="str">
            <v>M</v>
          </cell>
          <cell r="B167">
            <v>2</v>
          </cell>
          <cell r="C167">
            <v>8</v>
          </cell>
          <cell r="D167">
            <v>3152</v>
          </cell>
          <cell r="E167">
            <v>12</v>
          </cell>
          <cell r="F167">
            <v>11164.5498</v>
          </cell>
        </row>
        <row r="168">
          <cell r="A168" t="str">
            <v>N</v>
          </cell>
          <cell r="B168">
            <v>1</v>
          </cell>
          <cell r="C168">
            <v>1</v>
          </cell>
          <cell r="D168">
            <v>1907</v>
          </cell>
          <cell r="E168">
            <v>21</v>
          </cell>
          <cell r="F168">
            <v>17984.1113</v>
          </cell>
        </row>
        <row r="169">
          <cell r="A169" t="str">
            <v>N</v>
          </cell>
          <cell r="B169">
            <v>1</v>
          </cell>
          <cell r="C169">
            <v>2</v>
          </cell>
          <cell r="D169">
            <v>1536</v>
          </cell>
          <cell r="E169">
            <v>11</v>
          </cell>
          <cell r="F169">
            <v>15748.8651</v>
          </cell>
        </row>
        <row r="170">
          <cell r="A170" t="str">
            <v>N</v>
          </cell>
          <cell r="B170">
            <v>1</v>
          </cell>
          <cell r="C170">
            <v>3</v>
          </cell>
          <cell r="D170">
            <v>882</v>
          </cell>
          <cell r="E170">
            <v>13</v>
          </cell>
          <cell r="F170">
            <v>14773.9467</v>
          </cell>
        </row>
        <row r="171">
          <cell r="A171" t="str">
            <v>N</v>
          </cell>
          <cell r="B171">
            <v>1</v>
          </cell>
          <cell r="C171">
            <v>4</v>
          </cell>
          <cell r="D171">
            <v>1460</v>
          </cell>
          <cell r="E171">
            <v>11</v>
          </cell>
          <cell r="F171">
            <v>15557.8863</v>
          </cell>
        </row>
        <row r="172">
          <cell r="A172" t="str">
            <v>N</v>
          </cell>
          <cell r="B172">
            <v>1</v>
          </cell>
          <cell r="C172">
            <v>5</v>
          </cell>
          <cell r="D172">
            <v>834</v>
          </cell>
          <cell r="E172">
            <v>15</v>
          </cell>
          <cell r="F172">
            <v>15800.674</v>
          </cell>
        </row>
        <row r="173">
          <cell r="A173" t="str">
            <v>N</v>
          </cell>
          <cell r="B173">
            <v>1</v>
          </cell>
          <cell r="C173">
            <v>6</v>
          </cell>
          <cell r="D173">
            <v>1349</v>
          </cell>
          <cell r="E173">
            <v>14</v>
          </cell>
          <cell r="F173">
            <v>15237.4198</v>
          </cell>
        </row>
        <row r="174">
          <cell r="A174" t="str">
            <v>N</v>
          </cell>
          <cell r="B174">
            <v>1</v>
          </cell>
          <cell r="C174">
            <v>7</v>
          </cell>
          <cell r="D174">
            <v>2189</v>
          </cell>
          <cell r="E174">
            <v>24</v>
          </cell>
          <cell r="F174">
            <v>14693.883</v>
          </cell>
        </row>
        <row r="175">
          <cell r="A175" t="str">
            <v>N</v>
          </cell>
          <cell r="B175">
            <v>1</v>
          </cell>
          <cell r="C175">
            <v>8</v>
          </cell>
          <cell r="D175">
            <v>1048</v>
          </cell>
          <cell r="E175">
            <v>10</v>
          </cell>
          <cell r="F175">
            <v>15752.6385</v>
          </cell>
        </row>
        <row r="176">
          <cell r="A176" t="str">
            <v>N</v>
          </cell>
          <cell r="B176">
            <v>2</v>
          </cell>
          <cell r="C176">
            <v>1</v>
          </cell>
          <cell r="D176">
            <v>6918</v>
          </cell>
          <cell r="E176">
            <v>21</v>
          </cell>
          <cell r="F176">
            <v>13454.7161</v>
          </cell>
        </row>
        <row r="177">
          <cell r="A177" t="str">
            <v>N</v>
          </cell>
          <cell r="B177">
            <v>2</v>
          </cell>
          <cell r="C177">
            <v>2</v>
          </cell>
          <cell r="D177">
            <v>4678</v>
          </cell>
          <cell r="E177">
            <v>11</v>
          </cell>
          <cell r="F177">
            <v>12676.8264</v>
          </cell>
        </row>
        <row r="178">
          <cell r="A178" t="str">
            <v>N</v>
          </cell>
          <cell r="B178">
            <v>2</v>
          </cell>
          <cell r="C178">
            <v>3</v>
          </cell>
          <cell r="D178">
            <v>4285</v>
          </cell>
          <cell r="E178">
            <v>13</v>
          </cell>
          <cell r="F178">
            <v>12008.3961</v>
          </cell>
        </row>
        <row r="179">
          <cell r="A179" t="str">
            <v>N</v>
          </cell>
          <cell r="B179">
            <v>2</v>
          </cell>
          <cell r="C179">
            <v>4</v>
          </cell>
          <cell r="D179">
            <v>5694</v>
          </cell>
          <cell r="E179">
            <v>11</v>
          </cell>
          <cell r="F179">
            <v>13254.3389</v>
          </cell>
        </row>
        <row r="180">
          <cell r="A180" t="str">
            <v>N</v>
          </cell>
          <cell r="B180">
            <v>2</v>
          </cell>
          <cell r="C180">
            <v>5</v>
          </cell>
          <cell r="D180">
            <v>4025</v>
          </cell>
          <cell r="E180">
            <v>14</v>
          </cell>
          <cell r="F180">
            <v>12434.602</v>
          </cell>
        </row>
        <row r="181">
          <cell r="A181" t="str">
            <v>N</v>
          </cell>
          <cell r="B181">
            <v>2</v>
          </cell>
          <cell r="C181">
            <v>6</v>
          </cell>
          <cell r="D181">
            <v>5266</v>
          </cell>
          <cell r="E181">
            <v>15</v>
          </cell>
          <cell r="F181">
            <v>12580.2089</v>
          </cell>
        </row>
        <row r="182">
          <cell r="A182" t="str">
            <v>N</v>
          </cell>
          <cell r="B182">
            <v>2</v>
          </cell>
          <cell r="C182">
            <v>7</v>
          </cell>
          <cell r="D182">
            <v>8353</v>
          </cell>
          <cell r="E182">
            <v>24</v>
          </cell>
          <cell r="F182">
            <v>11709.734</v>
          </cell>
        </row>
        <row r="183">
          <cell r="A183" t="str">
            <v>N</v>
          </cell>
          <cell r="B183">
            <v>2</v>
          </cell>
          <cell r="C183">
            <v>8</v>
          </cell>
          <cell r="D183">
            <v>4506</v>
          </cell>
          <cell r="E183">
            <v>10</v>
          </cell>
          <cell r="F183">
            <v>12351.6291</v>
          </cell>
        </row>
        <row r="184">
          <cell r="A184" t="str">
            <v>O</v>
          </cell>
          <cell r="B184">
            <v>1</v>
          </cell>
          <cell r="C184">
            <v>1</v>
          </cell>
          <cell r="D184">
            <v>3046</v>
          </cell>
          <cell r="E184">
            <v>48</v>
          </cell>
          <cell r="F184">
            <v>19237.2511</v>
          </cell>
        </row>
        <row r="185">
          <cell r="A185" t="str">
            <v>O</v>
          </cell>
          <cell r="B185">
            <v>1</v>
          </cell>
          <cell r="C185">
            <v>2</v>
          </cell>
          <cell r="D185">
            <v>1048</v>
          </cell>
          <cell r="E185">
            <v>14</v>
          </cell>
          <cell r="F185">
            <v>12008.6054</v>
          </cell>
        </row>
        <row r="186">
          <cell r="A186" t="str">
            <v>O</v>
          </cell>
          <cell r="B186">
            <v>1</v>
          </cell>
          <cell r="C186">
            <v>3</v>
          </cell>
          <cell r="D186">
            <v>702</v>
          </cell>
          <cell r="E186">
            <v>20</v>
          </cell>
          <cell r="F186">
            <v>12392.0513</v>
          </cell>
        </row>
        <row r="187">
          <cell r="A187" t="str">
            <v>O</v>
          </cell>
          <cell r="B187">
            <v>1</v>
          </cell>
          <cell r="C187">
            <v>4</v>
          </cell>
          <cell r="D187">
            <v>852</v>
          </cell>
          <cell r="E187">
            <v>15</v>
          </cell>
          <cell r="F187">
            <v>13555.5804</v>
          </cell>
        </row>
        <row r="188">
          <cell r="A188" t="str">
            <v>O</v>
          </cell>
          <cell r="B188">
            <v>1</v>
          </cell>
          <cell r="C188">
            <v>5</v>
          </cell>
          <cell r="D188">
            <v>426</v>
          </cell>
          <cell r="E188">
            <v>18</v>
          </cell>
          <cell r="F188">
            <v>12109.3372</v>
          </cell>
        </row>
        <row r="189">
          <cell r="A189" t="str">
            <v>O</v>
          </cell>
          <cell r="B189">
            <v>1</v>
          </cell>
          <cell r="C189">
            <v>6</v>
          </cell>
          <cell r="D189">
            <v>471</v>
          </cell>
          <cell r="E189">
            <v>13</v>
          </cell>
          <cell r="F189">
            <v>11626.4445</v>
          </cell>
        </row>
        <row r="190">
          <cell r="A190" t="str">
            <v>O</v>
          </cell>
          <cell r="B190">
            <v>1</v>
          </cell>
          <cell r="C190">
            <v>7</v>
          </cell>
          <cell r="D190">
            <v>473</v>
          </cell>
          <cell r="E190">
            <v>15</v>
          </cell>
          <cell r="F190">
            <v>12859.2737</v>
          </cell>
        </row>
        <row r="191">
          <cell r="A191" t="str">
            <v>O</v>
          </cell>
          <cell r="B191">
            <v>1</v>
          </cell>
          <cell r="C191">
            <v>8</v>
          </cell>
          <cell r="D191">
            <v>793</v>
          </cell>
          <cell r="E191">
            <v>17</v>
          </cell>
          <cell r="F191">
            <v>10447.649</v>
          </cell>
        </row>
        <row r="192">
          <cell r="A192" t="str">
            <v>O</v>
          </cell>
          <cell r="B192">
            <v>2</v>
          </cell>
          <cell r="C192">
            <v>1</v>
          </cell>
          <cell r="D192">
            <v>2774</v>
          </cell>
          <cell r="E192">
            <v>49</v>
          </cell>
          <cell r="F192">
            <v>15161.7384</v>
          </cell>
        </row>
        <row r="193">
          <cell r="A193" t="str">
            <v>O</v>
          </cell>
          <cell r="B193">
            <v>2</v>
          </cell>
          <cell r="C193">
            <v>2</v>
          </cell>
          <cell r="D193">
            <v>238</v>
          </cell>
          <cell r="E193">
            <v>14</v>
          </cell>
          <cell r="F193">
            <v>12323.8408</v>
          </cell>
        </row>
        <row r="194">
          <cell r="A194" t="str">
            <v>O</v>
          </cell>
          <cell r="B194">
            <v>2</v>
          </cell>
          <cell r="C194">
            <v>3</v>
          </cell>
          <cell r="D194">
            <v>394</v>
          </cell>
          <cell r="E194">
            <v>20</v>
          </cell>
          <cell r="F194">
            <v>9959.2207</v>
          </cell>
        </row>
        <row r="195">
          <cell r="A195" t="str">
            <v>O</v>
          </cell>
          <cell r="B195">
            <v>2</v>
          </cell>
          <cell r="C195">
            <v>4</v>
          </cell>
          <cell r="D195">
            <v>427</v>
          </cell>
          <cell r="E195">
            <v>17</v>
          </cell>
          <cell r="F195">
            <v>10194.228</v>
          </cell>
        </row>
        <row r="196">
          <cell r="A196" t="str">
            <v>O</v>
          </cell>
          <cell r="B196">
            <v>2</v>
          </cell>
          <cell r="C196">
            <v>5</v>
          </cell>
          <cell r="D196">
            <v>376</v>
          </cell>
          <cell r="E196">
            <v>19</v>
          </cell>
          <cell r="F196">
            <v>10167.1704</v>
          </cell>
        </row>
        <row r="197">
          <cell r="A197" t="str">
            <v>O</v>
          </cell>
          <cell r="B197">
            <v>2</v>
          </cell>
          <cell r="C197">
            <v>6</v>
          </cell>
          <cell r="D197">
            <v>289</v>
          </cell>
          <cell r="E197">
            <v>13</v>
          </cell>
          <cell r="F197">
            <v>10615.1719</v>
          </cell>
        </row>
        <row r="198">
          <cell r="A198" t="str">
            <v>O</v>
          </cell>
          <cell r="B198">
            <v>2</v>
          </cell>
          <cell r="C198">
            <v>7</v>
          </cell>
          <cell r="D198">
            <v>313</v>
          </cell>
          <cell r="E198">
            <v>15</v>
          </cell>
          <cell r="F198">
            <v>11521.1748</v>
          </cell>
        </row>
        <row r="199">
          <cell r="A199" t="str">
            <v>O</v>
          </cell>
          <cell r="B199">
            <v>2</v>
          </cell>
          <cell r="C199">
            <v>8</v>
          </cell>
          <cell r="D199">
            <v>342</v>
          </cell>
          <cell r="E199">
            <v>18</v>
          </cell>
          <cell r="F199">
            <v>10123.2609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stavenie"/>
      <sheetName val="preklad"/>
      <sheetName val="A.1.1.1"/>
      <sheetName val="A.1.1.1 (THP)"/>
      <sheetName val="A.X.1.X"/>
      <sheetName val="A.X.1.X (2)"/>
      <sheetName val="G.X.1.X"/>
      <sheetName val="A.1.1.X"/>
      <sheetName val="A.1.1.X (2)"/>
      <sheetName val="G"/>
      <sheetName val="A.1.2.2"/>
      <sheetName val="B.X.2.X"/>
      <sheetName val="B.1.X.9"/>
      <sheetName val="B.1.X.9 (2)"/>
      <sheetName val="B.1.X.6"/>
      <sheetName val="B.1.X.6 (2)"/>
      <sheetName val="A.1.1.Xt"/>
      <sheetName val="ST123"/>
      <sheetName val="A.1.1.Xt (2)"/>
      <sheetName val="ODV+MI"/>
      <sheetName val="A.X.PP"/>
      <sheetName val="B.p.X"/>
      <sheetName val="kzam1+odv"/>
      <sheetName val="regiony"/>
      <sheetName val="B.1.X.6 (pocty)"/>
      <sheetName val="pocty"/>
      <sheetName val="stareeeeeeee"/>
      <sheetName val="A.1.2.1"/>
      <sheetName val="G.1.X.X"/>
      <sheetName val="G.X.2.X"/>
      <sheetName val="st1cr"/>
    </sheetNames>
    <sheetDataSet>
      <sheetData sheetId="0">
        <row r="2">
          <cell r="C2" t="str">
            <v>20032</v>
          </cell>
          <cell r="E2" t="str">
            <v>2. štvrťrok 2003</v>
          </cell>
          <cell r="K2" t="str">
            <v>štvrťrok</v>
          </cell>
        </row>
        <row r="3">
          <cell r="K3" t="str">
            <v>časť</v>
          </cell>
        </row>
        <row r="4">
          <cell r="K4" t="str">
            <v>Priemerný hodinový zárobok</v>
          </cell>
        </row>
        <row r="5">
          <cell r="K5" t="str">
            <v>Priemerný mesačný zárobok</v>
          </cell>
        </row>
        <row r="6">
          <cell r="K6" t="str">
            <v>Sk/hod.</v>
          </cell>
        </row>
        <row r="7">
          <cell r="K7" t="str">
            <v>Sk/mes.</v>
          </cell>
        </row>
        <row r="8">
          <cell r="K8" t="str">
            <v>Počet</v>
          </cell>
        </row>
        <row r="9">
          <cell r="K9" t="str">
            <v>Podiel</v>
          </cell>
        </row>
        <row r="10">
          <cell r="K10" t="str">
            <v>zamestnancov v mzdových intervaloch</v>
          </cell>
        </row>
        <row r="11">
          <cell r="K11" t="str">
            <v>Graf</v>
          </cell>
        </row>
        <row r="12">
          <cell r="K12" t="str">
            <v>podľa</v>
          </cell>
        </row>
        <row r="13">
          <cell r="K13" t="str">
            <v>priemerných hodinových zárobkov</v>
          </cell>
        </row>
        <row r="14">
          <cell r="K14" t="str">
            <v>priemerných mesačných zárobkov</v>
          </cell>
        </row>
      </sheetData>
      <sheetData sheetId="1">
        <row r="10">
          <cell r="A10" t="str">
            <v>Priemerný hodinový zárobok</v>
          </cell>
        </row>
        <row r="11">
          <cell r="A11" t="str">
            <v>Priemerný mesačný zárobok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astavenie"/>
      <sheetName val="preklad"/>
      <sheetName val="A.1.1.1"/>
      <sheetName val="A.1.1.1 (THP)"/>
      <sheetName val="A.X.1.X"/>
      <sheetName val="A.X.1.X (2)"/>
      <sheetName val="G.X.1.X"/>
      <sheetName val="A.1.1.X"/>
      <sheetName val="A.1.1.X (2)"/>
      <sheetName val="G"/>
      <sheetName val="A.1.2.2"/>
      <sheetName val="B.X.2.X"/>
      <sheetName val="B.1.X.9"/>
      <sheetName val="B.1.X.9 (2)"/>
      <sheetName val="B.1.X.6"/>
      <sheetName val="B.1.X.6 (2)"/>
      <sheetName val="A.1.1.Xt"/>
      <sheetName val="ST123"/>
      <sheetName val="A.1.1.Xt (2)"/>
      <sheetName val="ODV+MI"/>
      <sheetName val="A.X.PP"/>
      <sheetName val="B.p.X"/>
      <sheetName val="kzam1+odv"/>
      <sheetName val="regiony"/>
      <sheetName val="B.1.X.6 (pocty)"/>
      <sheetName val="pocty"/>
      <sheetName val="stareeeeeeee"/>
      <sheetName val="A.1.2.1"/>
      <sheetName val="G.1.X.X"/>
      <sheetName val="G.X.2.X"/>
      <sheetName val="st1cr"/>
    </sheetNames>
    <sheetDataSet>
      <sheetData sheetId="0">
        <row r="2">
          <cell r="C2" t="str">
            <v>20032</v>
          </cell>
          <cell r="K2" t="str">
            <v>štvrťrok</v>
          </cell>
        </row>
        <row r="7">
          <cell r="K7" t="str">
            <v>Sk/mes.</v>
          </cell>
        </row>
        <row r="8">
          <cell r="K8" t="str">
            <v>Počet</v>
          </cell>
        </row>
        <row r="9">
          <cell r="K9" t="str">
            <v>Podiel</v>
          </cell>
        </row>
        <row r="10">
          <cell r="K10" t="str">
            <v>zamestnancov v mzdových intervaloch</v>
          </cell>
        </row>
        <row r="12">
          <cell r="K12" t="str">
            <v>podľa</v>
          </cell>
        </row>
        <row r="13">
          <cell r="K13" t="str">
            <v>priemerných hodinových zárobkov</v>
          </cell>
        </row>
      </sheetData>
      <sheetData sheetId="1">
        <row r="10">
          <cell r="A10" t="str">
            <v>Priemerný hodinový zárobok</v>
          </cell>
        </row>
        <row r="11">
          <cell r="A11" t="str">
            <v>Priemerný mesačný zárobok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Hárok1 (3)"/>
      <sheetName val="Graf2"/>
      <sheetName val="okec00"/>
      <sheetName val="tab10"/>
      <sheetName val="tab8"/>
      <sheetName val="tab7"/>
      <sheetName val="tab6"/>
      <sheetName val="tab5"/>
      <sheetName val="tab4"/>
      <sheetName val="tab3"/>
      <sheetName val="tab2"/>
      <sheetName val="tab1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3:I106"/>
  <sheetViews>
    <sheetView zoomScale="75" zoomScaleNormal="75" workbookViewId="0" topLeftCell="A1">
      <selection activeCell="I3" sqref="I3"/>
    </sheetView>
  </sheetViews>
  <sheetFormatPr defaultColWidth="9.140625" defaultRowHeight="12.75"/>
  <cols>
    <col min="1" max="1" width="20.140625" style="217" customWidth="1"/>
    <col min="2" max="2" width="0" style="217" hidden="1" customWidth="1"/>
    <col min="3" max="3" width="9.140625" style="217" customWidth="1"/>
    <col min="4" max="4" width="9.57421875" style="217" customWidth="1"/>
    <col min="5" max="7" width="8.28125" style="217" customWidth="1"/>
    <col min="8" max="8" width="7.8515625" style="217" customWidth="1"/>
    <col min="9" max="9" width="15.28125" style="217" customWidth="1"/>
  </cols>
  <sheetData>
    <row r="3" spans="1:9" ht="12.75">
      <c r="A3" s="181"/>
      <c r="B3" s="181"/>
      <c r="C3" s="181"/>
      <c r="D3" s="181"/>
      <c r="E3" s="181"/>
      <c r="F3" s="181"/>
      <c r="G3" s="181"/>
      <c r="H3" s="181"/>
      <c r="I3" s="181" t="s">
        <v>186</v>
      </c>
    </row>
    <row r="4" spans="1:9" ht="12.75">
      <c r="A4" s="181"/>
      <c r="B4" s="181"/>
      <c r="C4" s="181"/>
      <c r="D4" s="181"/>
      <c r="E4" s="181"/>
      <c r="F4" s="181"/>
      <c r="G4" s="181"/>
      <c r="H4" s="181"/>
      <c r="I4" s="181"/>
    </row>
    <row r="5" spans="1:9" ht="12.75">
      <c r="A5" s="915" t="s">
        <v>269</v>
      </c>
      <c r="B5" s="915"/>
      <c r="C5" s="915"/>
      <c r="D5" s="915"/>
      <c r="E5" s="915"/>
      <c r="F5" s="915"/>
      <c r="G5" s="915"/>
      <c r="H5" s="915"/>
      <c r="I5" s="915"/>
    </row>
    <row r="6" spans="1:9" ht="12.75">
      <c r="A6" s="916" t="s">
        <v>270</v>
      </c>
      <c r="B6" s="916"/>
      <c r="C6" s="916"/>
      <c r="D6" s="916"/>
      <c r="E6" s="916"/>
      <c r="F6" s="916"/>
      <c r="G6" s="916"/>
      <c r="H6" s="916"/>
      <c r="I6" s="916"/>
    </row>
    <row r="7" spans="1:9" ht="13.5" thickBot="1">
      <c r="A7" s="181"/>
      <c r="B7" s="181"/>
      <c r="C7" s="181"/>
      <c r="D7" s="181"/>
      <c r="E7" s="181"/>
      <c r="F7" s="181"/>
      <c r="G7" s="181"/>
      <c r="H7" s="181" t="s">
        <v>132</v>
      </c>
      <c r="I7" s="181"/>
    </row>
    <row r="8" spans="1:9" ht="12.75">
      <c r="A8" s="183" t="s">
        <v>271</v>
      </c>
      <c r="B8" s="184" t="s">
        <v>272</v>
      </c>
      <c r="C8" s="185" t="s">
        <v>273</v>
      </c>
      <c r="D8" s="186" t="s">
        <v>274</v>
      </c>
      <c r="E8" s="186" t="s">
        <v>275</v>
      </c>
      <c r="F8" s="186" t="s">
        <v>276</v>
      </c>
      <c r="G8" s="186" t="s">
        <v>277</v>
      </c>
      <c r="H8" s="187" t="s">
        <v>278</v>
      </c>
      <c r="I8" s="188" t="s">
        <v>279</v>
      </c>
    </row>
    <row r="9" spans="1:9" ht="13.5" thickBot="1">
      <c r="A9" s="189" t="s">
        <v>280</v>
      </c>
      <c r="B9" s="190">
        <v>2002</v>
      </c>
      <c r="C9" s="191"/>
      <c r="D9" s="192"/>
      <c r="E9" s="192"/>
      <c r="F9" s="192"/>
      <c r="G9" s="192"/>
      <c r="H9" s="193"/>
      <c r="I9" s="194" t="s">
        <v>281</v>
      </c>
    </row>
    <row r="10" spans="1:9" ht="12.75">
      <c r="A10" s="184" t="s">
        <v>282</v>
      </c>
      <c r="B10" s="184">
        <v>1155</v>
      </c>
      <c r="C10" s="195">
        <v>1084</v>
      </c>
      <c r="D10" s="196">
        <v>1027</v>
      </c>
      <c r="E10" s="196">
        <v>961</v>
      </c>
      <c r="F10" s="197">
        <v>872</v>
      </c>
      <c r="G10" s="197">
        <v>886</v>
      </c>
      <c r="H10" s="198">
        <v>910</v>
      </c>
      <c r="I10" s="199">
        <v>957</v>
      </c>
    </row>
    <row r="11" spans="1:9" ht="12.75">
      <c r="A11" s="190" t="s">
        <v>283</v>
      </c>
      <c r="B11" s="190">
        <v>2257</v>
      </c>
      <c r="C11" s="200">
        <v>2133</v>
      </c>
      <c r="D11" s="201">
        <v>1967</v>
      </c>
      <c r="E11" s="201">
        <v>1888</v>
      </c>
      <c r="F11" s="202">
        <v>1768</v>
      </c>
      <c r="G11" s="202">
        <v>1688</v>
      </c>
      <c r="H11" s="203">
        <v>1737</v>
      </c>
      <c r="I11" s="204">
        <v>1864</v>
      </c>
    </row>
    <row r="12" spans="1:9" ht="12.75">
      <c r="A12" s="190" t="s">
        <v>284</v>
      </c>
      <c r="B12" s="190">
        <v>1080</v>
      </c>
      <c r="C12" s="200">
        <v>1066</v>
      </c>
      <c r="D12" s="201">
        <v>998</v>
      </c>
      <c r="E12" s="201">
        <v>962</v>
      </c>
      <c r="F12" s="202">
        <v>910</v>
      </c>
      <c r="G12" s="202">
        <v>907</v>
      </c>
      <c r="H12" s="203">
        <v>992</v>
      </c>
      <c r="I12" s="204">
        <v>973</v>
      </c>
    </row>
    <row r="13" spans="1:9" ht="12.75">
      <c r="A13" s="190" t="s">
        <v>285</v>
      </c>
      <c r="B13" s="190">
        <v>1958</v>
      </c>
      <c r="C13" s="200">
        <v>1915</v>
      </c>
      <c r="D13" s="201">
        <v>1795</v>
      </c>
      <c r="E13" s="201">
        <v>1660</v>
      </c>
      <c r="F13" s="202">
        <v>1569</v>
      </c>
      <c r="G13" s="202">
        <v>1521</v>
      </c>
      <c r="H13" s="203">
        <v>1593</v>
      </c>
      <c r="I13" s="204">
        <v>1675</v>
      </c>
    </row>
    <row r="14" spans="1:9" ht="12.75">
      <c r="A14" s="190" t="s">
        <v>286</v>
      </c>
      <c r="B14" s="190">
        <v>3930</v>
      </c>
      <c r="C14" s="200">
        <v>3676</v>
      </c>
      <c r="D14" s="201">
        <v>3341</v>
      </c>
      <c r="E14" s="201">
        <v>3158</v>
      </c>
      <c r="F14" s="202">
        <v>2903</v>
      </c>
      <c r="G14" s="202">
        <v>2889</v>
      </c>
      <c r="H14" s="203">
        <v>2982</v>
      </c>
      <c r="I14" s="204">
        <v>3158</v>
      </c>
    </row>
    <row r="15" spans="1:9" ht="12.75">
      <c r="A15" s="190" t="s">
        <v>287</v>
      </c>
      <c r="B15" s="190">
        <v>3744</v>
      </c>
      <c r="C15" s="200">
        <v>3599</v>
      </c>
      <c r="D15" s="201">
        <v>3313</v>
      </c>
      <c r="E15" s="201">
        <v>2988</v>
      </c>
      <c r="F15" s="202">
        <v>2607</v>
      </c>
      <c r="G15" s="202">
        <v>2376</v>
      </c>
      <c r="H15" s="203">
        <v>2347</v>
      </c>
      <c r="I15" s="204">
        <v>2872</v>
      </c>
    </row>
    <row r="16" spans="1:9" ht="12.75">
      <c r="A16" s="190" t="s">
        <v>288</v>
      </c>
      <c r="B16" s="190">
        <v>2011</v>
      </c>
      <c r="C16" s="200">
        <v>1941</v>
      </c>
      <c r="D16" s="201">
        <v>1903</v>
      </c>
      <c r="E16" s="201">
        <v>1818</v>
      </c>
      <c r="F16" s="202">
        <v>1738</v>
      </c>
      <c r="G16" s="202">
        <v>1766</v>
      </c>
      <c r="H16" s="203">
        <v>1714</v>
      </c>
      <c r="I16" s="204">
        <v>1813</v>
      </c>
    </row>
    <row r="17" spans="1:9" ht="12.75">
      <c r="A17" s="190" t="s">
        <v>289</v>
      </c>
      <c r="B17" s="190">
        <v>2216</v>
      </c>
      <c r="C17" s="200">
        <v>2126</v>
      </c>
      <c r="D17" s="201">
        <v>1991</v>
      </c>
      <c r="E17" s="201">
        <v>1766</v>
      </c>
      <c r="F17" s="202">
        <v>1525</v>
      </c>
      <c r="G17" s="202">
        <v>1377</v>
      </c>
      <c r="H17" s="203">
        <v>1298</v>
      </c>
      <c r="I17" s="204">
        <v>1680</v>
      </c>
    </row>
    <row r="18" spans="1:9" ht="12.75">
      <c r="A18" s="205" t="s">
        <v>290</v>
      </c>
      <c r="B18" s="206">
        <v>18351</v>
      </c>
      <c r="C18" s="207">
        <v>17540</v>
      </c>
      <c r="D18" s="208">
        <v>16335</v>
      </c>
      <c r="E18" s="208">
        <v>15201</v>
      </c>
      <c r="F18" s="208">
        <v>13892</v>
      </c>
      <c r="G18" s="208">
        <v>13410</v>
      </c>
      <c r="H18" s="209">
        <v>13573</v>
      </c>
      <c r="I18" s="210">
        <v>14992</v>
      </c>
    </row>
    <row r="19" spans="1:9" ht="12.75">
      <c r="A19" s="190" t="s">
        <v>291</v>
      </c>
      <c r="B19" s="190">
        <v>9665</v>
      </c>
      <c r="C19" s="200">
        <v>9781</v>
      </c>
      <c r="D19" s="201">
        <v>9195</v>
      </c>
      <c r="E19" s="201">
        <v>8486</v>
      </c>
      <c r="F19" s="202">
        <v>7886</v>
      </c>
      <c r="G19" s="202">
        <v>7566</v>
      </c>
      <c r="H19" s="203">
        <v>7382</v>
      </c>
      <c r="I19" s="204">
        <v>8382</v>
      </c>
    </row>
    <row r="20" spans="1:9" ht="12.75">
      <c r="A20" s="190" t="s">
        <v>292</v>
      </c>
      <c r="B20" s="190">
        <v>8517</v>
      </c>
      <c r="C20" s="200">
        <v>8535</v>
      </c>
      <c r="D20" s="201">
        <v>8153</v>
      </c>
      <c r="E20" s="201">
        <v>7629</v>
      </c>
      <c r="F20" s="202">
        <v>7132</v>
      </c>
      <c r="G20" s="202">
        <v>6769</v>
      </c>
      <c r="H20" s="203">
        <v>6279</v>
      </c>
      <c r="I20" s="204">
        <v>7416</v>
      </c>
    </row>
    <row r="21" spans="1:9" ht="12.75">
      <c r="A21" s="190" t="s">
        <v>293</v>
      </c>
      <c r="B21" s="190">
        <v>3367</v>
      </c>
      <c r="C21" s="200">
        <v>3405</v>
      </c>
      <c r="D21" s="201">
        <v>3300</v>
      </c>
      <c r="E21" s="201">
        <v>3417</v>
      </c>
      <c r="F21" s="202">
        <v>3358</v>
      </c>
      <c r="G21" s="202">
        <v>3190</v>
      </c>
      <c r="H21" s="203">
        <v>3160</v>
      </c>
      <c r="I21" s="204">
        <v>3305</v>
      </c>
    </row>
    <row r="22" spans="1:9" ht="12.75">
      <c r="A22" s="190" t="s">
        <v>294</v>
      </c>
      <c r="B22" s="190">
        <v>3160</v>
      </c>
      <c r="C22" s="200">
        <v>3247</v>
      </c>
      <c r="D22" s="201">
        <v>3027</v>
      </c>
      <c r="E22" s="201">
        <v>2823</v>
      </c>
      <c r="F22" s="202">
        <v>2580</v>
      </c>
      <c r="G22" s="202">
        <v>2532</v>
      </c>
      <c r="H22" s="203">
        <v>2494</v>
      </c>
      <c r="I22" s="204">
        <v>2784</v>
      </c>
    </row>
    <row r="23" spans="1:9" ht="12.75">
      <c r="A23" s="190" t="s">
        <v>295</v>
      </c>
      <c r="B23" s="190">
        <v>3936</v>
      </c>
      <c r="C23" s="200">
        <v>3884</v>
      </c>
      <c r="D23" s="201">
        <v>3692</v>
      </c>
      <c r="E23" s="201">
        <v>3360</v>
      </c>
      <c r="F23" s="202">
        <v>3171</v>
      </c>
      <c r="G23" s="202">
        <v>3101</v>
      </c>
      <c r="H23" s="203">
        <v>3212</v>
      </c>
      <c r="I23" s="204">
        <v>3403</v>
      </c>
    </row>
    <row r="24" spans="1:9" ht="12.75">
      <c r="A24" s="190" t="s">
        <v>296</v>
      </c>
      <c r="B24" s="190">
        <v>3035</v>
      </c>
      <c r="C24" s="200">
        <v>3013</v>
      </c>
      <c r="D24" s="201">
        <v>2796</v>
      </c>
      <c r="E24" s="201">
        <v>2514</v>
      </c>
      <c r="F24" s="202">
        <v>2395</v>
      </c>
      <c r="G24" s="202">
        <v>2242</v>
      </c>
      <c r="H24" s="203">
        <v>2284</v>
      </c>
      <c r="I24" s="204">
        <v>2541</v>
      </c>
    </row>
    <row r="25" spans="1:9" ht="12.75">
      <c r="A25" s="190" t="s">
        <v>297</v>
      </c>
      <c r="B25" s="190">
        <v>8549</v>
      </c>
      <c r="C25" s="200">
        <v>8697</v>
      </c>
      <c r="D25" s="201">
        <v>8425</v>
      </c>
      <c r="E25" s="201">
        <v>8078</v>
      </c>
      <c r="F25" s="202">
        <v>7734</v>
      </c>
      <c r="G25" s="202">
        <v>7679</v>
      </c>
      <c r="H25" s="203">
        <v>7686</v>
      </c>
      <c r="I25" s="204">
        <v>8050</v>
      </c>
    </row>
    <row r="26" spans="1:9" ht="12.75">
      <c r="A26" s="205" t="s">
        <v>298</v>
      </c>
      <c r="B26" s="206">
        <v>40229</v>
      </c>
      <c r="C26" s="207">
        <v>40562</v>
      </c>
      <c r="D26" s="208">
        <v>38588</v>
      </c>
      <c r="E26" s="208">
        <v>36307</v>
      </c>
      <c r="F26" s="208">
        <v>34256</v>
      </c>
      <c r="G26" s="208">
        <v>33079</v>
      </c>
      <c r="H26" s="209">
        <v>32497</v>
      </c>
      <c r="I26" s="210">
        <v>35881</v>
      </c>
    </row>
    <row r="27" spans="1:9" ht="12.75">
      <c r="A27" s="190" t="s">
        <v>299</v>
      </c>
      <c r="B27" s="190">
        <v>3493</v>
      </c>
      <c r="C27" s="200">
        <v>3475</v>
      </c>
      <c r="D27" s="201">
        <v>3387</v>
      </c>
      <c r="E27" s="201">
        <v>3200</v>
      </c>
      <c r="F27" s="202">
        <v>3018</v>
      </c>
      <c r="G27" s="202">
        <v>2986</v>
      </c>
      <c r="H27" s="203">
        <v>2920</v>
      </c>
      <c r="I27" s="204">
        <v>3164</v>
      </c>
    </row>
    <row r="28" spans="1:9" ht="12.75">
      <c r="A28" s="190" t="s">
        <v>300</v>
      </c>
      <c r="B28" s="190">
        <v>2193</v>
      </c>
      <c r="C28" s="200">
        <v>2299</v>
      </c>
      <c r="D28" s="201">
        <v>2199</v>
      </c>
      <c r="E28" s="201">
        <v>2046</v>
      </c>
      <c r="F28" s="202">
        <v>1859</v>
      </c>
      <c r="G28" s="202">
        <v>1873</v>
      </c>
      <c r="H28" s="203">
        <v>1878</v>
      </c>
      <c r="I28" s="204">
        <v>2026</v>
      </c>
    </row>
    <row r="29" spans="1:9" ht="12.75">
      <c r="A29" s="190" t="s">
        <v>301</v>
      </c>
      <c r="B29" s="190">
        <v>1682</v>
      </c>
      <c r="C29" s="200">
        <v>1729</v>
      </c>
      <c r="D29" s="201">
        <v>1655</v>
      </c>
      <c r="E29" s="201">
        <v>1587</v>
      </c>
      <c r="F29" s="202">
        <v>1426</v>
      </c>
      <c r="G29" s="202">
        <v>1299</v>
      </c>
      <c r="H29" s="203">
        <v>1306</v>
      </c>
      <c r="I29" s="204">
        <v>1500</v>
      </c>
    </row>
    <row r="30" spans="1:9" ht="12.75">
      <c r="A30" s="190" t="s">
        <v>302</v>
      </c>
      <c r="B30" s="190">
        <v>4412</v>
      </c>
      <c r="C30" s="200">
        <v>4578</v>
      </c>
      <c r="D30" s="201">
        <v>4474</v>
      </c>
      <c r="E30" s="201">
        <v>4179</v>
      </c>
      <c r="F30" s="202">
        <v>3958</v>
      </c>
      <c r="G30" s="202">
        <v>3610</v>
      </c>
      <c r="H30" s="203">
        <v>3593</v>
      </c>
      <c r="I30" s="204">
        <v>4066</v>
      </c>
    </row>
    <row r="31" spans="1:9" ht="12.75">
      <c r="A31" s="190" t="s">
        <v>303</v>
      </c>
      <c r="B31" s="190">
        <v>4403</v>
      </c>
      <c r="C31" s="200">
        <v>4421</v>
      </c>
      <c r="D31" s="201">
        <v>4266</v>
      </c>
      <c r="E31" s="201">
        <v>4067</v>
      </c>
      <c r="F31" s="202">
        <v>3849</v>
      </c>
      <c r="G31" s="202">
        <v>3642</v>
      </c>
      <c r="H31" s="203">
        <v>3680</v>
      </c>
      <c r="I31" s="204">
        <v>3988</v>
      </c>
    </row>
    <row r="32" spans="1:9" ht="12.75">
      <c r="A32" s="190" t="s">
        <v>304</v>
      </c>
      <c r="B32" s="190">
        <v>5066</v>
      </c>
      <c r="C32" s="200">
        <v>5123</v>
      </c>
      <c r="D32" s="201">
        <v>5022</v>
      </c>
      <c r="E32" s="201">
        <v>4853</v>
      </c>
      <c r="F32" s="202">
        <v>4359</v>
      </c>
      <c r="G32" s="202">
        <v>4119</v>
      </c>
      <c r="H32" s="203">
        <v>4042</v>
      </c>
      <c r="I32" s="204">
        <v>4586</v>
      </c>
    </row>
    <row r="33" spans="1:9" ht="12.75">
      <c r="A33" s="190" t="s">
        <v>305</v>
      </c>
      <c r="B33" s="190">
        <v>9721</v>
      </c>
      <c r="C33" s="200">
        <v>10010</v>
      </c>
      <c r="D33" s="201">
        <v>9628</v>
      </c>
      <c r="E33" s="201">
        <v>9053</v>
      </c>
      <c r="F33" s="202">
        <v>8023</v>
      </c>
      <c r="G33" s="202">
        <v>7415</v>
      </c>
      <c r="H33" s="203">
        <v>7250</v>
      </c>
      <c r="I33" s="204">
        <v>8563</v>
      </c>
    </row>
    <row r="34" spans="1:9" ht="12.75">
      <c r="A34" s="190" t="s">
        <v>306</v>
      </c>
      <c r="B34" s="190">
        <v>2417</v>
      </c>
      <c r="C34" s="200">
        <v>2471</v>
      </c>
      <c r="D34" s="201">
        <v>2340</v>
      </c>
      <c r="E34" s="201">
        <v>2159</v>
      </c>
      <c r="F34" s="202">
        <v>1948</v>
      </c>
      <c r="G34" s="202">
        <v>1888</v>
      </c>
      <c r="H34" s="203">
        <v>1793</v>
      </c>
      <c r="I34" s="204">
        <v>2100</v>
      </c>
    </row>
    <row r="35" spans="1:9" ht="12.75">
      <c r="A35" s="190" t="s">
        <v>307</v>
      </c>
      <c r="B35" s="190">
        <v>3356</v>
      </c>
      <c r="C35" s="200">
        <v>3496</v>
      </c>
      <c r="D35" s="201">
        <v>3391</v>
      </c>
      <c r="E35" s="201">
        <v>3254</v>
      </c>
      <c r="F35" s="202">
        <v>3061</v>
      </c>
      <c r="G35" s="202">
        <v>2924</v>
      </c>
      <c r="H35" s="203">
        <v>2907</v>
      </c>
      <c r="I35" s="204">
        <v>3172</v>
      </c>
    </row>
    <row r="36" spans="1:9" ht="12.75">
      <c r="A36" s="205" t="s">
        <v>308</v>
      </c>
      <c r="B36" s="206">
        <v>36743</v>
      </c>
      <c r="C36" s="207">
        <v>37602</v>
      </c>
      <c r="D36" s="208">
        <v>36362</v>
      </c>
      <c r="E36" s="208">
        <v>34398</v>
      </c>
      <c r="F36" s="208">
        <v>31501</v>
      </c>
      <c r="G36" s="208">
        <v>29756</v>
      </c>
      <c r="H36" s="209">
        <v>29369</v>
      </c>
      <c r="I36" s="210">
        <v>33165</v>
      </c>
    </row>
    <row r="37" spans="1:9" ht="12.75">
      <c r="A37" s="190" t="s">
        <v>309</v>
      </c>
      <c r="B37" s="190">
        <v>14675</v>
      </c>
      <c r="C37" s="200">
        <v>14733</v>
      </c>
      <c r="D37" s="201">
        <v>14385</v>
      </c>
      <c r="E37" s="201">
        <v>13914</v>
      </c>
      <c r="F37" s="202">
        <v>12862</v>
      </c>
      <c r="G37" s="202">
        <v>11766</v>
      </c>
      <c r="H37" s="203">
        <v>11377</v>
      </c>
      <c r="I37" s="204">
        <v>13173</v>
      </c>
    </row>
    <row r="38" spans="1:9" ht="12.75">
      <c r="A38" s="190" t="s">
        <v>310</v>
      </c>
      <c r="B38" s="190">
        <v>16479</v>
      </c>
      <c r="C38" s="200">
        <v>16495</v>
      </c>
      <c r="D38" s="201">
        <v>16188</v>
      </c>
      <c r="E38" s="201">
        <v>15787</v>
      </c>
      <c r="F38" s="202">
        <v>14882</v>
      </c>
      <c r="G38" s="202">
        <v>14346</v>
      </c>
      <c r="H38" s="203">
        <v>14281</v>
      </c>
      <c r="I38" s="204">
        <v>15330</v>
      </c>
    </row>
    <row r="39" spans="1:9" ht="12.75">
      <c r="A39" s="190" t="s">
        <v>311</v>
      </c>
      <c r="B39" s="190">
        <v>13749</v>
      </c>
      <c r="C39" s="200">
        <v>13811</v>
      </c>
      <c r="D39" s="201">
        <v>13127</v>
      </c>
      <c r="E39" s="201">
        <v>12565</v>
      </c>
      <c r="F39" s="202">
        <v>11676</v>
      </c>
      <c r="G39" s="202">
        <v>11376</v>
      </c>
      <c r="H39" s="203">
        <v>11421</v>
      </c>
      <c r="I39" s="204">
        <v>12329</v>
      </c>
    </row>
    <row r="40" spans="1:9" ht="12.75">
      <c r="A40" s="190" t="s">
        <v>312</v>
      </c>
      <c r="B40" s="190">
        <v>18513</v>
      </c>
      <c r="C40" s="200">
        <v>18859</v>
      </c>
      <c r="D40" s="201">
        <v>18599</v>
      </c>
      <c r="E40" s="201">
        <v>17762</v>
      </c>
      <c r="F40" s="202">
        <v>16344</v>
      </c>
      <c r="G40" s="202">
        <v>15548</v>
      </c>
      <c r="H40" s="203">
        <v>15086</v>
      </c>
      <c r="I40" s="204">
        <v>17033</v>
      </c>
    </row>
    <row r="41" spans="1:9" ht="12.75">
      <c r="A41" s="190" t="s">
        <v>313</v>
      </c>
      <c r="B41" s="190">
        <v>6031</v>
      </c>
      <c r="C41" s="200">
        <v>6106</v>
      </c>
      <c r="D41" s="201">
        <v>5981</v>
      </c>
      <c r="E41" s="201">
        <v>5695</v>
      </c>
      <c r="F41" s="202">
        <v>5408</v>
      </c>
      <c r="G41" s="202">
        <v>5093</v>
      </c>
      <c r="H41" s="203">
        <v>4945</v>
      </c>
      <c r="I41" s="204">
        <v>5538</v>
      </c>
    </row>
    <row r="42" spans="1:9" ht="12.75">
      <c r="A42" s="190" t="s">
        <v>314</v>
      </c>
      <c r="B42" s="190">
        <v>6435</v>
      </c>
      <c r="C42" s="200">
        <v>6451</v>
      </c>
      <c r="D42" s="201">
        <v>6231</v>
      </c>
      <c r="E42" s="201">
        <v>5942</v>
      </c>
      <c r="F42" s="202">
        <v>5653</v>
      </c>
      <c r="G42" s="202">
        <v>5463</v>
      </c>
      <c r="H42" s="203">
        <v>5381</v>
      </c>
      <c r="I42" s="204">
        <v>5853</v>
      </c>
    </row>
    <row r="43" spans="1:9" ht="12.75">
      <c r="A43" s="190" t="s">
        <v>315</v>
      </c>
      <c r="B43" s="190">
        <v>6028</v>
      </c>
      <c r="C43" s="200">
        <v>6272</v>
      </c>
      <c r="D43" s="201">
        <v>6107</v>
      </c>
      <c r="E43" s="201">
        <v>5698</v>
      </c>
      <c r="F43" s="202">
        <v>5333</v>
      </c>
      <c r="G43" s="202">
        <v>5052</v>
      </c>
      <c r="H43" s="203">
        <v>5000</v>
      </c>
      <c r="I43" s="204">
        <v>5577</v>
      </c>
    </row>
    <row r="44" spans="1:9" ht="12.75">
      <c r="A44" s="205" t="s">
        <v>316</v>
      </c>
      <c r="B44" s="206">
        <v>81910</v>
      </c>
      <c r="C44" s="207">
        <v>82727</v>
      </c>
      <c r="D44" s="208">
        <v>80618</v>
      </c>
      <c r="E44" s="208">
        <v>77363</v>
      </c>
      <c r="F44" s="208">
        <v>72158</v>
      </c>
      <c r="G44" s="208">
        <v>68644</v>
      </c>
      <c r="H44" s="209">
        <v>67491</v>
      </c>
      <c r="I44" s="210">
        <v>74833</v>
      </c>
    </row>
    <row r="45" spans="1:9" ht="12.75">
      <c r="A45" s="190" t="s">
        <v>317</v>
      </c>
      <c r="B45" s="190">
        <v>2233</v>
      </c>
      <c r="C45" s="200">
        <v>2386</v>
      </c>
      <c r="D45" s="201">
        <v>2371</v>
      </c>
      <c r="E45" s="201">
        <v>2344</v>
      </c>
      <c r="F45" s="202">
        <v>2059</v>
      </c>
      <c r="G45" s="202">
        <v>1940</v>
      </c>
      <c r="H45" s="203">
        <v>1901</v>
      </c>
      <c r="I45" s="204">
        <v>2167</v>
      </c>
    </row>
    <row r="46" spans="1:9" ht="12.75">
      <c r="A46" s="190" t="s">
        <v>318</v>
      </c>
      <c r="B46" s="190">
        <v>7502</v>
      </c>
      <c r="C46" s="200">
        <v>7660</v>
      </c>
      <c r="D46" s="201">
        <v>7538</v>
      </c>
      <c r="E46" s="201">
        <v>7320</v>
      </c>
      <c r="F46" s="202">
        <v>6709</v>
      </c>
      <c r="G46" s="202">
        <v>6278</v>
      </c>
      <c r="H46" s="203">
        <v>5967</v>
      </c>
      <c r="I46" s="204">
        <v>6912</v>
      </c>
    </row>
    <row r="47" spans="1:9" ht="12.75">
      <c r="A47" s="190" t="s">
        <v>319</v>
      </c>
      <c r="B47" s="190">
        <v>3929</v>
      </c>
      <c r="C47" s="200">
        <v>4042</v>
      </c>
      <c r="D47" s="201">
        <v>4041</v>
      </c>
      <c r="E47" s="201">
        <v>3878</v>
      </c>
      <c r="F47" s="202">
        <v>3583</v>
      </c>
      <c r="G47" s="202">
        <v>3301</v>
      </c>
      <c r="H47" s="203">
        <v>3138</v>
      </c>
      <c r="I47" s="204">
        <v>3664</v>
      </c>
    </row>
    <row r="48" spans="1:9" ht="12.75">
      <c r="A48" s="190" t="s">
        <v>320</v>
      </c>
      <c r="B48" s="190">
        <v>3465</v>
      </c>
      <c r="C48" s="200">
        <v>3486</v>
      </c>
      <c r="D48" s="201">
        <v>3292</v>
      </c>
      <c r="E48" s="201">
        <v>3118</v>
      </c>
      <c r="F48" s="202">
        <v>2867</v>
      </c>
      <c r="G48" s="202">
        <v>2697</v>
      </c>
      <c r="H48" s="203">
        <v>2643</v>
      </c>
      <c r="I48" s="204">
        <v>3017</v>
      </c>
    </row>
    <row r="49" spans="1:9" ht="12.75">
      <c r="A49" s="190" t="s">
        <v>321</v>
      </c>
      <c r="B49" s="190">
        <v>5910</v>
      </c>
      <c r="C49" s="200">
        <v>5902</v>
      </c>
      <c r="D49" s="201">
        <v>5705</v>
      </c>
      <c r="E49" s="201">
        <v>5551</v>
      </c>
      <c r="F49" s="202">
        <v>5250</v>
      </c>
      <c r="G49" s="202">
        <v>4908</v>
      </c>
      <c r="H49" s="203">
        <v>4858</v>
      </c>
      <c r="I49" s="204">
        <v>5362</v>
      </c>
    </row>
    <row r="50" spans="1:9" ht="12.75">
      <c r="A50" s="190" t="s">
        <v>322</v>
      </c>
      <c r="B50" s="190">
        <v>8394</v>
      </c>
      <c r="C50" s="200">
        <v>8462</v>
      </c>
      <c r="D50" s="201">
        <v>8222</v>
      </c>
      <c r="E50" s="201">
        <v>7904</v>
      </c>
      <c r="F50" s="202">
        <v>7621</v>
      </c>
      <c r="G50" s="202">
        <v>7298</v>
      </c>
      <c r="H50" s="203">
        <v>7048</v>
      </c>
      <c r="I50" s="204">
        <v>7759</v>
      </c>
    </row>
    <row r="51" spans="1:9" ht="12.75">
      <c r="A51" s="190" t="s">
        <v>323</v>
      </c>
      <c r="B51" s="190">
        <v>4183</v>
      </c>
      <c r="C51" s="200">
        <v>4473</v>
      </c>
      <c r="D51" s="201">
        <v>4407</v>
      </c>
      <c r="E51" s="201">
        <v>4037</v>
      </c>
      <c r="F51" s="202">
        <v>3461</v>
      </c>
      <c r="G51" s="202">
        <v>2845</v>
      </c>
      <c r="H51" s="203">
        <v>2710</v>
      </c>
      <c r="I51" s="204">
        <v>3656</v>
      </c>
    </row>
    <row r="52" spans="1:9" ht="12.75">
      <c r="A52" s="190" t="s">
        <v>324</v>
      </c>
      <c r="B52" s="190">
        <v>5540</v>
      </c>
      <c r="C52" s="200">
        <v>5687</v>
      </c>
      <c r="D52" s="201">
        <v>5615</v>
      </c>
      <c r="E52" s="201">
        <v>5350</v>
      </c>
      <c r="F52" s="202">
        <v>5071</v>
      </c>
      <c r="G52" s="202">
        <v>4636</v>
      </c>
      <c r="H52" s="203">
        <v>4435</v>
      </c>
      <c r="I52" s="204">
        <v>5132</v>
      </c>
    </row>
    <row r="53" spans="1:9" ht="12.75">
      <c r="A53" s="190" t="s">
        <v>325</v>
      </c>
      <c r="B53" s="190">
        <v>1606</v>
      </c>
      <c r="C53" s="200">
        <v>1667</v>
      </c>
      <c r="D53" s="201">
        <v>1614</v>
      </c>
      <c r="E53" s="201">
        <v>1536</v>
      </c>
      <c r="F53" s="202">
        <v>1388</v>
      </c>
      <c r="G53" s="202">
        <v>1248</v>
      </c>
      <c r="H53" s="203">
        <v>1222</v>
      </c>
      <c r="I53" s="204">
        <v>1446</v>
      </c>
    </row>
    <row r="54" spans="1:9" ht="12.75">
      <c r="A54" s="190" t="s">
        <v>326</v>
      </c>
      <c r="B54" s="190">
        <v>3025</v>
      </c>
      <c r="C54" s="200">
        <v>3126</v>
      </c>
      <c r="D54" s="202">
        <v>3080</v>
      </c>
      <c r="E54" s="202">
        <v>2968</v>
      </c>
      <c r="F54" s="202">
        <v>2797</v>
      </c>
      <c r="G54" s="202">
        <v>2552</v>
      </c>
      <c r="H54" s="203">
        <v>2402</v>
      </c>
      <c r="I54" s="204">
        <v>2821</v>
      </c>
    </row>
    <row r="55" spans="1:9" ht="12.75">
      <c r="A55" s="190" t="s">
        <v>327</v>
      </c>
      <c r="B55" s="190">
        <v>9474</v>
      </c>
      <c r="C55" s="200">
        <v>9404</v>
      </c>
      <c r="D55" s="202">
        <v>9073</v>
      </c>
      <c r="E55" s="202">
        <v>8586</v>
      </c>
      <c r="F55" s="202">
        <v>7816</v>
      </c>
      <c r="G55" s="202">
        <v>7690</v>
      </c>
      <c r="H55" s="203">
        <v>7573</v>
      </c>
      <c r="I55" s="204">
        <v>8357</v>
      </c>
    </row>
    <row r="56" spans="1:9" ht="12.75">
      <c r="A56" s="205" t="s">
        <v>328</v>
      </c>
      <c r="B56" s="206">
        <v>55261</v>
      </c>
      <c r="C56" s="207">
        <v>56295</v>
      </c>
      <c r="D56" s="208">
        <v>54958</v>
      </c>
      <c r="E56" s="208">
        <v>52592</v>
      </c>
      <c r="F56" s="208">
        <v>48622</v>
      </c>
      <c r="G56" s="208">
        <v>45393</v>
      </c>
      <c r="H56" s="209">
        <v>43897</v>
      </c>
      <c r="I56" s="210">
        <v>50293</v>
      </c>
    </row>
    <row r="57" spans="1:9" ht="12.75">
      <c r="A57" s="218"/>
      <c r="B57" s="219"/>
      <c r="C57" s="220"/>
      <c r="D57" s="220"/>
      <c r="E57" s="220"/>
      <c r="F57" s="220"/>
      <c r="G57" s="220"/>
      <c r="H57" s="220"/>
      <c r="I57" s="181" t="s">
        <v>186</v>
      </c>
    </row>
    <row r="58" spans="1:9" ht="12.75">
      <c r="A58" s="181"/>
      <c r="B58" s="181"/>
      <c r="C58" s="181"/>
      <c r="D58" s="181"/>
      <c r="E58" s="181"/>
      <c r="F58" s="181"/>
      <c r="G58" s="181"/>
      <c r="H58" s="181"/>
      <c r="I58" s="181" t="s">
        <v>370</v>
      </c>
    </row>
    <row r="59" spans="1:9" ht="12.75">
      <c r="A59" s="915" t="s">
        <v>269</v>
      </c>
      <c r="B59" s="915"/>
      <c r="C59" s="915"/>
      <c r="D59" s="915"/>
      <c r="E59" s="915"/>
      <c r="F59" s="915"/>
      <c r="G59" s="915"/>
      <c r="H59" s="915"/>
      <c r="I59" s="915"/>
    </row>
    <row r="60" spans="1:9" ht="12.75">
      <c r="A60" s="916" t="s">
        <v>270</v>
      </c>
      <c r="B60" s="916"/>
      <c r="C60" s="916"/>
      <c r="D60" s="916"/>
      <c r="E60" s="916"/>
      <c r="F60" s="916"/>
      <c r="G60" s="916"/>
      <c r="H60" s="916"/>
      <c r="I60" s="916"/>
    </row>
    <row r="61" ht="13.5" thickBot="1"/>
    <row r="62" spans="1:9" ht="12.75">
      <c r="A62" s="183" t="s">
        <v>271</v>
      </c>
      <c r="B62" s="184" t="s">
        <v>272</v>
      </c>
      <c r="C62" s="185" t="s">
        <v>273</v>
      </c>
      <c r="D62" s="186" t="s">
        <v>274</v>
      </c>
      <c r="E62" s="186" t="s">
        <v>275</v>
      </c>
      <c r="F62" s="186" t="s">
        <v>276</v>
      </c>
      <c r="G62" s="186" t="s">
        <v>277</v>
      </c>
      <c r="H62" s="187" t="s">
        <v>278</v>
      </c>
      <c r="I62" s="188" t="s">
        <v>279</v>
      </c>
    </row>
    <row r="63" spans="1:9" ht="13.5" thickBot="1">
      <c r="A63" s="189" t="s">
        <v>280</v>
      </c>
      <c r="B63" s="190">
        <v>2002</v>
      </c>
      <c r="C63" s="191"/>
      <c r="D63" s="192"/>
      <c r="E63" s="192"/>
      <c r="F63" s="192"/>
      <c r="G63" s="192"/>
      <c r="H63" s="193"/>
      <c r="I63" s="194" t="s">
        <v>281</v>
      </c>
    </row>
    <row r="64" spans="1:9" ht="12.75">
      <c r="A64" s="190" t="s">
        <v>329</v>
      </c>
      <c r="B64" s="190">
        <v>6414</v>
      </c>
      <c r="C64" s="200">
        <v>6368</v>
      </c>
      <c r="D64" s="202">
        <v>6100</v>
      </c>
      <c r="E64" s="202">
        <v>5940</v>
      </c>
      <c r="F64" s="202">
        <v>5626</v>
      </c>
      <c r="G64" s="202">
        <v>5295</v>
      </c>
      <c r="H64" s="203">
        <v>5273</v>
      </c>
      <c r="I64" s="204">
        <v>5767</v>
      </c>
    </row>
    <row r="65" spans="1:9" ht="12.75">
      <c r="A65" s="190" t="s">
        <v>330</v>
      </c>
      <c r="B65" s="190">
        <v>1725</v>
      </c>
      <c r="C65" s="200">
        <v>1778</v>
      </c>
      <c r="D65" s="202">
        <v>1759</v>
      </c>
      <c r="E65" s="202">
        <v>1736</v>
      </c>
      <c r="F65" s="202">
        <v>1517</v>
      </c>
      <c r="G65" s="202">
        <v>1433</v>
      </c>
      <c r="H65" s="203">
        <v>1347</v>
      </c>
      <c r="I65" s="204">
        <v>1595</v>
      </c>
    </row>
    <row r="66" spans="1:9" ht="12.75">
      <c r="A66" s="190" t="s">
        <v>331</v>
      </c>
      <c r="B66" s="190">
        <v>8066</v>
      </c>
      <c r="C66" s="200">
        <v>8109</v>
      </c>
      <c r="D66" s="202">
        <v>7925</v>
      </c>
      <c r="E66" s="202">
        <v>7700</v>
      </c>
      <c r="F66" s="202">
        <v>7322</v>
      </c>
      <c r="G66" s="202">
        <v>7394</v>
      </c>
      <c r="H66" s="203">
        <v>6962</v>
      </c>
      <c r="I66" s="204">
        <v>7569</v>
      </c>
    </row>
    <row r="67" spans="1:9" ht="12.75">
      <c r="A67" s="190" t="s">
        <v>332</v>
      </c>
      <c r="B67" s="190">
        <v>4526</v>
      </c>
      <c r="C67" s="200">
        <v>4588</v>
      </c>
      <c r="D67" s="202">
        <v>4556</v>
      </c>
      <c r="E67" s="202">
        <v>4369</v>
      </c>
      <c r="F67" s="202">
        <v>3965</v>
      </c>
      <c r="G67" s="202">
        <v>3757</v>
      </c>
      <c r="H67" s="203">
        <v>3670</v>
      </c>
      <c r="I67" s="204">
        <v>4151</v>
      </c>
    </row>
    <row r="68" spans="1:9" ht="12.75">
      <c r="A68" s="190" t="s">
        <v>333</v>
      </c>
      <c r="B68" s="190">
        <v>2860</v>
      </c>
      <c r="C68" s="200">
        <v>2884</v>
      </c>
      <c r="D68" s="202">
        <v>2795</v>
      </c>
      <c r="E68" s="202">
        <v>2694</v>
      </c>
      <c r="F68" s="202">
        <v>2400</v>
      </c>
      <c r="G68" s="202">
        <v>2277</v>
      </c>
      <c r="H68" s="203">
        <v>2293</v>
      </c>
      <c r="I68" s="204">
        <v>2557</v>
      </c>
    </row>
    <row r="69" spans="1:9" ht="12.75">
      <c r="A69" s="190" t="s">
        <v>334</v>
      </c>
      <c r="B69" s="190">
        <v>10544</v>
      </c>
      <c r="C69" s="200">
        <v>10572</v>
      </c>
      <c r="D69" s="202">
        <v>10374</v>
      </c>
      <c r="E69" s="202">
        <v>10122</v>
      </c>
      <c r="F69" s="202">
        <v>9752</v>
      </c>
      <c r="G69" s="202">
        <v>9581</v>
      </c>
      <c r="H69" s="203">
        <v>9609</v>
      </c>
      <c r="I69" s="204">
        <v>10002</v>
      </c>
    </row>
    <row r="70" spans="1:9" ht="12.75">
      <c r="A70" s="190" t="s">
        <v>335</v>
      </c>
      <c r="B70" s="190">
        <v>2945</v>
      </c>
      <c r="C70" s="200">
        <v>2968</v>
      </c>
      <c r="D70" s="202">
        <v>2920</v>
      </c>
      <c r="E70" s="202">
        <v>2843</v>
      </c>
      <c r="F70" s="202">
        <v>2725</v>
      </c>
      <c r="G70" s="202">
        <v>2795</v>
      </c>
      <c r="H70" s="203">
        <v>2833</v>
      </c>
      <c r="I70" s="204">
        <v>2847</v>
      </c>
    </row>
    <row r="71" spans="1:9" ht="12.75">
      <c r="A71" s="190" t="s">
        <v>336</v>
      </c>
      <c r="B71" s="190">
        <v>7512</v>
      </c>
      <c r="C71" s="200">
        <v>7453</v>
      </c>
      <c r="D71" s="202">
        <v>7412</v>
      </c>
      <c r="E71" s="202">
        <v>7413</v>
      </c>
      <c r="F71" s="202">
        <v>7297</v>
      </c>
      <c r="G71" s="202">
        <v>7247</v>
      </c>
      <c r="H71" s="203">
        <v>7248</v>
      </c>
      <c r="I71" s="204">
        <v>7345</v>
      </c>
    </row>
    <row r="72" spans="1:9" ht="12.75">
      <c r="A72" s="190" t="s">
        <v>337</v>
      </c>
      <c r="B72" s="190">
        <v>15739</v>
      </c>
      <c r="C72" s="200">
        <v>15839</v>
      </c>
      <c r="D72" s="202">
        <v>15660</v>
      </c>
      <c r="E72" s="202">
        <v>15410</v>
      </c>
      <c r="F72" s="202">
        <v>14852</v>
      </c>
      <c r="G72" s="202">
        <v>14467</v>
      </c>
      <c r="H72" s="203">
        <v>14318</v>
      </c>
      <c r="I72" s="204">
        <v>15091</v>
      </c>
    </row>
    <row r="73" spans="1:9" ht="12.75">
      <c r="A73" s="190" t="s">
        <v>338</v>
      </c>
      <c r="B73" s="190">
        <v>8052</v>
      </c>
      <c r="C73" s="200">
        <v>8164</v>
      </c>
      <c r="D73" s="202">
        <v>8033</v>
      </c>
      <c r="E73" s="202">
        <v>7983</v>
      </c>
      <c r="F73" s="202">
        <v>7669</v>
      </c>
      <c r="G73" s="202">
        <v>7222</v>
      </c>
      <c r="H73" s="203">
        <v>7070</v>
      </c>
      <c r="I73" s="204">
        <v>7690</v>
      </c>
    </row>
    <row r="74" spans="1:9" ht="12.75">
      <c r="A74" s="190" t="s">
        <v>339</v>
      </c>
      <c r="B74" s="190">
        <v>5024</v>
      </c>
      <c r="C74" s="200">
        <v>4952</v>
      </c>
      <c r="D74" s="202">
        <v>4836</v>
      </c>
      <c r="E74" s="202">
        <v>4681</v>
      </c>
      <c r="F74" s="202">
        <v>4357</v>
      </c>
      <c r="G74" s="202">
        <v>4272</v>
      </c>
      <c r="H74" s="203">
        <v>4353</v>
      </c>
      <c r="I74" s="204">
        <v>4575</v>
      </c>
    </row>
    <row r="75" spans="1:9" ht="12.75">
      <c r="A75" s="190" t="s">
        <v>340</v>
      </c>
      <c r="B75" s="190">
        <v>3720</v>
      </c>
      <c r="C75" s="200">
        <v>3760</v>
      </c>
      <c r="D75" s="202">
        <v>3764</v>
      </c>
      <c r="E75" s="202">
        <v>3648</v>
      </c>
      <c r="F75" s="202">
        <v>3490</v>
      </c>
      <c r="G75" s="202">
        <v>3380</v>
      </c>
      <c r="H75" s="203">
        <v>3378</v>
      </c>
      <c r="I75" s="204">
        <v>3570</v>
      </c>
    </row>
    <row r="76" spans="1:9" ht="12.75">
      <c r="A76" s="190" t="s">
        <v>341</v>
      </c>
      <c r="B76" s="190">
        <v>4668</v>
      </c>
      <c r="C76" s="200">
        <v>4820</v>
      </c>
      <c r="D76" s="202">
        <v>4723</v>
      </c>
      <c r="E76" s="202">
        <v>4890</v>
      </c>
      <c r="F76" s="202">
        <v>4721</v>
      </c>
      <c r="G76" s="202">
        <v>4567</v>
      </c>
      <c r="H76" s="203">
        <v>4609</v>
      </c>
      <c r="I76" s="204">
        <v>4722</v>
      </c>
    </row>
    <row r="77" spans="1:9" ht="12.75">
      <c r="A77" s="205" t="s">
        <v>342</v>
      </c>
      <c r="B77" s="206">
        <v>81795</v>
      </c>
      <c r="C77" s="207">
        <v>82255</v>
      </c>
      <c r="D77" s="208">
        <v>80857</v>
      </c>
      <c r="E77" s="208">
        <v>79429</v>
      </c>
      <c r="F77" s="208">
        <v>75693</v>
      </c>
      <c r="G77" s="208">
        <v>73687</v>
      </c>
      <c r="H77" s="209">
        <v>72963</v>
      </c>
      <c r="I77" s="210">
        <v>77481</v>
      </c>
    </row>
    <row r="78" spans="1:9" ht="12.75">
      <c r="A78" s="190" t="s">
        <v>343</v>
      </c>
      <c r="B78" s="190">
        <v>9145</v>
      </c>
      <c r="C78" s="200">
        <v>9459</v>
      </c>
      <c r="D78" s="202">
        <v>9157</v>
      </c>
      <c r="E78" s="202">
        <v>8813</v>
      </c>
      <c r="F78" s="202">
        <v>7899</v>
      </c>
      <c r="G78" s="202">
        <v>7317</v>
      </c>
      <c r="H78" s="203">
        <v>7071</v>
      </c>
      <c r="I78" s="204">
        <v>8286</v>
      </c>
    </row>
    <row r="79" spans="1:9" ht="12.75">
      <c r="A79" s="190" t="s">
        <v>344</v>
      </c>
      <c r="B79" s="190">
        <v>7261</v>
      </c>
      <c r="C79" s="200">
        <v>7390</v>
      </c>
      <c r="D79" s="202">
        <v>7186</v>
      </c>
      <c r="E79" s="202">
        <v>7046</v>
      </c>
      <c r="F79" s="202">
        <v>6770</v>
      </c>
      <c r="G79" s="202">
        <v>6589</v>
      </c>
      <c r="H79" s="203">
        <v>6596</v>
      </c>
      <c r="I79" s="204">
        <v>6929</v>
      </c>
    </row>
    <row r="80" spans="1:9" ht="12.75">
      <c r="A80" s="190" t="s">
        <v>345</v>
      </c>
      <c r="B80" s="190">
        <v>10177</v>
      </c>
      <c r="C80" s="200">
        <v>10414</v>
      </c>
      <c r="D80" s="202">
        <v>10180</v>
      </c>
      <c r="E80" s="202">
        <v>10011</v>
      </c>
      <c r="F80" s="202">
        <v>9199</v>
      </c>
      <c r="G80" s="202">
        <v>8668</v>
      </c>
      <c r="H80" s="203">
        <v>8521</v>
      </c>
      <c r="I80" s="204">
        <v>9499</v>
      </c>
    </row>
    <row r="81" spans="1:9" ht="12.75">
      <c r="A81" s="190" t="s">
        <v>346</v>
      </c>
      <c r="B81" s="190">
        <v>3689</v>
      </c>
      <c r="C81" s="200">
        <v>3759</v>
      </c>
      <c r="D81" s="202">
        <v>3637</v>
      </c>
      <c r="E81" s="202">
        <v>3548</v>
      </c>
      <c r="F81" s="202">
        <v>3306</v>
      </c>
      <c r="G81" s="202">
        <v>3028</v>
      </c>
      <c r="H81" s="203">
        <v>2893</v>
      </c>
      <c r="I81" s="204">
        <v>3362</v>
      </c>
    </row>
    <row r="82" spans="1:9" ht="12.75">
      <c r="A82" s="190" t="s">
        <v>347</v>
      </c>
      <c r="B82" s="190">
        <v>1653</v>
      </c>
      <c r="C82" s="200">
        <v>1670</v>
      </c>
      <c r="D82" s="202">
        <v>1630</v>
      </c>
      <c r="E82" s="202">
        <v>1571</v>
      </c>
      <c r="F82" s="202">
        <v>1519</v>
      </c>
      <c r="G82" s="202">
        <v>1467</v>
      </c>
      <c r="H82" s="203">
        <v>1453</v>
      </c>
      <c r="I82" s="204">
        <v>1552</v>
      </c>
    </row>
    <row r="83" spans="1:9" ht="12.75">
      <c r="A83" s="190" t="s">
        <v>348</v>
      </c>
      <c r="B83" s="190">
        <v>10436</v>
      </c>
      <c r="C83" s="200">
        <v>10264</v>
      </c>
      <c r="D83" s="202">
        <v>10010</v>
      </c>
      <c r="E83" s="202">
        <v>9709</v>
      </c>
      <c r="F83" s="202">
        <v>9258</v>
      </c>
      <c r="G83" s="202">
        <v>8981</v>
      </c>
      <c r="H83" s="203">
        <v>8705</v>
      </c>
      <c r="I83" s="204">
        <v>9488</v>
      </c>
    </row>
    <row r="84" spans="1:9" ht="12.75">
      <c r="A84" s="190" t="s">
        <v>349</v>
      </c>
      <c r="B84" s="190">
        <v>18105</v>
      </c>
      <c r="C84" s="200">
        <v>18518</v>
      </c>
      <c r="D84" s="202">
        <v>18054</v>
      </c>
      <c r="E84" s="202">
        <v>17539</v>
      </c>
      <c r="F84" s="202">
        <v>16883</v>
      </c>
      <c r="G84" s="202">
        <v>16286</v>
      </c>
      <c r="H84" s="203">
        <v>16326</v>
      </c>
      <c r="I84" s="204">
        <v>17268</v>
      </c>
    </row>
    <row r="85" spans="1:9" ht="12.75">
      <c r="A85" s="190" t="s">
        <v>350</v>
      </c>
      <c r="B85" s="190">
        <v>7443</v>
      </c>
      <c r="C85" s="200">
        <v>7669</v>
      </c>
      <c r="D85" s="202">
        <v>7507</v>
      </c>
      <c r="E85" s="202">
        <v>7288</v>
      </c>
      <c r="F85" s="202">
        <v>6897</v>
      </c>
      <c r="G85" s="202">
        <v>6597</v>
      </c>
      <c r="H85" s="203">
        <v>6475</v>
      </c>
      <c r="I85" s="204">
        <v>7072</v>
      </c>
    </row>
    <row r="86" spans="1:9" ht="12.75">
      <c r="A86" s="190" t="s">
        <v>351</v>
      </c>
      <c r="B86" s="190">
        <v>4404</v>
      </c>
      <c r="C86" s="200">
        <v>4436</v>
      </c>
      <c r="D86" s="202">
        <v>4272</v>
      </c>
      <c r="E86" s="202">
        <v>4144</v>
      </c>
      <c r="F86" s="202">
        <v>3963</v>
      </c>
      <c r="G86" s="202">
        <v>3995</v>
      </c>
      <c r="H86" s="203">
        <v>4087</v>
      </c>
      <c r="I86" s="204">
        <v>4150</v>
      </c>
    </row>
    <row r="87" spans="1:9" ht="12.75">
      <c r="A87" s="190" t="s">
        <v>352</v>
      </c>
      <c r="B87" s="190">
        <v>4377</v>
      </c>
      <c r="C87" s="200">
        <v>4616</v>
      </c>
      <c r="D87" s="202">
        <v>4378</v>
      </c>
      <c r="E87" s="202">
        <v>4216</v>
      </c>
      <c r="F87" s="202">
        <v>3823</v>
      </c>
      <c r="G87" s="202">
        <v>3465</v>
      </c>
      <c r="H87" s="203">
        <v>3274</v>
      </c>
      <c r="I87" s="204">
        <v>3962</v>
      </c>
    </row>
    <row r="88" spans="1:9" ht="12.75">
      <c r="A88" s="190" t="s">
        <v>353</v>
      </c>
      <c r="B88" s="190">
        <v>2169</v>
      </c>
      <c r="C88" s="200">
        <v>2274</v>
      </c>
      <c r="D88" s="202">
        <v>2227</v>
      </c>
      <c r="E88" s="202">
        <v>2225</v>
      </c>
      <c r="F88" s="202">
        <v>2101</v>
      </c>
      <c r="G88" s="202">
        <v>1933</v>
      </c>
      <c r="H88" s="203">
        <v>1889</v>
      </c>
      <c r="I88" s="204">
        <v>2108</v>
      </c>
    </row>
    <row r="89" spans="1:9" ht="12.75">
      <c r="A89" s="190" t="s">
        <v>354</v>
      </c>
      <c r="B89" s="190">
        <v>3791</v>
      </c>
      <c r="C89" s="200">
        <v>3804</v>
      </c>
      <c r="D89" s="202">
        <v>3711</v>
      </c>
      <c r="E89" s="202">
        <v>3578</v>
      </c>
      <c r="F89" s="202">
        <v>3392</v>
      </c>
      <c r="G89" s="202">
        <v>3142</v>
      </c>
      <c r="H89" s="203">
        <v>3067</v>
      </c>
      <c r="I89" s="204">
        <v>3449</v>
      </c>
    </row>
    <row r="90" spans="1:9" ht="12.75">
      <c r="A90" s="190" t="s">
        <v>355</v>
      </c>
      <c r="B90" s="190">
        <v>10759</v>
      </c>
      <c r="C90" s="200">
        <v>10768</v>
      </c>
      <c r="D90" s="202">
        <v>10577</v>
      </c>
      <c r="E90" s="202">
        <v>10233</v>
      </c>
      <c r="F90" s="202">
        <v>9449</v>
      </c>
      <c r="G90" s="202">
        <v>8956</v>
      </c>
      <c r="H90" s="203">
        <v>8802</v>
      </c>
      <c r="I90" s="204">
        <v>9797</v>
      </c>
    </row>
    <row r="91" spans="1:9" ht="12.75">
      <c r="A91" s="205" t="s">
        <v>356</v>
      </c>
      <c r="B91" s="206">
        <v>93409</v>
      </c>
      <c r="C91" s="207">
        <v>95041</v>
      </c>
      <c r="D91" s="208">
        <v>92526</v>
      </c>
      <c r="E91" s="208">
        <v>89921</v>
      </c>
      <c r="F91" s="208">
        <v>84459</v>
      </c>
      <c r="G91" s="208">
        <v>80424</v>
      </c>
      <c r="H91" s="209">
        <v>79159</v>
      </c>
      <c r="I91" s="210">
        <v>86922</v>
      </c>
    </row>
    <row r="92" spans="1:9" ht="12.75">
      <c r="A92" s="190" t="s">
        <v>357</v>
      </c>
      <c r="B92" s="190">
        <v>4164</v>
      </c>
      <c r="C92" s="200">
        <v>4234</v>
      </c>
      <c r="D92" s="202">
        <v>4217</v>
      </c>
      <c r="E92" s="202">
        <v>4171</v>
      </c>
      <c r="F92" s="202">
        <v>3803</v>
      </c>
      <c r="G92" s="202">
        <v>3649</v>
      </c>
      <c r="H92" s="203">
        <v>3637</v>
      </c>
      <c r="I92" s="204">
        <v>3952</v>
      </c>
    </row>
    <row r="93" spans="1:9" ht="12.75">
      <c r="A93" s="190" t="s">
        <v>358</v>
      </c>
      <c r="B93" s="190">
        <v>5188</v>
      </c>
      <c r="C93" s="200">
        <v>5069</v>
      </c>
      <c r="D93" s="202">
        <v>4805</v>
      </c>
      <c r="E93" s="202">
        <v>4648</v>
      </c>
      <c r="F93" s="202">
        <v>4538</v>
      </c>
      <c r="G93" s="202">
        <v>4468</v>
      </c>
      <c r="H93" s="203">
        <v>4473</v>
      </c>
      <c r="I93" s="204">
        <v>4667</v>
      </c>
    </row>
    <row r="94" spans="1:9" ht="12.75">
      <c r="A94" s="190" t="s">
        <v>359</v>
      </c>
      <c r="B94" s="190">
        <v>6387</v>
      </c>
      <c r="C94" s="200">
        <v>6389</v>
      </c>
      <c r="D94" s="202">
        <v>6268</v>
      </c>
      <c r="E94" s="202">
        <v>6120</v>
      </c>
      <c r="F94" s="202">
        <v>5979</v>
      </c>
      <c r="G94" s="202">
        <v>5864</v>
      </c>
      <c r="H94" s="203">
        <v>5915</v>
      </c>
      <c r="I94" s="204">
        <v>6089</v>
      </c>
    </row>
    <row r="95" spans="1:9" ht="12.75">
      <c r="A95" s="190" t="s">
        <v>360</v>
      </c>
      <c r="B95" s="190">
        <v>3175</v>
      </c>
      <c r="C95" s="200">
        <v>3091</v>
      </c>
      <c r="D95" s="202">
        <v>2998</v>
      </c>
      <c r="E95" s="202">
        <v>2936</v>
      </c>
      <c r="F95" s="202">
        <v>2802</v>
      </c>
      <c r="G95" s="202">
        <v>2799</v>
      </c>
      <c r="H95" s="203">
        <v>2839</v>
      </c>
      <c r="I95" s="204">
        <v>2911</v>
      </c>
    </row>
    <row r="96" spans="1:9" ht="12.75">
      <c r="A96" s="190" t="s">
        <v>361</v>
      </c>
      <c r="B96" s="190">
        <v>5047</v>
      </c>
      <c r="C96" s="200">
        <v>5066</v>
      </c>
      <c r="D96" s="202">
        <v>4906</v>
      </c>
      <c r="E96" s="202">
        <v>4757</v>
      </c>
      <c r="F96" s="202">
        <v>4584</v>
      </c>
      <c r="G96" s="202">
        <v>4592</v>
      </c>
      <c r="H96" s="203">
        <v>4652</v>
      </c>
      <c r="I96" s="204">
        <v>4760</v>
      </c>
    </row>
    <row r="97" spans="1:9" ht="12.75">
      <c r="A97" s="190" t="s">
        <v>362</v>
      </c>
      <c r="B97" s="190">
        <v>14897</v>
      </c>
      <c r="C97" s="200">
        <v>15240</v>
      </c>
      <c r="D97" s="202">
        <v>14890</v>
      </c>
      <c r="E97" s="202">
        <v>14676</v>
      </c>
      <c r="F97" s="202">
        <v>14067</v>
      </c>
      <c r="G97" s="202">
        <v>13919</v>
      </c>
      <c r="H97" s="203">
        <v>13886</v>
      </c>
      <c r="I97" s="204">
        <v>14446</v>
      </c>
    </row>
    <row r="98" spans="1:9" ht="12.75">
      <c r="A98" s="190" t="s">
        <v>363</v>
      </c>
      <c r="B98" s="190">
        <v>15757</v>
      </c>
      <c r="C98" s="200">
        <v>15736</v>
      </c>
      <c r="D98" s="202">
        <v>15596</v>
      </c>
      <c r="E98" s="202">
        <v>15504</v>
      </c>
      <c r="F98" s="202">
        <v>15156</v>
      </c>
      <c r="G98" s="202">
        <v>15337</v>
      </c>
      <c r="H98" s="203">
        <v>15240</v>
      </c>
      <c r="I98" s="204">
        <v>15428</v>
      </c>
    </row>
    <row r="99" spans="1:9" ht="12.75">
      <c r="A99" s="190" t="s">
        <v>364</v>
      </c>
      <c r="B99" s="190">
        <v>10406</v>
      </c>
      <c r="C99" s="200">
        <v>10527</v>
      </c>
      <c r="D99" s="202">
        <v>10343</v>
      </c>
      <c r="E99" s="202">
        <v>10097</v>
      </c>
      <c r="F99" s="202">
        <v>9714</v>
      </c>
      <c r="G99" s="202">
        <v>9382</v>
      </c>
      <c r="H99" s="203">
        <v>9445</v>
      </c>
      <c r="I99" s="204">
        <v>9918</v>
      </c>
    </row>
    <row r="100" spans="1:9" ht="12.75">
      <c r="A100" s="190" t="s">
        <v>365</v>
      </c>
      <c r="B100" s="190">
        <v>3585</v>
      </c>
      <c r="C100" s="200">
        <v>3706</v>
      </c>
      <c r="D100" s="202">
        <v>3658</v>
      </c>
      <c r="E100" s="202">
        <v>3648</v>
      </c>
      <c r="F100" s="202">
        <v>3475</v>
      </c>
      <c r="G100" s="202">
        <v>3309</v>
      </c>
      <c r="H100" s="203">
        <v>3348</v>
      </c>
      <c r="I100" s="204">
        <v>3524</v>
      </c>
    </row>
    <row r="101" spans="1:9" ht="12.75">
      <c r="A101" s="190" t="s">
        <v>366</v>
      </c>
      <c r="B101" s="190">
        <v>11448</v>
      </c>
      <c r="C101" s="200">
        <v>11684</v>
      </c>
      <c r="D101" s="202">
        <v>11346</v>
      </c>
      <c r="E101" s="202">
        <v>10946</v>
      </c>
      <c r="F101" s="202">
        <v>10554</v>
      </c>
      <c r="G101" s="202">
        <v>9981</v>
      </c>
      <c r="H101" s="203">
        <v>9809</v>
      </c>
      <c r="I101" s="204">
        <v>10720</v>
      </c>
    </row>
    <row r="102" spans="1:9" ht="12.75">
      <c r="A102" s="190" t="s">
        <v>367</v>
      </c>
      <c r="B102" s="190">
        <v>16325</v>
      </c>
      <c r="C102" s="200">
        <v>16429</v>
      </c>
      <c r="D102" s="202">
        <v>16164</v>
      </c>
      <c r="E102" s="202">
        <v>16010</v>
      </c>
      <c r="F102" s="202">
        <v>15432</v>
      </c>
      <c r="G102" s="202">
        <v>15416</v>
      </c>
      <c r="H102" s="203">
        <v>15447</v>
      </c>
      <c r="I102" s="204">
        <v>15816</v>
      </c>
    </row>
    <row r="103" spans="1:9" ht="13.5" thickBot="1">
      <c r="A103" s="205" t="s">
        <v>368</v>
      </c>
      <c r="B103" s="206">
        <v>96379</v>
      </c>
      <c r="C103" s="207">
        <v>97171</v>
      </c>
      <c r="D103" s="208">
        <v>95191</v>
      </c>
      <c r="E103" s="208">
        <v>93513</v>
      </c>
      <c r="F103" s="208">
        <v>90104</v>
      </c>
      <c r="G103" s="208">
        <v>88716</v>
      </c>
      <c r="H103" s="209">
        <v>88691</v>
      </c>
      <c r="I103" s="210">
        <v>92231</v>
      </c>
    </row>
    <row r="104" spans="1:9" ht="13.5" thickBot="1">
      <c r="A104" s="211" t="s">
        <v>369</v>
      </c>
      <c r="B104" s="212">
        <v>504077</v>
      </c>
      <c r="C104" s="213">
        <v>509193</v>
      </c>
      <c r="D104" s="214">
        <v>495435</v>
      </c>
      <c r="E104" s="214">
        <v>478724</v>
      </c>
      <c r="F104" s="214">
        <v>450685</v>
      </c>
      <c r="G104" s="214">
        <v>433109</v>
      </c>
      <c r="H104" s="215">
        <v>427640</v>
      </c>
      <c r="I104" s="216">
        <v>465798</v>
      </c>
    </row>
    <row r="105" spans="1:9" ht="12.75">
      <c r="A105" s="182" t="s">
        <v>132</v>
      </c>
      <c r="B105" s="182"/>
      <c r="C105" s="182"/>
      <c r="D105" s="182"/>
      <c r="E105" s="182"/>
      <c r="F105" s="182"/>
      <c r="G105" s="182"/>
      <c r="H105" s="182"/>
      <c r="I105" s="182"/>
    </row>
    <row r="106" ht="12.75">
      <c r="A106" s="181" t="s">
        <v>254</v>
      </c>
    </row>
  </sheetData>
  <mergeCells count="4">
    <mergeCell ref="A5:I5"/>
    <mergeCell ref="A6:I6"/>
    <mergeCell ref="A59:I59"/>
    <mergeCell ref="A60:I6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10"/>
  <dimension ref="A2:H104"/>
  <sheetViews>
    <sheetView workbookViewId="0" topLeftCell="A1">
      <selection activeCell="H54" sqref="A1:H54"/>
    </sheetView>
  </sheetViews>
  <sheetFormatPr defaultColWidth="9.140625" defaultRowHeight="12.75"/>
  <cols>
    <col min="1" max="1" width="20.140625" style="217" customWidth="1"/>
    <col min="2" max="2" width="8.8515625" style="217" customWidth="1"/>
    <col min="3" max="4" width="8.421875" style="217" customWidth="1"/>
    <col min="5" max="5" width="8.00390625" style="217" customWidth="1"/>
    <col min="6" max="7" width="7.8515625" style="217" customWidth="1"/>
    <col min="8" max="8" width="16.140625" style="217" customWidth="1"/>
  </cols>
  <sheetData>
    <row r="2" spans="1:8" ht="14.25">
      <c r="A2" s="522"/>
      <c r="B2" s="523"/>
      <c r="C2" s="523"/>
      <c r="D2" s="523"/>
      <c r="E2" s="523"/>
      <c r="F2" s="523"/>
      <c r="G2" s="523"/>
      <c r="H2" s="557" t="s">
        <v>558</v>
      </c>
    </row>
    <row r="3" spans="1:8" ht="12.75">
      <c r="A3" s="523"/>
      <c r="B3" s="523"/>
      <c r="C3" s="523"/>
      <c r="D3" s="523"/>
      <c r="E3" s="523"/>
      <c r="F3" s="523"/>
      <c r="G3" s="523"/>
      <c r="H3" s="523"/>
    </row>
    <row r="4" spans="1:8" ht="25.5">
      <c r="A4" s="524" t="s">
        <v>559</v>
      </c>
      <c r="B4" s="525"/>
      <c r="C4" s="525"/>
      <c r="D4" s="525"/>
      <c r="E4" s="525"/>
      <c r="F4" s="525"/>
      <c r="G4" s="525"/>
      <c r="H4" s="525"/>
    </row>
    <row r="5" spans="1:8" ht="13.5" thickBot="1">
      <c r="A5" s="522"/>
      <c r="B5" s="522"/>
      <c r="C5" s="522"/>
      <c r="D5" s="522"/>
      <c r="E5" s="522"/>
      <c r="F5" s="522"/>
      <c r="G5" s="526" t="s">
        <v>132</v>
      </c>
      <c r="H5" s="526"/>
    </row>
    <row r="6" spans="1:8" ht="12.75">
      <c r="A6" s="527" t="s">
        <v>271</v>
      </c>
      <c r="B6" s="528" t="s">
        <v>273</v>
      </c>
      <c r="C6" s="529" t="s">
        <v>274</v>
      </c>
      <c r="D6" s="529" t="s">
        <v>275</v>
      </c>
      <c r="E6" s="529" t="s">
        <v>276</v>
      </c>
      <c r="F6" s="529" t="s">
        <v>277</v>
      </c>
      <c r="G6" s="530" t="s">
        <v>278</v>
      </c>
      <c r="H6" s="527" t="s">
        <v>279</v>
      </c>
    </row>
    <row r="7" spans="1:8" ht="13.5" thickBot="1">
      <c r="A7" s="531" t="s">
        <v>560</v>
      </c>
      <c r="B7" s="532"/>
      <c r="C7" s="533"/>
      <c r="D7" s="533"/>
      <c r="E7" s="533"/>
      <c r="F7" s="533"/>
      <c r="G7" s="534"/>
      <c r="H7" s="531" t="s">
        <v>281</v>
      </c>
    </row>
    <row r="8" spans="1:8" ht="12.75">
      <c r="A8" s="535" t="s">
        <v>282</v>
      </c>
      <c r="B8" s="536">
        <v>1559</v>
      </c>
      <c r="C8" s="536">
        <v>1684</v>
      </c>
      <c r="D8" s="537">
        <v>1709</v>
      </c>
      <c r="E8" s="537">
        <v>1629</v>
      </c>
      <c r="F8" s="537">
        <v>1575</v>
      </c>
      <c r="G8" s="538">
        <v>1501</v>
      </c>
      <c r="H8" s="539">
        <v>1610</v>
      </c>
    </row>
    <row r="9" spans="1:8" ht="12.75">
      <c r="A9" s="540" t="s">
        <v>283</v>
      </c>
      <c r="B9" s="541">
        <v>879</v>
      </c>
      <c r="C9" s="541">
        <v>620</v>
      </c>
      <c r="D9" s="542">
        <v>621</v>
      </c>
      <c r="E9" s="542">
        <v>695</v>
      </c>
      <c r="F9" s="542">
        <v>744</v>
      </c>
      <c r="G9" s="543">
        <v>834</v>
      </c>
      <c r="H9" s="544">
        <v>732</v>
      </c>
    </row>
    <row r="10" spans="1:8" ht="12.75">
      <c r="A10" s="540" t="s">
        <v>284</v>
      </c>
      <c r="B10" s="541">
        <v>231</v>
      </c>
      <c r="C10" s="541">
        <v>312</v>
      </c>
      <c r="D10" s="542">
        <v>248</v>
      </c>
      <c r="E10" s="542">
        <v>177</v>
      </c>
      <c r="F10" s="542">
        <v>259</v>
      </c>
      <c r="G10" s="543">
        <v>263</v>
      </c>
      <c r="H10" s="544">
        <v>248</v>
      </c>
    </row>
    <row r="11" spans="1:8" ht="12.75">
      <c r="A11" s="540" t="s">
        <v>285</v>
      </c>
      <c r="B11" s="541">
        <v>190</v>
      </c>
      <c r="C11" s="541">
        <v>218</v>
      </c>
      <c r="D11" s="542">
        <v>131</v>
      </c>
      <c r="E11" s="542">
        <v>92</v>
      </c>
      <c r="F11" s="542">
        <v>152</v>
      </c>
      <c r="G11" s="543">
        <v>208</v>
      </c>
      <c r="H11" s="544">
        <v>165</v>
      </c>
    </row>
    <row r="12" spans="1:8" ht="12.75">
      <c r="A12" s="540" t="s">
        <v>286</v>
      </c>
      <c r="B12" s="541">
        <v>188</v>
      </c>
      <c r="C12" s="541">
        <v>193</v>
      </c>
      <c r="D12" s="542">
        <v>221</v>
      </c>
      <c r="E12" s="542">
        <v>202</v>
      </c>
      <c r="F12" s="542">
        <v>227</v>
      </c>
      <c r="G12" s="543">
        <v>276</v>
      </c>
      <c r="H12" s="544">
        <v>218</v>
      </c>
    </row>
    <row r="13" spans="1:8" ht="12.75">
      <c r="A13" s="540" t="s">
        <v>287</v>
      </c>
      <c r="B13" s="541">
        <v>263</v>
      </c>
      <c r="C13" s="541">
        <v>324</v>
      </c>
      <c r="D13" s="542">
        <v>315</v>
      </c>
      <c r="E13" s="542">
        <v>237</v>
      </c>
      <c r="F13" s="542">
        <v>214</v>
      </c>
      <c r="G13" s="543">
        <v>214</v>
      </c>
      <c r="H13" s="544">
        <v>261</v>
      </c>
    </row>
    <row r="14" spans="1:8" ht="12.75">
      <c r="A14" s="540" t="s">
        <v>288</v>
      </c>
      <c r="B14" s="541">
        <v>307</v>
      </c>
      <c r="C14" s="541">
        <v>239</v>
      </c>
      <c r="D14" s="542">
        <v>214</v>
      </c>
      <c r="E14" s="542">
        <v>208</v>
      </c>
      <c r="F14" s="542">
        <v>205</v>
      </c>
      <c r="G14" s="543">
        <v>220</v>
      </c>
      <c r="H14" s="544">
        <v>232</v>
      </c>
    </row>
    <row r="15" spans="1:8" ht="12.75">
      <c r="A15" s="540" t="s">
        <v>289</v>
      </c>
      <c r="B15" s="541">
        <v>196</v>
      </c>
      <c r="C15" s="541">
        <v>233</v>
      </c>
      <c r="D15" s="542">
        <v>268</v>
      </c>
      <c r="E15" s="542">
        <v>212</v>
      </c>
      <c r="F15" s="542">
        <v>237</v>
      </c>
      <c r="G15" s="543">
        <v>255</v>
      </c>
      <c r="H15" s="544">
        <v>234</v>
      </c>
    </row>
    <row r="16" spans="1:8" ht="12.75">
      <c r="A16" s="545" t="s">
        <v>290</v>
      </c>
      <c r="B16" s="546">
        <v>3813</v>
      </c>
      <c r="C16" s="546">
        <v>3823</v>
      </c>
      <c r="D16" s="546">
        <v>3727</v>
      </c>
      <c r="E16" s="546">
        <v>3452</v>
      </c>
      <c r="F16" s="546">
        <v>3613</v>
      </c>
      <c r="G16" s="547">
        <v>3771</v>
      </c>
      <c r="H16" s="548">
        <v>3700</v>
      </c>
    </row>
    <row r="17" spans="1:8" ht="12.75">
      <c r="A17" s="540" t="s">
        <v>291</v>
      </c>
      <c r="B17" s="541">
        <v>209</v>
      </c>
      <c r="C17" s="541">
        <v>242</v>
      </c>
      <c r="D17" s="542">
        <v>261</v>
      </c>
      <c r="E17" s="542">
        <v>327</v>
      </c>
      <c r="F17" s="542">
        <v>381</v>
      </c>
      <c r="G17" s="543">
        <v>330</v>
      </c>
      <c r="H17" s="544">
        <v>292</v>
      </c>
    </row>
    <row r="18" spans="1:8" ht="12.75">
      <c r="A18" s="540" t="s">
        <v>292</v>
      </c>
      <c r="B18" s="541">
        <v>566</v>
      </c>
      <c r="C18" s="541">
        <v>538</v>
      </c>
      <c r="D18" s="542">
        <v>262</v>
      </c>
      <c r="E18" s="542">
        <v>364</v>
      </c>
      <c r="F18" s="542">
        <v>376</v>
      </c>
      <c r="G18" s="543">
        <v>754</v>
      </c>
      <c r="H18" s="544">
        <v>477</v>
      </c>
    </row>
    <row r="19" spans="1:8" ht="12.75">
      <c r="A19" s="540" t="s">
        <v>293</v>
      </c>
      <c r="B19" s="541">
        <v>70</v>
      </c>
      <c r="C19" s="541">
        <v>53</v>
      </c>
      <c r="D19" s="542">
        <v>58</v>
      </c>
      <c r="E19" s="542">
        <v>78</v>
      </c>
      <c r="F19" s="542">
        <v>64</v>
      </c>
      <c r="G19" s="543">
        <v>111</v>
      </c>
      <c r="H19" s="544">
        <v>72</v>
      </c>
    </row>
    <row r="20" spans="1:8" ht="12.75">
      <c r="A20" s="540" t="s">
        <v>294</v>
      </c>
      <c r="B20" s="541">
        <v>113</v>
      </c>
      <c r="C20" s="541">
        <v>142</v>
      </c>
      <c r="D20" s="542">
        <v>131</v>
      </c>
      <c r="E20" s="542">
        <v>127</v>
      </c>
      <c r="F20" s="542">
        <v>131</v>
      </c>
      <c r="G20" s="543">
        <v>135</v>
      </c>
      <c r="H20" s="544">
        <v>130</v>
      </c>
    </row>
    <row r="21" spans="1:8" ht="12.75">
      <c r="A21" s="540" t="s">
        <v>295</v>
      </c>
      <c r="B21" s="541">
        <v>830</v>
      </c>
      <c r="C21" s="541">
        <v>798</v>
      </c>
      <c r="D21" s="542">
        <v>534</v>
      </c>
      <c r="E21" s="542">
        <v>429</v>
      </c>
      <c r="F21" s="542">
        <v>376</v>
      </c>
      <c r="G21" s="543">
        <v>450</v>
      </c>
      <c r="H21" s="544">
        <v>569</v>
      </c>
    </row>
    <row r="22" spans="1:8" ht="12.75">
      <c r="A22" s="540" t="s">
        <v>296</v>
      </c>
      <c r="B22" s="541">
        <v>209</v>
      </c>
      <c r="C22" s="541">
        <v>196</v>
      </c>
      <c r="D22" s="542">
        <v>172</v>
      </c>
      <c r="E22" s="542">
        <v>191</v>
      </c>
      <c r="F22" s="542">
        <v>244</v>
      </c>
      <c r="G22" s="543">
        <v>251</v>
      </c>
      <c r="H22" s="544">
        <v>210</v>
      </c>
    </row>
    <row r="23" spans="1:8" ht="12.75">
      <c r="A23" s="540" t="s">
        <v>297</v>
      </c>
      <c r="B23" s="541">
        <v>253</v>
      </c>
      <c r="C23" s="541">
        <v>244</v>
      </c>
      <c r="D23" s="542">
        <v>190</v>
      </c>
      <c r="E23" s="542">
        <v>168</v>
      </c>
      <c r="F23" s="542">
        <v>267</v>
      </c>
      <c r="G23" s="543">
        <v>479</v>
      </c>
      <c r="H23" s="544">
        <v>267</v>
      </c>
    </row>
    <row r="24" spans="1:8" ht="12.75">
      <c r="A24" s="545" t="s">
        <v>298</v>
      </c>
      <c r="B24" s="546">
        <v>2250</v>
      </c>
      <c r="C24" s="546">
        <v>2213</v>
      </c>
      <c r="D24" s="546">
        <v>1608</v>
      </c>
      <c r="E24" s="546">
        <v>1684</v>
      </c>
      <c r="F24" s="546">
        <v>1839</v>
      </c>
      <c r="G24" s="547">
        <v>2510</v>
      </c>
      <c r="H24" s="548">
        <v>2017</v>
      </c>
    </row>
    <row r="25" spans="1:8" ht="12.75">
      <c r="A25" s="540" t="s">
        <v>299</v>
      </c>
      <c r="B25" s="541">
        <v>249</v>
      </c>
      <c r="C25" s="541">
        <v>263</v>
      </c>
      <c r="D25" s="542">
        <v>269</v>
      </c>
      <c r="E25" s="542">
        <v>266</v>
      </c>
      <c r="F25" s="542">
        <v>376</v>
      </c>
      <c r="G25" s="543">
        <v>297</v>
      </c>
      <c r="H25" s="544">
        <v>286</v>
      </c>
    </row>
    <row r="26" spans="1:8" ht="12.75">
      <c r="A26" s="540" t="s">
        <v>300</v>
      </c>
      <c r="B26" s="541">
        <v>333</v>
      </c>
      <c r="C26" s="541">
        <v>408</v>
      </c>
      <c r="D26" s="542">
        <v>434</v>
      </c>
      <c r="E26" s="542">
        <v>496</v>
      </c>
      <c r="F26" s="542">
        <v>528</v>
      </c>
      <c r="G26" s="543">
        <v>528</v>
      </c>
      <c r="H26" s="544">
        <v>455</v>
      </c>
    </row>
    <row r="27" spans="1:8" ht="12.75">
      <c r="A27" s="540" t="s">
        <v>301</v>
      </c>
      <c r="B27" s="541">
        <v>142</v>
      </c>
      <c r="C27" s="541">
        <v>222</v>
      </c>
      <c r="D27" s="542">
        <v>240</v>
      </c>
      <c r="E27" s="542">
        <v>231</v>
      </c>
      <c r="F27" s="542">
        <v>241</v>
      </c>
      <c r="G27" s="543">
        <v>213</v>
      </c>
      <c r="H27" s="544">
        <v>215</v>
      </c>
    </row>
    <row r="28" spans="1:8" ht="12.75">
      <c r="A28" s="540" t="s">
        <v>302</v>
      </c>
      <c r="B28" s="541">
        <v>600</v>
      </c>
      <c r="C28" s="541">
        <v>590</v>
      </c>
      <c r="D28" s="542">
        <v>706</v>
      </c>
      <c r="E28" s="542">
        <v>656</v>
      </c>
      <c r="F28" s="542">
        <v>312</v>
      </c>
      <c r="G28" s="543">
        <v>339</v>
      </c>
      <c r="H28" s="544">
        <v>534</v>
      </c>
    </row>
    <row r="29" spans="1:8" ht="12.75">
      <c r="A29" s="540" t="s">
        <v>303</v>
      </c>
      <c r="B29" s="541">
        <v>463</v>
      </c>
      <c r="C29" s="541">
        <v>294</v>
      </c>
      <c r="D29" s="542">
        <v>297</v>
      </c>
      <c r="E29" s="542">
        <v>276</v>
      </c>
      <c r="F29" s="542">
        <v>314</v>
      </c>
      <c r="G29" s="543">
        <v>342</v>
      </c>
      <c r="H29" s="544">
        <v>331</v>
      </c>
    </row>
    <row r="30" spans="1:8" ht="12.75">
      <c r="A30" s="540" t="s">
        <v>304</v>
      </c>
      <c r="B30" s="541">
        <v>146</v>
      </c>
      <c r="C30" s="541">
        <v>176</v>
      </c>
      <c r="D30" s="542">
        <v>273</v>
      </c>
      <c r="E30" s="542">
        <v>227</v>
      </c>
      <c r="F30" s="542">
        <v>261</v>
      </c>
      <c r="G30" s="543">
        <v>175</v>
      </c>
      <c r="H30" s="544">
        <v>210</v>
      </c>
    </row>
    <row r="31" spans="1:8" ht="12.75">
      <c r="A31" s="540" t="s">
        <v>305</v>
      </c>
      <c r="B31" s="541">
        <v>437</v>
      </c>
      <c r="C31" s="541">
        <v>390</v>
      </c>
      <c r="D31" s="542">
        <v>608</v>
      </c>
      <c r="E31" s="542">
        <v>564</v>
      </c>
      <c r="F31" s="542">
        <v>520</v>
      </c>
      <c r="G31" s="543">
        <v>579</v>
      </c>
      <c r="H31" s="544">
        <v>516</v>
      </c>
    </row>
    <row r="32" spans="1:8" ht="12.75">
      <c r="A32" s="540" t="s">
        <v>306</v>
      </c>
      <c r="B32" s="541">
        <v>185</v>
      </c>
      <c r="C32" s="541">
        <v>150</v>
      </c>
      <c r="D32" s="542">
        <v>46</v>
      </c>
      <c r="E32" s="542">
        <v>30</v>
      </c>
      <c r="F32" s="542">
        <v>111</v>
      </c>
      <c r="G32" s="543">
        <v>112</v>
      </c>
      <c r="H32" s="544">
        <v>106</v>
      </c>
    </row>
    <row r="33" spans="1:8" ht="12.75">
      <c r="A33" s="540" t="s">
        <v>307</v>
      </c>
      <c r="B33" s="541">
        <v>284</v>
      </c>
      <c r="C33" s="541">
        <v>325</v>
      </c>
      <c r="D33" s="542">
        <v>257</v>
      </c>
      <c r="E33" s="542">
        <v>262</v>
      </c>
      <c r="F33" s="542">
        <v>203</v>
      </c>
      <c r="G33" s="543">
        <v>158</v>
      </c>
      <c r="H33" s="544">
        <v>248</v>
      </c>
    </row>
    <row r="34" spans="1:8" ht="12.75">
      <c r="A34" s="545" t="s">
        <v>308</v>
      </c>
      <c r="B34" s="546">
        <v>2839</v>
      </c>
      <c r="C34" s="546">
        <v>2818</v>
      </c>
      <c r="D34" s="546">
        <v>3130</v>
      </c>
      <c r="E34" s="546">
        <v>3008</v>
      </c>
      <c r="F34" s="546">
        <v>2866</v>
      </c>
      <c r="G34" s="547">
        <v>2743</v>
      </c>
      <c r="H34" s="548">
        <v>2901</v>
      </c>
    </row>
    <row r="35" spans="1:8" ht="12.75">
      <c r="A35" s="540" t="s">
        <v>309</v>
      </c>
      <c r="B35" s="541">
        <v>89</v>
      </c>
      <c r="C35" s="541">
        <v>116</v>
      </c>
      <c r="D35" s="542">
        <v>234</v>
      </c>
      <c r="E35" s="542">
        <v>260</v>
      </c>
      <c r="F35" s="542">
        <v>156</v>
      </c>
      <c r="G35" s="543">
        <v>202</v>
      </c>
      <c r="H35" s="544">
        <v>176</v>
      </c>
    </row>
    <row r="36" spans="1:8" ht="12.75">
      <c r="A36" s="540" t="s">
        <v>310</v>
      </c>
      <c r="B36" s="541">
        <v>150</v>
      </c>
      <c r="C36" s="541">
        <v>261</v>
      </c>
      <c r="D36" s="542">
        <v>636</v>
      </c>
      <c r="E36" s="542">
        <v>759</v>
      </c>
      <c r="F36" s="542">
        <v>558</v>
      </c>
      <c r="G36" s="543">
        <v>664</v>
      </c>
      <c r="H36" s="544">
        <v>505</v>
      </c>
    </row>
    <row r="37" spans="1:8" ht="12.75">
      <c r="A37" s="540" t="s">
        <v>311</v>
      </c>
      <c r="B37" s="541">
        <v>361</v>
      </c>
      <c r="C37" s="541">
        <v>285</v>
      </c>
      <c r="D37" s="542">
        <v>236</v>
      </c>
      <c r="E37" s="542">
        <v>293</v>
      </c>
      <c r="F37" s="542">
        <v>340</v>
      </c>
      <c r="G37" s="543">
        <v>470</v>
      </c>
      <c r="H37" s="544">
        <v>331</v>
      </c>
    </row>
    <row r="38" spans="1:8" ht="12.75">
      <c r="A38" s="540" t="s">
        <v>312</v>
      </c>
      <c r="B38" s="541">
        <v>442</v>
      </c>
      <c r="C38" s="541">
        <v>496</v>
      </c>
      <c r="D38" s="542">
        <v>577</v>
      </c>
      <c r="E38" s="542">
        <v>567</v>
      </c>
      <c r="F38" s="542">
        <v>576</v>
      </c>
      <c r="G38" s="543">
        <v>805</v>
      </c>
      <c r="H38" s="544">
        <v>577</v>
      </c>
    </row>
    <row r="39" spans="1:8" ht="12.75">
      <c r="A39" s="540" t="s">
        <v>313</v>
      </c>
      <c r="B39" s="541">
        <v>96</v>
      </c>
      <c r="C39" s="541">
        <v>75</v>
      </c>
      <c r="D39" s="542">
        <v>84</v>
      </c>
      <c r="E39" s="542">
        <v>77</v>
      </c>
      <c r="F39" s="542">
        <v>82</v>
      </c>
      <c r="G39" s="543">
        <v>83</v>
      </c>
      <c r="H39" s="544">
        <v>83</v>
      </c>
    </row>
    <row r="40" spans="1:8" ht="12.75">
      <c r="A40" s="540" t="s">
        <v>314</v>
      </c>
      <c r="B40" s="541">
        <v>85</v>
      </c>
      <c r="C40" s="541">
        <v>60</v>
      </c>
      <c r="D40" s="542">
        <v>182</v>
      </c>
      <c r="E40" s="542">
        <v>210</v>
      </c>
      <c r="F40" s="542">
        <v>190</v>
      </c>
      <c r="G40" s="543">
        <v>173</v>
      </c>
      <c r="H40" s="544">
        <v>150</v>
      </c>
    </row>
    <row r="41" spans="1:8" ht="12.75">
      <c r="A41" s="540" t="s">
        <v>315</v>
      </c>
      <c r="B41" s="541">
        <v>22</v>
      </c>
      <c r="C41" s="541">
        <v>28</v>
      </c>
      <c r="D41" s="542">
        <v>75</v>
      </c>
      <c r="E41" s="542">
        <v>52</v>
      </c>
      <c r="F41" s="542">
        <v>56</v>
      </c>
      <c r="G41" s="543">
        <v>77</v>
      </c>
      <c r="H41" s="544">
        <v>51</v>
      </c>
    </row>
    <row r="42" spans="1:8" ht="12.75">
      <c r="A42" s="545" t="s">
        <v>316</v>
      </c>
      <c r="B42" s="546">
        <v>1245</v>
      </c>
      <c r="C42" s="546">
        <v>1321</v>
      </c>
      <c r="D42" s="546">
        <v>2024</v>
      </c>
      <c r="E42" s="546">
        <v>2218</v>
      </c>
      <c r="F42" s="546">
        <v>1958</v>
      </c>
      <c r="G42" s="547">
        <v>2474</v>
      </c>
      <c r="H42" s="548">
        <v>1873</v>
      </c>
    </row>
    <row r="43" spans="1:8" ht="12.75">
      <c r="A43" s="540" t="s">
        <v>317</v>
      </c>
      <c r="B43" s="541">
        <v>60</v>
      </c>
      <c r="C43" s="541">
        <v>59</v>
      </c>
      <c r="D43" s="542">
        <v>48</v>
      </c>
      <c r="E43" s="542">
        <v>52</v>
      </c>
      <c r="F43" s="542">
        <v>53</v>
      </c>
      <c r="G43" s="543">
        <v>65</v>
      </c>
      <c r="H43" s="544">
        <v>56</v>
      </c>
    </row>
    <row r="44" spans="1:8" ht="12.75">
      <c r="A44" s="540" t="s">
        <v>318</v>
      </c>
      <c r="B44" s="541">
        <v>221</v>
      </c>
      <c r="C44" s="541">
        <v>199</v>
      </c>
      <c r="D44" s="542">
        <v>177</v>
      </c>
      <c r="E44" s="542">
        <v>238</v>
      </c>
      <c r="F44" s="542">
        <v>258</v>
      </c>
      <c r="G44" s="543">
        <v>305</v>
      </c>
      <c r="H44" s="544">
        <v>233</v>
      </c>
    </row>
    <row r="45" spans="1:8" ht="12.75">
      <c r="A45" s="540" t="s">
        <v>319</v>
      </c>
      <c r="B45" s="541">
        <v>35</v>
      </c>
      <c r="C45" s="541">
        <v>64</v>
      </c>
      <c r="D45" s="542">
        <v>47</v>
      </c>
      <c r="E45" s="542">
        <v>85</v>
      </c>
      <c r="F45" s="542">
        <v>91</v>
      </c>
      <c r="G45" s="543">
        <v>121</v>
      </c>
      <c r="H45" s="544">
        <v>74</v>
      </c>
    </row>
    <row r="46" spans="1:8" ht="12.75">
      <c r="A46" s="540" t="s">
        <v>320</v>
      </c>
      <c r="B46" s="541">
        <v>85</v>
      </c>
      <c r="C46" s="541">
        <v>100</v>
      </c>
      <c r="D46" s="542">
        <v>66</v>
      </c>
      <c r="E46" s="542">
        <v>79</v>
      </c>
      <c r="F46" s="542">
        <v>92</v>
      </c>
      <c r="G46" s="543">
        <v>68</v>
      </c>
      <c r="H46" s="544">
        <v>82</v>
      </c>
    </row>
    <row r="47" spans="1:8" ht="12.75">
      <c r="A47" s="540" t="s">
        <v>321</v>
      </c>
      <c r="B47" s="541">
        <v>181</v>
      </c>
      <c r="C47" s="541">
        <v>240</v>
      </c>
      <c r="D47" s="542">
        <v>254</v>
      </c>
      <c r="E47" s="542">
        <v>233</v>
      </c>
      <c r="F47" s="542">
        <v>210</v>
      </c>
      <c r="G47" s="543">
        <v>244</v>
      </c>
      <c r="H47" s="544">
        <v>227</v>
      </c>
    </row>
    <row r="48" spans="1:8" ht="12.75">
      <c r="A48" s="540" t="s">
        <v>322</v>
      </c>
      <c r="B48" s="541">
        <v>187</v>
      </c>
      <c r="C48" s="541">
        <v>183</v>
      </c>
      <c r="D48" s="542">
        <v>193</v>
      </c>
      <c r="E48" s="542">
        <v>165</v>
      </c>
      <c r="F48" s="542">
        <v>262</v>
      </c>
      <c r="G48" s="543">
        <v>196</v>
      </c>
      <c r="H48" s="544">
        <v>198</v>
      </c>
    </row>
    <row r="49" spans="1:8" ht="12.75">
      <c r="A49" s="540" t="s">
        <v>323</v>
      </c>
      <c r="B49" s="541">
        <v>240</v>
      </c>
      <c r="C49" s="541">
        <v>240</v>
      </c>
      <c r="D49" s="542">
        <v>324</v>
      </c>
      <c r="E49" s="542">
        <v>382</v>
      </c>
      <c r="F49" s="542">
        <v>278</v>
      </c>
      <c r="G49" s="543">
        <v>398</v>
      </c>
      <c r="H49" s="544">
        <v>310</v>
      </c>
    </row>
    <row r="50" spans="1:8" ht="12.75">
      <c r="A50" s="540" t="s">
        <v>324</v>
      </c>
      <c r="B50" s="541">
        <v>197</v>
      </c>
      <c r="C50" s="541">
        <v>200</v>
      </c>
      <c r="D50" s="542">
        <v>167</v>
      </c>
      <c r="E50" s="542">
        <v>179</v>
      </c>
      <c r="F50" s="542">
        <v>114</v>
      </c>
      <c r="G50" s="543">
        <v>130</v>
      </c>
      <c r="H50" s="544">
        <v>164</v>
      </c>
    </row>
    <row r="51" spans="1:8" ht="12.75">
      <c r="A51" s="540" t="s">
        <v>325</v>
      </c>
      <c r="B51" s="541">
        <v>45</v>
      </c>
      <c r="C51" s="541">
        <v>70</v>
      </c>
      <c r="D51" s="542">
        <v>84</v>
      </c>
      <c r="E51" s="542">
        <v>109</v>
      </c>
      <c r="F51" s="542">
        <v>96</v>
      </c>
      <c r="G51" s="543">
        <v>98</v>
      </c>
      <c r="H51" s="544">
        <v>84</v>
      </c>
    </row>
    <row r="52" spans="1:8" ht="12.75">
      <c r="A52" s="540" t="s">
        <v>326</v>
      </c>
      <c r="B52" s="542">
        <v>64</v>
      </c>
      <c r="C52" s="542">
        <v>61</v>
      </c>
      <c r="D52" s="542">
        <v>81</v>
      </c>
      <c r="E52" s="542">
        <v>90</v>
      </c>
      <c r="F52" s="542">
        <v>78</v>
      </c>
      <c r="G52" s="543">
        <v>104</v>
      </c>
      <c r="H52" s="544">
        <v>80</v>
      </c>
    </row>
    <row r="53" spans="1:8" ht="12.75">
      <c r="A53" s="540" t="s">
        <v>327</v>
      </c>
      <c r="B53" s="542">
        <v>719</v>
      </c>
      <c r="C53" s="542">
        <v>831</v>
      </c>
      <c r="D53" s="542">
        <v>1154</v>
      </c>
      <c r="E53" s="542">
        <v>1088</v>
      </c>
      <c r="F53" s="542">
        <v>566</v>
      </c>
      <c r="G53" s="543">
        <v>632</v>
      </c>
      <c r="H53" s="544">
        <v>831</v>
      </c>
    </row>
    <row r="54" spans="1:8" ht="13.5" thickBot="1">
      <c r="A54" s="549" t="s">
        <v>328</v>
      </c>
      <c r="B54" s="550">
        <v>2034</v>
      </c>
      <c r="C54" s="550">
        <v>2247</v>
      </c>
      <c r="D54" s="550">
        <v>2595</v>
      </c>
      <c r="E54" s="550">
        <v>2700</v>
      </c>
      <c r="F54" s="550">
        <v>2098</v>
      </c>
      <c r="G54" s="551">
        <v>2361</v>
      </c>
      <c r="H54" s="552">
        <v>2339</v>
      </c>
    </row>
    <row r="55" spans="1:8" ht="12.75">
      <c r="A55" s="1122"/>
      <c r="B55" s="558"/>
      <c r="C55" s="558"/>
      <c r="D55" s="558"/>
      <c r="E55" s="558"/>
      <c r="F55" s="558"/>
      <c r="G55" s="558"/>
      <c r="H55" s="558"/>
    </row>
    <row r="56" spans="1:8" ht="14.25">
      <c r="A56" s="522"/>
      <c r="B56" s="523"/>
      <c r="C56" s="523"/>
      <c r="D56" s="523"/>
      <c r="E56" s="523"/>
      <c r="F56" s="523"/>
      <c r="G56" s="523"/>
      <c r="H56" s="559" t="s">
        <v>558</v>
      </c>
    </row>
    <row r="57" spans="1:8" ht="12.75">
      <c r="A57" s="523"/>
      <c r="B57" s="523"/>
      <c r="C57" s="523"/>
      <c r="D57" s="523"/>
      <c r="E57" s="523"/>
      <c r="F57" s="523"/>
      <c r="G57" s="523"/>
      <c r="H57" s="560" t="s">
        <v>370</v>
      </c>
    </row>
    <row r="58" spans="1:8" ht="25.5">
      <c r="A58" s="524" t="s">
        <v>559</v>
      </c>
      <c r="B58" s="525"/>
      <c r="C58" s="525"/>
      <c r="D58" s="525"/>
      <c r="E58" s="525"/>
      <c r="F58" s="525"/>
      <c r="G58" s="525"/>
      <c r="H58" s="525"/>
    </row>
    <row r="59" spans="1:8" ht="13.5" thickBot="1">
      <c r="A59" s="522"/>
      <c r="B59" s="522"/>
      <c r="C59" s="522"/>
      <c r="D59" s="522"/>
      <c r="E59" s="522"/>
      <c r="F59" s="522"/>
      <c r="G59" s="526" t="s">
        <v>132</v>
      </c>
      <c r="H59" s="526"/>
    </row>
    <row r="60" spans="1:8" ht="12.75">
      <c r="A60" s="527" t="s">
        <v>271</v>
      </c>
      <c r="B60" s="528" t="s">
        <v>273</v>
      </c>
      <c r="C60" s="529" t="s">
        <v>274</v>
      </c>
      <c r="D60" s="529" t="s">
        <v>275</v>
      </c>
      <c r="E60" s="529" t="s">
        <v>276</v>
      </c>
      <c r="F60" s="529" t="s">
        <v>277</v>
      </c>
      <c r="G60" s="530" t="s">
        <v>278</v>
      </c>
      <c r="H60" s="527" t="s">
        <v>279</v>
      </c>
    </row>
    <row r="61" spans="1:8" ht="13.5" thickBot="1">
      <c r="A61" s="531" t="s">
        <v>560</v>
      </c>
      <c r="B61" s="532"/>
      <c r="C61" s="533"/>
      <c r="D61" s="533"/>
      <c r="E61" s="533"/>
      <c r="F61" s="533"/>
      <c r="G61" s="534"/>
      <c r="H61" s="531" t="s">
        <v>281</v>
      </c>
    </row>
    <row r="62" spans="1:8" ht="12.75">
      <c r="A62" s="540" t="s">
        <v>329</v>
      </c>
      <c r="B62" s="542">
        <v>215</v>
      </c>
      <c r="C62" s="542">
        <v>195</v>
      </c>
      <c r="D62" s="542">
        <v>203</v>
      </c>
      <c r="E62" s="542">
        <v>298</v>
      </c>
      <c r="F62" s="542">
        <v>230</v>
      </c>
      <c r="G62" s="543">
        <v>228</v>
      </c>
      <c r="H62" s="544">
        <v>228</v>
      </c>
    </row>
    <row r="63" spans="1:8" ht="12.75">
      <c r="A63" s="540" t="s">
        <v>330</v>
      </c>
      <c r="B63" s="542">
        <v>40</v>
      </c>
      <c r="C63" s="542">
        <v>58</v>
      </c>
      <c r="D63" s="542">
        <v>49</v>
      </c>
      <c r="E63" s="542">
        <v>38</v>
      </c>
      <c r="F63" s="542">
        <v>71</v>
      </c>
      <c r="G63" s="543">
        <v>120</v>
      </c>
      <c r="H63" s="544">
        <v>63</v>
      </c>
    </row>
    <row r="64" spans="1:8" ht="12.75">
      <c r="A64" s="540" t="s">
        <v>331</v>
      </c>
      <c r="B64" s="542">
        <v>133</v>
      </c>
      <c r="C64" s="542">
        <v>112</v>
      </c>
      <c r="D64" s="542">
        <v>239</v>
      </c>
      <c r="E64" s="542">
        <v>188</v>
      </c>
      <c r="F64" s="542">
        <v>227</v>
      </c>
      <c r="G64" s="543">
        <v>253</v>
      </c>
      <c r="H64" s="544">
        <v>192</v>
      </c>
    </row>
    <row r="65" spans="1:8" ht="12.75">
      <c r="A65" s="540" t="s">
        <v>332</v>
      </c>
      <c r="B65" s="542">
        <v>66</v>
      </c>
      <c r="C65" s="542">
        <v>78</v>
      </c>
      <c r="D65" s="542">
        <v>120</v>
      </c>
      <c r="E65" s="542">
        <v>103</v>
      </c>
      <c r="F65" s="542">
        <v>89</v>
      </c>
      <c r="G65" s="543">
        <v>83</v>
      </c>
      <c r="H65" s="544">
        <v>90</v>
      </c>
    </row>
    <row r="66" spans="1:8" ht="12.75">
      <c r="A66" s="540" t="s">
        <v>333</v>
      </c>
      <c r="B66" s="542">
        <v>23</v>
      </c>
      <c r="C66" s="542">
        <v>31</v>
      </c>
      <c r="D66" s="542">
        <v>43</v>
      </c>
      <c r="E66" s="542">
        <v>40</v>
      </c>
      <c r="F66" s="542">
        <v>23</v>
      </c>
      <c r="G66" s="543">
        <v>24</v>
      </c>
      <c r="H66" s="544">
        <v>31</v>
      </c>
    </row>
    <row r="67" spans="1:8" ht="12.75">
      <c r="A67" s="540" t="s">
        <v>334</v>
      </c>
      <c r="B67" s="542">
        <v>139</v>
      </c>
      <c r="C67" s="542">
        <v>156</v>
      </c>
      <c r="D67" s="542">
        <v>196</v>
      </c>
      <c r="E67" s="542">
        <v>219</v>
      </c>
      <c r="F67" s="542">
        <v>152</v>
      </c>
      <c r="G67" s="543">
        <v>106</v>
      </c>
      <c r="H67" s="544">
        <v>161</v>
      </c>
    </row>
    <row r="68" spans="1:8" ht="12.75">
      <c r="A68" s="540" t="s">
        <v>335</v>
      </c>
      <c r="B68" s="542">
        <v>114</v>
      </c>
      <c r="C68" s="542">
        <v>16</v>
      </c>
      <c r="D68" s="542">
        <v>42</v>
      </c>
      <c r="E68" s="542">
        <v>28</v>
      </c>
      <c r="F68" s="542">
        <v>25</v>
      </c>
      <c r="G68" s="543">
        <v>20</v>
      </c>
      <c r="H68" s="544">
        <v>41</v>
      </c>
    </row>
    <row r="69" spans="1:8" ht="12.75">
      <c r="A69" s="540" t="s">
        <v>336</v>
      </c>
      <c r="B69" s="542">
        <v>40</v>
      </c>
      <c r="C69" s="542">
        <v>44</v>
      </c>
      <c r="D69" s="542">
        <v>92</v>
      </c>
      <c r="E69" s="542">
        <v>66</v>
      </c>
      <c r="F69" s="542">
        <v>37</v>
      </c>
      <c r="G69" s="543">
        <v>30</v>
      </c>
      <c r="H69" s="544">
        <v>52</v>
      </c>
    </row>
    <row r="70" spans="1:8" ht="12.75">
      <c r="A70" s="540" t="s">
        <v>337</v>
      </c>
      <c r="B70" s="542">
        <v>134</v>
      </c>
      <c r="C70" s="542">
        <v>135</v>
      </c>
      <c r="D70" s="542">
        <v>153</v>
      </c>
      <c r="E70" s="542">
        <v>165</v>
      </c>
      <c r="F70" s="542">
        <v>149</v>
      </c>
      <c r="G70" s="543">
        <v>147</v>
      </c>
      <c r="H70" s="544">
        <v>147</v>
      </c>
    </row>
    <row r="71" spans="1:8" ht="12.75">
      <c r="A71" s="540" t="s">
        <v>338</v>
      </c>
      <c r="B71" s="542">
        <v>49</v>
      </c>
      <c r="C71" s="542">
        <v>46</v>
      </c>
      <c r="D71" s="542">
        <v>82</v>
      </c>
      <c r="E71" s="542">
        <v>47</v>
      </c>
      <c r="F71" s="542">
        <v>41</v>
      </c>
      <c r="G71" s="543">
        <v>36</v>
      </c>
      <c r="H71" s="544">
        <v>50</v>
      </c>
    </row>
    <row r="72" spans="1:8" ht="12.75">
      <c r="A72" s="540" t="s">
        <v>339</v>
      </c>
      <c r="B72" s="542">
        <v>84</v>
      </c>
      <c r="C72" s="542">
        <v>99</v>
      </c>
      <c r="D72" s="542">
        <v>69</v>
      </c>
      <c r="E72" s="542">
        <v>125</v>
      </c>
      <c r="F72" s="542">
        <v>96</v>
      </c>
      <c r="G72" s="543">
        <v>287</v>
      </c>
      <c r="H72" s="544">
        <v>127</v>
      </c>
    </row>
    <row r="73" spans="1:8" ht="12.75">
      <c r="A73" s="540" t="s">
        <v>340</v>
      </c>
      <c r="B73" s="542">
        <v>55</v>
      </c>
      <c r="C73" s="542">
        <v>84</v>
      </c>
      <c r="D73" s="542">
        <v>90</v>
      </c>
      <c r="E73" s="542">
        <v>113</v>
      </c>
      <c r="F73" s="542">
        <v>65</v>
      </c>
      <c r="G73" s="543">
        <v>76</v>
      </c>
      <c r="H73" s="544">
        <v>80</v>
      </c>
    </row>
    <row r="74" spans="1:8" ht="12.75">
      <c r="A74" s="540" t="s">
        <v>341</v>
      </c>
      <c r="B74" s="542">
        <v>61</v>
      </c>
      <c r="C74" s="542">
        <v>64</v>
      </c>
      <c r="D74" s="542">
        <v>61</v>
      </c>
      <c r="E74" s="542">
        <v>79</v>
      </c>
      <c r="F74" s="542">
        <v>84</v>
      </c>
      <c r="G74" s="543">
        <v>116</v>
      </c>
      <c r="H74" s="544">
        <v>77</v>
      </c>
    </row>
    <row r="75" spans="1:8" ht="12.75">
      <c r="A75" s="545" t="s">
        <v>342</v>
      </c>
      <c r="B75" s="546">
        <v>1153</v>
      </c>
      <c r="C75" s="546">
        <v>1118</v>
      </c>
      <c r="D75" s="546">
        <v>1439</v>
      </c>
      <c r="E75" s="546">
        <v>1509</v>
      </c>
      <c r="F75" s="546">
        <v>1289</v>
      </c>
      <c r="G75" s="547">
        <v>1526</v>
      </c>
      <c r="H75" s="548">
        <v>1339</v>
      </c>
    </row>
    <row r="76" spans="1:8" ht="12.75">
      <c r="A76" s="540" t="s">
        <v>343</v>
      </c>
      <c r="B76" s="542">
        <v>466</v>
      </c>
      <c r="C76" s="542">
        <v>326</v>
      </c>
      <c r="D76" s="542">
        <v>521</v>
      </c>
      <c r="E76" s="542">
        <v>393</v>
      </c>
      <c r="F76" s="542">
        <v>623</v>
      </c>
      <c r="G76" s="543">
        <v>726</v>
      </c>
      <c r="H76" s="544">
        <v>509</v>
      </c>
    </row>
    <row r="77" spans="1:8" ht="12.75">
      <c r="A77" s="540" t="s">
        <v>344</v>
      </c>
      <c r="B77" s="542">
        <v>285</v>
      </c>
      <c r="C77" s="542">
        <v>319</v>
      </c>
      <c r="D77" s="542">
        <v>325</v>
      </c>
      <c r="E77" s="542">
        <v>461</v>
      </c>
      <c r="F77" s="542">
        <v>496</v>
      </c>
      <c r="G77" s="543">
        <v>463</v>
      </c>
      <c r="H77" s="544">
        <v>391</v>
      </c>
    </row>
    <row r="78" spans="1:8" ht="12.75">
      <c r="A78" s="540" t="s">
        <v>345</v>
      </c>
      <c r="B78" s="542">
        <v>36</v>
      </c>
      <c r="C78" s="542">
        <v>47</v>
      </c>
      <c r="D78" s="542">
        <v>245</v>
      </c>
      <c r="E78" s="542">
        <v>106</v>
      </c>
      <c r="F78" s="542">
        <v>73</v>
      </c>
      <c r="G78" s="543">
        <v>54</v>
      </c>
      <c r="H78" s="544">
        <v>94</v>
      </c>
    </row>
    <row r="79" spans="1:8" ht="12.75">
      <c r="A79" s="540" t="s">
        <v>346</v>
      </c>
      <c r="B79" s="542">
        <v>30</v>
      </c>
      <c r="C79" s="542">
        <v>28</v>
      </c>
      <c r="D79" s="542">
        <v>132</v>
      </c>
      <c r="E79" s="542">
        <v>54</v>
      </c>
      <c r="F79" s="542">
        <v>61</v>
      </c>
      <c r="G79" s="543">
        <v>36</v>
      </c>
      <c r="H79" s="544">
        <v>57</v>
      </c>
    </row>
    <row r="80" spans="1:8" ht="12.75">
      <c r="A80" s="540" t="s">
        <v>347</v>
      </c>
      <c r="B80" s="542">
        <v>5</v>
      </c>
      <c r="C80" s="542">
        <v>31</v>
      </c>
      <c r="D80" s="542">
        <v>12</v>
      </c>
      <c r="E80" s="542">
        <v>71</v>
      </c>
      <c r="F80" s="542">
        <v>43</v>
      </c>
      <c r="G80" s="543">
        <v>11</v>
      </c>
      <c r="H80" s="544">
        <v>29</v>
      </c>
    </row>
    <row r="81" spans="1:8" ht="12.75">
      <c r="A81" s="540" t="s">
        <v>348</v>
      </c>
      <c r="B81" s="542">
        <v>123</v>
      </c>
      <c r="C81" s="542">
        <v>151</v>
      </c>
      <c r="D81" s="542">
        <v>262</v>
      </c>
      <c r="E81" s="542">
        <v>204</v>
      </c>
      <c r="F81" s="542">
        <v>307</v>
      </c>
      <c r="G81" s="543">
        <v>263</v>
      </c>
      <c r="H81" s="544">
        <v>218</v>
      </c>
    </row>
    <row r="82" spans="1:8" ht="12.75">
      <c r="A82" s="540" t="s">
        <v>349</v>
      </c>
      <c r="B82" s="542">
        <v>897</v>
      </c>
      <c r="C82" s="542">
        <v>416</v>
      </c>
      <c r="D82" s="542">
        <v>840</v>
      </c>
      <c r="E82" s="542">
        <v>1283</v>
      </c>
      <c r="F82" s="542">
        <v>1329</v>
      </c>
      <c r="G82" s="543">
        <v>1352</v>
      </c>
      <c r="H82" s="544">
        <v>1020</v>
      </c>
    </row>
    <row r="83" spans="1:8" ht="12.75">
      <c r="A83" s="540" t="s">
        <v>350</v>
      </c>
      <c r="B83" s="542">
        <v>232</v>
      </c>
      <c r="C83" s="542">
        <v>241</v>
      </c>
      <c r="D83" s="542">
        <v>197</v>
      </c>
      <c r="E83" s="542">
        <v>155</v>
      </c>
      <c r="F83" s="542">
        <v>171</v>
      </c>
      <c r="G83" s="543">
        <v>217</v>
      </c>
      <c r="H83" s="544">
        <v>202</v>
      </c>
    </row>
    <row r="84" spans="1:8" ht="12.75">
      <c r="A84" s="540" t="s">
        <v>351</v>
      </c>
      <c r="B84" s="542">
        <v>10</v>
      </c>
      <c r="C84" s="542">
        <v>6</v>
      </c>
      <c r="D84" s="542">
        <v>73</v>
      </c>
      <c r="E84" s="542">
        <v>23</v>
      </c>
      <c r="F84" s="542">
        <v>21</v>
      </c>
      <c r="G84" s="543">
        <v>67</v>
      </c>
      <c r="H84" s="544">
        <v>33</v>
      </c>
    </row>
    <row r="85" spans="1:8" ht="12.75">
      <c r="A85" s="540" t="s">
        <v>352</v>
      </c>
      <c r="B85" s="542">
        <v>382</v>
      </c>
      <c r="C85" s="542">
        <v>435</v>
      </c>
      <c r="D85" s="542">
        <v>590</v>
      </c>
      <c r="E85" s="542">
        <v>794</v>
      </c>
      <c r="F85" s="542">
        <v>559</v>
      </c>
      <c r="G85" s="543">
        <v>409</v>
      </c>
      <c r="H85" s="544">
        <v>528</v>
      </c>
    </row>
    <row r="86" spans="1:8" ht="12.75">
      <c r="A86" s="540" t="s">
        <v>353</v>
      </c>
      <c r="B86" s="542">
        <v>48</v>
      </c>
      <c r="C86" s="542">
        <v>39</v>
      </c>
      <c r="D86" s="542">
        <v>43</v>
      </c>
      <c r="E86" s="542">
        <v>89</v>
      </c>
      <c r="F86" s="542">
        <v>152</v>
      </c>
      <c r="G86" s="543">
        <v>139</v>
      </c>
      <c r="H86" s="544">
        <v>85</v>
      </c>
    </row>
    <row r="87" spans="1:8" ht="12.75">
      <c r="A87" s="540" t="s">
        <v>354</v>
      </c>
      <c r="B87" s="542">
        <v>496</v>
      </c>
      <c r="C87" s="542">
        <v>244</v>
      </c>
      <c r="D87" s="542">
        <v>323</v>
      </c>
      <c r="E87" s="542">
        <v>320</v>
      </c>
      <c r="F87" s="542">
        <v>307</v>
      </c>
      <c r="G87" s="543">
        <v>277</v>
      </c>
      <c r="H87" s="544">
        <v>328</v>
      </c>
    </row>
    <row r="88" spans="1:8" ht="12.75">
      <c r="A88" s="540" t="s">
        <v>355</v>
      </c>
      <c r="B88" s="542">
        <v>63</v>
      </c>
      <c r="C88" s="542">
        <v>114</v>
      </c>
      <c r="D88" s="542">
        <v>248</v>
      </c>
      <c r="E88" s="542">
        <v>331</v>
      </c>
      <c r="F88" s="542">
        <v>405</v>
      </c>
      <c r="G88" s="543">
        <v>426</v>
      </c>
      <c r="H88" s="544">
        <v>265</v>
      </c>
    </row>
    <row r="89" spans="1:8" ht="12.75">
      <c r="A89" s="545" t="s">
        <v>356</v>
      </c>
      <c r="B89" s="546">
        <v>3073</v>
      </c>
      <c r="C89" s="546">
        <v>2397</v>
      </c>
      <c r="D89" s="546">
        <v>3811</v>
      </c>
      <c r="E89" s="546">
        <v>4284</v>
      </c>
      <c r="F89" s="546">
        <v>4547</v>
      </c>
      <c r="G89" s="547">
        <v>4440</v>
      </c>
      <c r="H89" s="548">
        <v>3759</v>
      </c>
    </row>
    <row r="90" spans="1:8" ht="12.75">
      <c r="A90" s="540" t="s">
        <v>357</v>
      </c>
      <c r="B90" s="542">
        <v>57</v>
      </c>
      <c r="C90" s="542">
        <v>65</v>
      </c>
      <c r="D90" s="542">
        <v>130</v>
      </c>
      <c r="E90" s="542">
        <v>48</v>
      </c>
      <c r="F90" s="542">
        <v>57</v>
      </c>
      <c r="G90" s="543">
        <v>44</v>
      </c>
      <c r="H90" s="544">
        <v>67</v>
      </c>
    </row>
    <row r="91" spans="1:8" ht="15.75">
      <c r="A91" s="540" t="s">
        <v>561</v>
      </c>
      <c r="B91" s="542">
        <v>97</v>
      </c>
      <c r="C91" s="542">
        <v>222</v>
      </c>
      <c r="D91" s="542">
        <v>305</v>
      </c>
      <c r="E91" s="542">
        <v>329</v>
      </c>
      <c r="F91" s="542">
        <v>391</v>
      </c>
      <c r="G91" s="543">
        <v>487</v>
      </c>
      <c r="H91" s="544">
        <v>305</v>
      </c>
    </row>
    <row r="92" spans="1:8" ht="12.75">
      <c r="A92" s="540" t="s">
        <v>359</v>
      </c>
      <c r="B92" s="542">
        <v>90</v>
      </c>
      <c r="C92" s="542">
        <v>116</v>
      </c>
      <c r="D92" s="542">
        <v>187</v>
      </c>
      <c r="E92" s="542">
        <v>251</v>
      </c>
      <c r="F92" s="542">
        <v>266</v>
      </c>
      <c r="G92" s="543">
        <v>341</v>
      </c>
      <c r="H92" s="544">
        <v>209</v>
      </c>
    </row>
    <row r="93" spans="1:8" ht="12.75">
      <c r="A93" s="540" t="s">
        <v>360</v>
      </c>
      <c r="B93" s="542">
        <v>39</v>
      </c>
      <c r="C93" s="542">
        <v>35</v>
      </c>
      <c r="D93" s="542">
        <v>39</v>
      </c>
      <c r="E93" s="542">
        <v>43</v>
      </c>
      <c r="F93" s="542">
        <v>47</v>
      </c>
      <c r="G93" s="543">
        <v>55</v>
      </c>
      <c r="H93" s="544">
        <v>43</v>
      </c>
    </row>
    <row r="94" spans="1:8" ht="12.75">
      <c r="A94" s="540" t="s">
        <v>361</v>
      </c>
      <c r="B94" s="542">
        <v>193</v>
      </c>
      <c r="C94" s="542">
        <v>161</v>
      </c>
      <c r="D94" s="542">
        <v>181</v>
      </c>
      <c r="E94" s="542">
        <v>186</v>
      </c>
      <c r="F94" s="542">
        <v>250</v>
      </c>
      <c r="G94" s="543">
        <v>314</v>
      </c>
      <c r="H94" s="544">
        <v>214</v>
      </c>
    </row>
    <row r="95" spans="1:8" ht="12.75">
      <c r="A95" s="540" t="s">
        <v>362</v>
      </c>
      <c r="B95" s="542">
        <v>266</v>
      </c>
      <c r="C95" s="542">
        <v>97</v>
      </c>
      <c r="D95" s="542">
        <v>133</v>
      </c>
      <c r="E95" s="542">
        <v>145</v>
      </c>
      <c r="F95" s="542">
        <v>70</v>
      </c>
      <c r="G95" s="543">
        <v>262</v>
      </c>
      <c r="H95" s="544">
        <v>162</v>
      </c>
    </row>
    <row r="96" spans="1:8" ht="12.75">
      <c r="A96" s="540" t="s">
        <v>363</v>
      </c>
      <c r="B96" s="542">
        <v>422</v>
      </c>
      <c r="C96" s="542">
        <v>347</v>
      </c>
      <c r="D96" s="542">
        <v>273</v>
      </c>
      <c r="E96" s="542">
        <v>180</v>
      </c>
      <c r="F96" s="542">
        <v>350</v>
      </c>
      <c r="G96" s="543">
        <v>443</v>
      </c>
      <c r="H96" s="544">
        <v>336</v>
      </c>
    </row>
    <row r="97" spans="1:8" ht="12.75">
      <c r="A97" s="540" t="s">
        <v>364</v>
      </c>
      <c r="B97" s="542">
        <v>261</v>
      </c>
      <c r="C97" s="542">
        <v>278</v>
      </c>
      <c r="D97" s="542">
        <v>415</v>
      </c>
      <c r="E97" s="542">
        <v>383</v>
      </c>
      <c r="F97" s="542">
        <v>402</v>
      </c>
      <c r="G97" s="543">
        <v>436</v>
      </c>
      <c r="H97" s="544">
        <v>362</v>
      </c>
    </row>
    <row r="98" spans="1:8" ht="12.75">
      <c r="A98" s="540" t="s">
        <v>365</v>
      </c>
      <c r="B98" s="542">
        <v>15</v>
      </c>
      <c r="C98" s="542">
        <v>17</v>
      </c>
      <c r="D98" s="542">
        <v>32</v>
      </c>
      <c r="E98" s="542">
        <v>76</v>
      </c>
      <c r="F98" s="542">
        <v>29</v>
      </c>
      <c r="G98" s="543">
        <v>16</v>
      </c>
      <c r="H98" s="544">
        <v>31</v>
      </c>
    </row>
    <row r="99" spans="1:8" ht="12.75">
      <c r="A99" s="540" t="s">
        <v>366</v>
      </c>
      <c r="B99" s="542">
        <v>562</v>
      </c>
      <c r="C99" s="542">
        <v>542</v>
      </c>
      <c r="D99" s="542">
        <v>702</v>
      </c>
      <c r="E99" s="542">
        <v>811</v>
      </c>
      <c r="F99" s="542">
        <v>597</v>
      </c>
      <c r="G99" s="543">
        <v>666</v>
      </c>
      <c r="H99" s="544">
        <v>647</v>
      </c>
    </row>
    <row r="100" spans="1:8" ht="12.75">
      <c r="A100" s="540" t="s">
        <v>367</v>
      </c>
      <c r="B100" s="542">
        <v>127</v>
      </c>
      <c r="C100" s="542">
        <v>73</v>
      </c>
      <c r="D100" s="542">
        <v>144</v>
      </c>
      <c r="E100" s="542">
        <v>158</v>
      </c>
      <c r="F100" s="542">
        <v>171</v>
      </c>
      <c r="G100" s="543">
        <v>208</v>
      </c>
      <c r="H100" s="544">
        <v>147</v>
      </c>
    </row>
    <row r="101" spans="1:8" ht="13.5" thickBot="1">
      <c r="A101" s="545" t="s">
        <v>368</v>
      </c>
      <c r="B101" s="546">
        <v>2129</v>
      </c>
      <c r="C101" s="546">
        <v>1953</v>
      </c>
      <c r="D101" s="546">
        <v>2541</v>
      </c>
      <c r="E101" s="546">
        <v>2610</v>
      </c>
      <c r="F101" s="546">
        <v>2630</v>
      </c>
      <c r="G101" s="547">
        <v>3272</v>
      </c>
      <c r="H101" s="548">
        <v>2523</v>
      </c>
    </row>
    <row r="102" spans="1:8" ht="13.5" thickBot="1">
      <c r="A102" s="553" t="s">
        <v>369</v>
      </c>
      <c r="B102" s="554">
        <v>18536</v>
      </c>
      <c r="C102" s="554">
        <v>17890</v>
      </c>
      <c r="D102" s="554">
        <v>20875</v>
      </c>
      <c r="E102" s="554">
        <v>21465</v>
      </c>
      <c r="F102" s="554">
        <v>20840</v>
      </c>
      <c r="G102" s="555">
        <v>23097</v>
      </c>
      <c r="H102" s="556">
        <v>20451</v>
      </c>
    </row>
    <row r="103" spans="1:8" ht="15.75">
      <c r="A103" s="520" t="s">
        <v>132</v>
      </c>
      <c r="B103" s="521" t="s">
        <v>132</v>
      </c>
      <c r="C103" s="521" t="s">
        <v>132</v>
      </c>
      <c r="D103" s="521"/>
      <c r="E103" s="521"/>
      <c r="F103" s="521"/>
      <c r="G103" s="521"/>
      <c r="H103" s="521" t="s">
        <v>132</v>
      </c>
    </row>
    <row r="104" spans="1:8" ht="12.75">
      <c r="A104" s="522" t="s">
        <v>254</v>
      </c>
      <c r="B104" s="523"/>
      <c r="C104" s="523"/>
      <c r="D104" s="523"/>
      <c r="E104" s="523"/>
      <c r="F104" s="523"/>
      <c r="G104" s="523"/>
      <c r="H104" s="52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1"/>
  <dimension ref="A1:L38"/>
  <sheetViews>
    <sheetView workbookViewId="0" topLeftCell="A32">
      <selection activeCell="L6" sqref="L6"/>
    </sheetView>
  </sheetViews>
  <sheetFormatPr defaultColWidth="9.140625" defaultRowHeight="12.75"/>
  <cols>
    <col min="1" max="1" width="41.57421875" style="0" customWidth="1"/>
    <col min="2" max="22" width="8.8515625" style="0" customWidth="1"/>
  </cols>
  <sheetData>
    <row r="1" ht="12.75">
      <c r="K1" s="561" t="s">
        <v>795</v>
      </c>
    </row>
    <row r="2" spans="1:12" ht="15.75">
      <c r="A2" s="755" t="s">
        <v>749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756"/>
    </row>
    <row r="3" spans="1:12" ht="13.5" thickBot="1">
      <c r="A3" s="561"/>
      <c r="B3" s="52"/>
      <c r="C3" s="52"/>
      <c r="D3" s="52"/>
      <c r="E3" s="52"/>
      <c r="F3" s="52"/>
      <c r="G3" s="52"/>
      <c r="H3" s="52"/>
      <c r="I3" s="52"/>
      <c r="J3" s="52"/>
      <c r="K3" s="52"/>
      <c r="L3" s="756"/>
    </row>
    <row r="4" spans="1:12" ht="18.75" thickBot="1">
      <c r="A4" s="757" t="s">
        <v>750</v>
      </c>
      <c r="B4" s="947" t="s">
        <v>751</v>
      </c>
      <c r="C4" s="947"/>
      <c r="D4" s="947"/>
      <c r="E4" s="947"/>
      <c r="F4" s="947"/>
      <c r="G4" s="947"/>
      <c r="H4" s="947"/>
      <c r="I4" s="947"/>
      <c r="J4" s="947"/>
      <c r="K4" s="947"/>
      <c r="L4" s="758"/>
    </row>
    <row r="5" spans="1:12" ht="12.75">
      <c r="A5" s="948" t="s">
        <v>752</v>
      </c>
      <c r="B5" s="759" t="s">
        <v>753</v>
      </c>
      <c r="C5" s="759" t="s">
        <v>754</v>
      </c>
      <c r="D5" s="760" t="s">
        <v>755</v>
      </c>
      <c r="E5" s="761"/>
      <c r="F5" s="761"/>
      <c r="G5" s="760" t="s">
        <v>756</v>
      </c>
      <c r="H5" s="761"/>
      <c r="I5" s="761"/>
      <c r="J5" s="761"/>
      <c r="K5" s="762" t="s">
        <v>757</v>
      </c>
      <c r="L5" s="763" t="s">
        <v>758</v>
      </c>
    </row>
    <row r="6" spans="1:12" ht="12.75">
      <c r="A6" s="949"/>
      <c r="B6" s="759" t="s">
        <v>759</v>
      </c>
      <c r="C6" s="764" t="s">
        <v>760</v>
      </c>
      <c r="D6" s="759" t="s">
        <v>761</v>
      </c>
      <c r="E6" s="765" t="s">
        <v>762</v>
      </c>
      <c r="F6" s="766"/>
      <c r="G6" s="767" t="s">
        <v>763</v>
      </c>
      <c r="H6" s="767" t="s">
        <v>764</v>
      </c>
      <c r="I6" s="768" t="s">
        <v>765</v>
      </c>
      <c r="J6" s="768" t="s">
        <v>766</v>
      </c>
      <c r="K6" s="769" t="s">
        <v>767</v>
      </c>
      <c r="L6" s="899" t="s">
        <v>877</v>
      </c>
    </row>
    <row r="7" spans="1:12" ht="12.75">
      <c r="A7" s="949"/>
      <c r="B7" s="759"/>
      <c r="C7" s="770"/>
      <c r="D7" s="771"/>
      <c r="E7" s="767" t="s">
        <v>768</v>
      </c>
      <c r="F7" s="768" t="s">
        <v>769</v>
      </c>
      <c r="G7" s="759" t="s">
        <v>767</v>
      </c>
      <c r="H7" s="772" t="s">
        <v>770</v>
      </c>
      <c r="I7" s="770" t="s">
        <v>771</v>
      </c>
      <c r="J7" s="770" t="s">
        <v>772</v>
      </c>
      <c r="K7" s="771"/>
      <c r="L7" s="763" t="s">
        <v>773</v>
      </c>
    </row>
    <row r="8" spans="1:12" ht="13.5" thickBot="1">
      <c r="A8" s="950"/>
      <c r="B8" s="773" t="s">
        <v>774</v>
      </c>
      <c r="C8" s="773" t="s">
        <v>775</v>
      </c>
      <c r="D8" s="774" t="s">
        <v>776</v>
      </c>
      <c r="E8" s="773" t="s">
        <v>776</v>
      </c>
      <c r="F8" s="774" t="s">
        <v>776</v>
      </c>
      <c r="G8" s="774" t="s">
        <v>776</v>
      </c>
      <c r="H8" s="774" t="s">
        <v>776</v>
      </c>
      <c r="I8" s="774" t="s">
        <v>776</v>
      </c>
      <c r="J8" s="774" t="s">
        <v>776</v>
      </c>
      <c r="K8" s="775" t="s">
        <v>776</v>
      </c>
      <c r="L8" s="776" t="s">
        <v>776</v>
      </c>
    </row>
    <row r="9" spans="1:12" ht="12.75">
      <c r="A9" s="777" t="s">
        <v>95</v>
      </c>
      <c r="B9" s="778">
        <v>528189</v>
      </c>
      <c r="C9" s="779">
        <v>140.1343</v>
      </c>
      <c r="D9" s="780">
        <v>15459.8338</v>
      </c>
      <c r="E9" s="781">
        <v>7231.3524</v>
      </c>
      <c r="F9" s="781">
        <v>15741.5528</v>
      </c>
      <c r="G9" s="781">
        <v>10059.8188</v>
      </c>
      <c r="H9" s="781">
        <v>1328.0987</v>
      </c>
      <c r="I9" s="781">
        <v>1633.7496</v>
      </c>
      <c r="J9" s="781">
        <v>1713.8745</v>
      </c>
      <c r="K9" s="782">
        <v>12118.3707</v>
      </c>
      <c r="L9" s="783">
        <v>3341.4631</v>
      </c>
    </row>
    <row r="10" spans="1:12" ht="12.75">
      <c r="A10" s="784" t="s">
        <v>777</v>
      </c>
      <c r="B10" s="785">
        <v>191918</v>
      </c>
      <c r="C10" s="786">
        <v>140.7784</v>
      </c>
      <c r="D10" s="787">
        <v>14294.2792</v>
      </c>
      <c r="E10" s="788">
        <v>6777.2205</v>
      </c>
      <c r="F10" s="788">
        <v>14405.1299</v>
      </c>
      <c r="G10" s="788">
        <v>9028.812</v>
      </c>
      <c r="H10" s="788">
        <v>1261.5524</v>
      </c>
      <c r="I10" s="788">
        <v>1877.8845</v>
      </c>
      <c r="J10" s="788">
        <v>1698.8005</v>
      </c>
      <c r="K10" s="789">
        <v>11296.6062</v>
      </c>
      <c r="L10" s="790">
        <v>2997.6731</v>
      </c>
    </row>
    <row r="11" spans="1:12" ht="12.75">
      <c r="A11" s="784" t="s">
        <v>778</v>
      </c>
      <c r="B11" s="785">
        <v>21213</v>
      </c>
      <c r="C11" s="786">
        <v>141.7295</v>
      </c>
      <c r="D11" s="787">
        <v>10948.6437</v>
      </c>
      <c r="E11" s="788">
        <v>6083.6486</v>
      </c>
      <c r="F11" s="788">
        <v>11234.1772</v>
      </c>
      <c r="G11" s="788">
        <v>7724.3292</v>
      </c>
      <c r="H11" s="788">
        <v>621.8735</v>
      </c>
      <c r="I11" s="788">
        <v>1130.7961</v>
      </c>
      <c r="J11" s="788">
        <v>1316.012</v>
      </c>
      <c r="K11" s="789">
        <v>8870.8989</v>
      </c>
      <c r="L11" s="790">
        <v>2077.7449</v>
      </c>
    </row>
    <row r="12" spans="1:12" ht="12.75">
      <c r="A12" s="784" t="s">
        <v>779</v>
      </c>
      <c r="B12" s="785">
        <v>181376</v>
      </c>
      <c r="C12" s="786">
        <v>138.4038</v>
      </c>
      <c r="D12" s="787">
        <v>13991.875</v>
      </c>
      <c r="E12" s="788">
        <v>7838.7862</v>
      </c>
      <c r="F12" s="788">
        <v>14339.3083</v>
      </c>
      <c r="G12" s="788">
        <v>9688.4477</v>
      </c>
      <c r="H12" s="788">
        <v>1295.3203</v>
      </c>
      <c r="I12" s="788">
        <v>1105.8924</v>
      </c>
      <c r="J12" s="788">
        <v>1470.0837</v>
      </c>
      <c r="K12" s="789">
        <v>11127.0759</v>
      </c>
      <c r="L12" s="790">
        <v>2864.799</v>
      </c>
    </row>
    <row r="13" spans="1:12" ht="12.75">
      <c r="A13" s="784" t="s">
        <v>780</v>
      </c>
      <c r="B13" s="785">
        <v>10931</v>
      </c>
      <c r="C13" s="786">
        <v>137.6584</v>
      </c>
      <c r="D13" s="787">
        <v>14277.752</v>
      </c>
      <c r="E13" s="788">
        <v>4519.6658</v>
      </c>
      <c r="F13" s="788">
        <v>14940.3028</v>
      </c>
      <c r="G13" s="788">
        <v>9174.8192</v>
      </c>
      <c r="H13" s="788">
        <v>1482.9892</v>
      </c>
      <c r="I13" s="788">
        <v>1940.4328</v>
      </c>
      <c r="J13" s="788">
        <v>1282.4847</v>
      </c>
      <c r="K13" s="789">
        <v>11255.7163</v>
      </c>
      <c r="L13" s="790">
        <v>3022.0357</v>
      </c>
    </row>
    <row r="14" spans="1:12" ht="12.75">
      <c r="A14" s="784" t="s">
        <v>781</v>
      </c>
      <c r="B14" s="785">
        <v>2949</v>
      </c>
      <c r="C14" s="786">
        <v>149.864</v>
      </c>
      <c r="D14" s="787">
        <v>12706.1856</v>
      </c>
      <c r="E14" s="788">
        <v>6231.3435</v>
      </c>
      <c r="F14" s="788">
        <v>13070.2795</v>
      </c>
      <c r="G14" s="788">
        <v>8685.3286</v>
      </c>
      <c r="H14" s="788">
        <v>1754.5861</v>
      </c>
      <c r="I14" s="788">
        <v>753.9107</v>
      </c>
      <c r="J14" s="788">
        <v>938.8605</v>
      </c>
      <c r="K14" s="789">
        <v>10038.5658</v>
      </c>
      <c r="L14" s="790">
        <v>2667.6198</v>
      </c>
    </row>
    <row r="15" spans="1:12" ht="12.75">
      <c r="A15" s="784" t="s">
        <v>782</v>
      </c>
      <c r="B15" s="785">
        <v>79425</v>
      </c>
      <c r="C15" s="786">
        <v>141.2524</v>
      </c>
      <c r="D15" s="787">
        <v>19489.8754</v>
      </c>
      <c r="E15" s="788">
        <v>6602.4501</v>
      </c>
      <c r="F15" s="788">
        <v>19958.5366</v>
      </c>
      <c r="G15" s="788">
        <v>11881.7993</v>
      </c>
      <c r="H15" s="788">
        <v>1743.0394</v>
      </c>
      <c r="I15" s="788">
        <v>1607.5366</v>
      </c>
      <c r="J15" s="788">
        <v>2125.7516</v>
      </c>
      <c r="K15" s="789">
        <v>14931.0904</v>
      </c>
      <c r="L15" s="790">
        <v>4558.785</v>
      </c>
    </row>
    <row r="16" spans="1:12" ht="13.5" thickBot="1">
      <c r="A16" s="791" t="s">
        <v>783</v>
      </c>
      <c r="B16" s="792">
        <v>37950</v>
      </c>
      <c r="C16" s="793">
        <v>141.5547</v>
      </c>
      <c r="D16" s="794">
        <v>22597.1617</v>
      </c>
      <c r="E16" s="795">
        <v>10053.7801</v>
      </c>
      <c r="F16" s="795">
        <v>22658.2744</v>
      </c>
      <c r="G16" s="795">
        <v>14697.0497</v>
      </c>
      <c r="H16" s="795">
        <v>1179.414</v>
      </c>
      <c r="I16" s="795">
        <v>3160.0354</v>
      </c>
      <c r="J16" s="795">
        <v>2431.8899</v>
      </c>
      <c r="K16" s="796">
        <v>17054.1136</v>
      </c>
      <c r="L16" s="797">
        <v>5543.0481</v>
      </c>
    </row>
    <row r="17" spans="1:12" ht="13.5" thickBot="1">
      <c r="A17" s="798"/>
      <c r="B17" s="799"/>
      <c r="C17" s="799"/>
      <c r="D17" s="799"/>
      <c r="E17" s="799"/>
      <c r="F17" s="799"/>
      <c r="G17" s="799"/>
      <c r="H17" s="799"/>
      <c r="I17" s="799"/>
      <c r="J17" s="799"/>
      <c r="K17" s="799"/>
      <c r="L17" s="800"/>
    </row>
    <row r="18" spans="1:12" ht="12.75">
      <c r="A18" s="801"/>
      <c r="B18" s="801"/>
      <c r="C18" s="801"/>
      <c r="D18" s="801"/>
      <c r="E18" s="801"/>
      <c r="F18" s="801"/>
      <c r="G18" s="801"/>
      <c r="H18" s="801"/>
      <c r="I18" s="801"/>
      <c r="J18" s="801"/>
      <c r="K18" s="801"/>
      <c r="L18" s="801"/>
    </row>
    <row r="19" spans="1:12" ht="12.75">
      <c r="A19" s="801"/>
      <c r="B19" s="801"/>
      <c r="C19" s="801"/>
      <c r="D19" s="801"/>
      <c r="E19" s="801"/>
      <c r="F19" s="801"/>
      <c r="G19" s="801"/>
      <c r="H19" s="801"/>
      <c r="I19" s="801"/>
      <c r="J19" s="801"/>
      <c r="K19" s="801"/>
      <c r="L19" s="801"/>
    </row>
    <row r="20" spans="1:12" ht="12.75">
      <c r="A20" s="801"/>
      <c r="B20" s="801"/>
      <c r="C20" s="801"/>
      <c r="D20" s="801"/>
      <c r="E20" s="801"/>
      <c r="F20" s="801"/>
      <c r="G20" s="801"/>
      <c r="H20" s="801"/>
      <c r="I20" s="801"/>
      <c r="J20" s="801"/>
      <c r="K20" s="561" t="s">
        <v>796</v>
      </c>
      <c r="L20" s="801"/>
    </row>
    <row r="21" spans="1:12" ht="15.75">
      <c r="A21" s="755" t="s">
        <v>784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756"/>
    </row>
    <row r="22" spans="1:12" ht="13.5" thickBot="1">
      <c r="A22" s="56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756"/>
    </row>
    <row r="23" spans="1:12" ht="18.75" thickBot="1">
      <c r="A23" s="757" t="s">
        <v>750</v>
      </c>
      <c r="B23" s="947" t="s">
        <v>751</v>
      </c>
      <c r="C23" s="947"/>
      <c r="D23" s="947"/>
      <c r="E23" s="947"/>
      <c r="F23" s="947"/>
      <c r="G23" s="947"/>
      <c r="H23" s="947"/>
      <c r="I23" s="947"/>
      <c r="J23" s="947"/>
      <c r="K23" s="947"/>
      <c r="L23" s="758"/>
    </row>
    <row r="24" spans="1:12" ht="12.75">
      <c r="A24" s="948" t="s">
        <v>785</v>
      </c>
      <c r="B24" s="759" t="s">
        <v>753</v>
      </c>
      <c r="C24" s="759" t="s">
        <v>754</v>
      </c>
      <c r="D24" s="760" t="s">
        <v>755</v>
      </c>
      <c r="E24" s="761"/>
      <c r="F24" s="761"/>
      <c r="G24" s="760" t="s">
        <v>756</v>
      </c>
      <c r="H24" s="761"/>
      <c r="I24" s="761"/>
      <c r="J24" s="761"/>
      <c r="K24" s="762" t="s">
        <v>757</v>
      </c>
      <c r="L24" s="763" t="s">
        <v>758</v>
      </c>
    </row>
    <row r="25" spans="1:12" ht="12.75">
      <c r="A25" s="949"/>
      <c r="B25" s="759" t="s">
        <v>759</v>
      </c>
      <c r="C25" s="764" t="s">
        <v>760</v>
      </c>
      <c r="D25" s="759" t="s">
        <v>761</v>
      </c>
      <c r="E25" s="765" t="s">
        <v>762</v>
      </c>
      <c r="F25" s="766"/>
      <c r="G25" s="767" t="s">
        <v>763</v>
      </c>
      <c r="H25" s="767" t="s">
        <v>764</v>
      </c>
      <c r="I25" s="768" t="s">
        <v>765</v>
      </c>
      <c r="J25" s="768" t="s">
        <v>766</v>
      </c>
      <c r="K25" s="769" t="s">
        <v>767</v>
      </c>
      <c r="L25" s="899" t="s">
        <v>877</v>
      </c>
    </row>
    <row r="26" spans="1:12" ht="12.75">
      <c r="A26" s="949"/>
      <c r="B26" s="759"/>
      <c r="C26" s="770"/>
      <c r="D26" s="771"/>
      <c r="E26" s="767" t="s">
        <v>768</v>
      </c>
      <c r="F26" s="768" t="s">
        <v>769</v>
      </c>
      <c r="G26" s="759" t="s">
        <v>767</v>
      </c>
      <c r="H26" s="772" t="s">
        <v>770</v>
      </c>
      <c r="I26" s="770" t="s">
        <v>771</v>
      </c>
      <c r="J26" s="770" t="s">
        <v>772</v>
      </c>
      <c r="K26" s="771"/>
      <c r="L26" s="763" t="s">
        <v>773</v>
      </c>
    </row>
    <row r="27" spans="1:12" ht="13.5" thickBot="1">
      <c r="A27" s="950"/>
      <c r="B27" s="773" t="s">
        <v>774</v>
      </c>
      <c r="C27" s="773" t="s">
        <v>775</v>
      </c>
      <c r="D27" s="774" t="s">
        <v>776</v>
      </c>
      <c r="E27" s="773" t="s">
        <v>776</v>
      </c>
      <c r="F27" s="774" t="s">
        <v>776</v>
      </c>
      <c r="G27" s="774" t="s">
        <v>776</v>
      </c>
      <c r="H27" s="774" t="s">
        <v>776</v>
      </c>
      <c r="I27" s="774" t="s">
        <v>776</v>
      </c>
      <c r="J27" s="774" t="s">
        <v>776</v>
      </c>
      <c r="K27" s="775" t="s">
        <v>776</v>
      </c>
      <c r="L27" s="776" t="s">
        <v>776</v>
      </c>
    </row>
    <row r="28" spans="1:12" ht="12.75">
      <c r="A28" s="777" t="s">
        <v>95</v>
      </c>
      <c r="B28" s="778">
        <v>528189</v>
      </c>
      <c r="C28" s="779">
        <v>140.1343</v>
      </c>
      <c r="D28" s="780">
        <v>15459.8338</v>
      </c>
      <c r="E28" s="781">
        <v>7231.3524</v>
      </c>
      <c r="F28" s="781">
        <v>15741.5528</v>
      </c>
      <c r="G28" s="781">
        <v>10059.8188</v>
      </c>
      <c r="H28" s="781">
        <v>1328.0987</v>
      </c>
      <c r="I28" s="781">
        <v>1633.7496</v>
      </c>
      <c r="J28" s="781">
        <v>1713.8745</v>
      </c>
      <c r="K28" s="782">
        <v>12118.3707</v>
      </c>
      <c r="L28" s="783">
        <v>3341.4631</v>
      </c>
    </row>
    <row r="29" spans="1:12" ht="12.75">
      <c r="A29" s="784" t="s">
        <v>786</v>
      </c>
      <c r="B29" s="785">
        <v>19991</v>
      </c>
      <c r="C29" s="786">
        <v>142.6815</v>
      </c>
      <c r="D29" s="787">
        <v>37323.7528</v>
      </c>
      <c r="E29" s="788">
        <v>11429.5729</v>
      </c>
      <c r="F29" s="788">
        <v>38138.7494</v>
      </c>
      <c r="G29" s="788">
        <v>22622.0247</v>
      </c>
      <c r="H29" s="788">
        <v>2254.8835</v>
      </c>
      <c r="I29" s="788">
        <v>5910.6583</v>
      </c>
      <c r="J29" s="788">
        <v>3786.2059</v>
      </c>
      <c r="K29" s="789">
        <v>26686.9251</v>
      </c>
      <c r="L29" s="790">
        <v>10636.8277</v>
      </c>
    </row>
    <row r="30" spans="1:12" ht="12.75">
      <c r="A30" s="784" t="s">
        <v>787</v>
      </c>
      <c r="B30" s="785">
        <v>45163</v>
      </c>
      <c r="C30" s="786">
        <v>142.0889</v>
      </c>
      <c r="D30" s="787">
        <v>21587.4297</v>
      </c>
      <c r="E30" s="788">
        <v>9860.6672</v>
      </c>
      <c r="F30" s="788">
        <v>22145.0309</v>
      </c>
      <c r="G30" s="788">
        <v>15085.3045</v>
      </c>
      <c r="H30" s="788">
        <v>1257.2065</v>
      </c>
      <c r="I30" s="788">
        <v>1864.2544</v>
      </c>
      <c r="J30" s="788">
        <v>2208.5335</v>
      </c>
      <c r="K30" s="789">
        <v>16349.9735</v>
      </c>
      <c r="L30" s="790">
        <v>5237.4562</v>
      </c>
    </row>
    <row r="31" spans="1:12" ht="12.75">
      <c r="A31" s="784" t="s">
        <v>788</v>
      </c>
      <c r="B31" s="785">
        <v>104920</v>
      </c>
      <c r="C31" s="786">
        <v>140.6338</v>
      </c>
      <c r="D31" s="787">
        <v>16908.0341</v>
      </c>
      <c r="E31" s="788">
        <v>9570.7897</v>
      </c>
      <c r="F31" s="788">
        <v>17023.6053</v>
      </c>
      <c r="G31" s="788">
        <v>11450.8679</v>
      </c>
      <c r="H31" s="788">
        <v>1263.4735</v>
      </c>
      <c r="I31" s="788">
        <v>1681.2444</v>
      </c>
      <c r="J31" s="788">
        <v>1809.8011</v>
      </c>
      <c r="K31" s="789">
        <v>13213.4991</v>
      </c>
      <c r="L31" s="790">
        <v>3694.535</v>
      </c>
    </row>
    <row r="32" spans="1:12" ht="12.75">
      <c r="A32" s="784" t="s">
        <v>789</v>
      </c>
      <c r="B32" s="785">
        <v>34774</v>
      </c>
      <c r="C32" s="786">
        <v>136.5891</v>
      </c>
      <c r="D32" s="787">
        <v>12140.6927</v>
      </c>
      <c r="E32" s="788">
        <v>7535.9352</v>
      </c>
      <c r="F32" s="788">
        <v>12811.7363</v>
      </c>
      <c r="G32" s="788">
        <v>8156.4457</v>
      </c>
      <c r="H32" s="788">
        <v>613.6287</v>
      </c>
      <c r="I32" s="788">
        <v>1276.2849</v>
      </c>
      <c r="J32" s="788">
        <v>1320.1765</v>
      </c>
      <c r="K32" s="789">
        <v>9755.9451</v>
      </c>
      <c r="L32" s="790">
        <v>2384.7477</v>
      </c>
    </row>
    <row r="33" spans="1:12" ht="12.75">
      <c r="A33" s="784" t="s">
        <v>790</v>
      </c>
      <c r="B33" s="785">
        <v>33792</v>
      </c>
      <c r="C33" s="786">
        <v>140.7236</v>
      </c>
      <c r="D33" s="787">
        <v>10393.7786</v>
      </c>
      <c r="E33" s="788">
        <v>6123.1543</v>
      </c>
      <c r="F33" s="788">
        <v>10720.4253</v>
      </c>
      <c r="G33" s="788">
        <v>7091.6221</v>
      </c>
      <c r="H33" s="788">
        <v>1175.0398</v>
      </c>
      <c r="I33" s="788">
        <v>831.4298</v>
      </c>
      <c r="J33" s="788">
        <v>1050.6828</v>
      </c>
      <c r="K33" s="789">
        <v>8467.1558</v>
      </c>
      <c r="L33" s="790">
        <v>1926.6228</v>
      </c>
    </row>
    <row r="34" spans="1:12" ht="12.75">
      <c r="A34" s="784" t="s">
        <v>791</v>
      </c>
      <c r="B34" s="785">
        <v>7252</v>
      </c>
      <c r="C34" s="786">
        <v>135.3885</v>
      </c>
      <c r="D34" s="787">
        <v>9832.2135</v>
      </c>
      <c r="E34" s="788">
        <v>5075.0567</v>
      </c>
      <c r="F34" s="788">
        <v>9883.2659</v>
      </c>
      <c r="G34" s="788">
        <v>6918.951</v>
      </c>
      <c r="H34" s="788">
        <v>531.3167</v>
      </c>
      <c r="I34" s="788">
        <v>1038.2979</v>
      </c>
      <c r="J34" s="788">
        <v>1243.7099</v>
      </c>
      <c r="K34" s="789">
        <v>8096.6686</v>
      </c>
      <c r="L34" s="790">
        <v>1735.5449</v>
      </c>
    </row>
    <row r="35" spans="1:12" ht="12.75">
      <c r="A35" s="784" t="s">
        <v>792</v>
      </c>
      <c r="B35" s="785">
        <v>96212</v>
      </c>
      <c r="C35" s="786">
        <v>140.5119</v>
      </c>
      <c r="D35" s="787">
        <v>14036.9646</v>
      </c>
      <c r="E35" s="788">
        <v>6227.8015</v>
      </c>
      <c r="F35" s="788">
        <v>14114.3447</v>
      </c>
      <c r="G35" s="788">
        <v>8798.5789</v>
      </c>
      <c r="H35" s="788">
        <v>1280.3457</v>
      </c>
      <c r="I35" s="788">
        <v>1531.9116</v>
      </c>
      <c r="J35" s="788">
        <v>1805.3572</v>
      </c>
      <c r="K35" s="789">
        <v>11247.639</v>
      </c>
      <c r="L35" s="790">
        <v>2789.3256</v>
      </c>
    </row>
    <row r="36" spans="1:12" ht="12.75">
      <c r="A36" s="784" t="s">
        <v>793</v>
      </c>
      <c r="B36" s="785">
        <v>108023</v>
      </c>
      <c r="C36" s="786">
        <v>141.3855</v>
      </c>
      <c r="D36" s="787">
        <v>14595.66</v>
      </c>
      <c r="E36" s="788">
        <v>5966.4047</v>
      </c>
      <c r="F36" s="788">
        <v>14661.99</v>
      </c>
      <c r="G36" s="788">
        <v>8832.6381</v>
      </c>
      <c r="H36" s="788">
        <v>1894.0891</v>
      </c>
      <c r="I36" s="788">
        <v>1520.0414</v>
      </c>
      <c r="J36" s="788">
        <v>1619.0015</v>
      </c>
      <c r="K36" s="789">
        <v>11615.3966</v>
      </c>
      <c r="L36" s="790">
        <v>2980.2635</v>
      </c>
    </row>
    <row r="37" spans="1:12" ht="13.5" thickBot="1">
      <c r="A37" s="791" t="s">
        <v>794</v>
      </c>
      <c r="B37" s="792">
        <v>39093</v>
      </c>
      <c r="C37" s="793">
        <v>135.8798</v>
      </c>
      <c r="D37" s="794">
        <v>9268.1583</v>
      </c>
      <c r="E37" s="795">
        <v>4677.0806</v>
      </c>
      <c r="F37" s="795">
        <v>9645.0824</v>
      </c>
      <c r="G37" s="795">
        <v>6173.2923</v>
      </c>
      <c r="H37" s="795">
        <v>772.7672</v>
      </c>
      <c r="I37" s="795">
        <v>1025.1535</v>
      </c>
      <c r="J37" s="795">
        <v>1054.8232</v>
      </c>
      <c r="K37" s="795">
        <v>7639.3755</v>
      </c>
      <c r="L37" s="797">
        <v>1628.7828</v>
      </c>
    </row>
    <row r="38" ht="12.75">
      <c r="A38" s="900" t="s">
        <v>878</v>
      </c>
    </row>
  </sheetData>
  <mergeCells count="4">
    <mergeCell ref="B4:K4"/>
    <mergeCell ref="A5:A8"/>
    <mergeCell ref="B23:K23"/>
    <mergeCell ref="A24:A2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12"/>
  <dimension ref="A1:L39"/>
  <sheetViews>
    <sheetView zoomScale="75" zoomScaleNormal="75" workbookViewId="0" topLeftCell="A1">
      <selection activeCell="N32" sqref="N32"/>
    </sheetView>
  </sheetViews>
  <sheetFormatPr defaultColWidth="9.140625" defaultRowHeight="12.75"/>
  <cols>
    <col min="1" max="1" width="35.57421875" style="0" customWidth="1"/>
    <col min="2" max="12" width="9.421875" style="0" customWidth="1"/>
  </cols>
  <sheetData>
    <row r="1" ht="12.75">
      <c r="K1" s="561" t="s">
        <v>817</v>
      </c>
    </row>
    <row r="2" spans="1:12" ht="15.75">
      <c r="A2" s="755" t="s">
        <v>879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756"/>
    </row>
    <row r="3" spans="1:12" ht="13.5" thickBot="1">
      <c r="A3" s="561"/>
      <c r="B3" s="52"/>
      <c r="C3" s="52"/>
      <c r="D3" s="52"/>
      <c r="E3" s="52"/>
      <c r="F3" s="52"/>
      <c r="G3" s="52"/>
      <c r="H3" s="52"/>
      <c r="I3" s="52"/>
      <c r="J3" s="52"/>
      <c r="K3" s="52"/>
      <c r="L3" s="756"/>
    </row>
    <row r="4" spans="1:12" ht="18.75" thickBot="1">
      <c r="A4" s="757" t="s">
        <v>797</v>
      </c>
      <c r="B4" s="947" t="s">
        <v>751</v>
      </c>
      <c r="C4" s="947"/>
      <c r="D4" s="947"/>
      <c r="E4" s="947"/>
      <c r="F4" s="947"/>
      <c r="G4" s="947"/>
      <c r="H4" s="947"/>
      <c r="I4" s="947"/>
      <c r="J4" s="947"/>
      <c r="K4" s="947"/>
      <c r="L4" s="758"/>
    </row>
    <row r="5" spans="1:12" ht="12.75">
      <c r="A5" s="948" t="s">
        <v>798</v>
      </c>
      <c r="B5" s="759" t="s">
        <v>753</v>
      </c>
      <c r="C5" s="759" t="s">
        <v>754</v>
      </c>
      <c r="D5" s="760" t="s">
        <v>755</v>
      </c>
      <c r="E5" s="761"/>
      <c r="F5" s="761"/>
      <c r="G5" s="760" t="s">
        <v>756</v>
      </c>
      <c r="H5" s="761"/>
      <c r="I5" s="761"/>
      <c r="J5" s="761"/>
      <c r="K5" s="762" t="s">
        <v>757</v>
      </c>
      <c r="L5" s="763" t="s">
        <v>758</v>
      </c>
    </row>
    <row r="6" spans="1:12" ht="12.75">
      <c r="A6" s="949"/>
      <c r="B6" s="759" t="s">
        <v>759</v>
      </c>
      <c r="C6" s="764" t="s">
        <v>760</v>
      </c>
      <c r="D6" s="759" t="s">
        <v>761</v>
      </c>
      <c r="E6" s="765" t="s">
        <v>762</v>
      </c>
      <c r="F6" s="766"/>
      <c r="G6" s="767" t="s">
        <v>763</v>
      </c>
      <c r="H6" s="767" t="s">
        <v>764</v>
      </c>
      <c r="I6" s="768" t="s">
        <v>765</v>
      </c>
      <c r="J6" s="768" t="s">
        <v>766</v>
      </c>
      <c r="K6" s="769" t="s">
        <v>767</v>
      </c>
      <c r="L6" s="899" t="s">
        <v>877</v>
      </c>
    </row>
    <row r="7" spans="1:12" ht="12.75">
      <c r="A7" s="949"/>
      <c r="B7" s="759"/>
      <c r="C7" s="770"/>
      <c r="D7" s="771"/>
      <c r="E7" s="767" t="s">
        <v>768</v>
      </c>
      <c r="F7" s="768" t="s">
        <v>769</v>
      </c>
      <c r="G7" s="759" t="s">
        <v>767</v>
      </c>
      <c r="H7" s="772" t="s">
        <v>770</v>
      </c>
      <c r="I7" s="770" t="s">
        <v>771</v>
      </c>
      <c r="J7" s="770" t="s">
        <v>772</v>
      </c>
      <c r="K7" s="771"/>
      <c r="L7" s="763" t="s">
        <v>773</v>
      </c>
    </row>
    <row r="8" spans="1:12" ht="13.5" thickBot="1">
      <c r="A8" s="950"/>
      <c r="B8" s="773" t="s">
        <v>774</v>
      </c>
      <c r="C8" s="773" t="s">
        <v>775</v>
      </c>
      <c r="D8" s="774" t="s">
        <v>776</v>
      </c>
      <c r="E8" s="773" t="s">
        <v>776</v>
      </c>
      <c r="F8" s="774" t="s">
        <v>776</v>
      </c>
      <c r="G8" s="774" t="s">
        <v>776</v>
      </c>
      <c r="H8" s="774" t="s">
        <v>776</v>
      </c>
      <c r="I8" s="774" t="s">
        <v>776</v>
      </c>
      <c r="J8" s="774" t="s">
        <v>776</v>
      </c>
      <c r="K8" s="775" t="s">
        <v>776</v>
      </c>
      <c r="L8" s="776" t="s">
        <v>776</v>
      </c>
    </row>
    <row r="9" spans="1:12" ht="12.75">
      <c r="A9" s="777" t="s">
        <v>95</v>
      </c>
      <c r="B9" s="778">
        <v>424219</v>
      </c>
      <c r="C9" s="779">
        <v>140.5426</v>
      </c>
      <c r="D9" s="780">
        <v>15988.3397</v>
      </c>
      <c r="E9" s="781">
        <v>7047.1009</v>
      </c>
      <c r="F9" s="781">
        <v>16236.4764</v>
      </c>
      <c r="G9" s="781">
        <v>10129.4632</v>
      </c>
      <c r="H9" s="781">
        <v>1288.7888</v>
      </c>
      <c r="I9" s="781">
        <v>1942.0117</v>
      </c>
      <c r="J9" s="781">
        <v>1831.3773</v>
      </c>
      <c r="K9" s="782">
        <v>12498.5993</v>
      </c>
      <c r="L9" s="783">
        <v>3489.7404</v>
      </c>
    </row>
    <row r="10" spans="1:12" ht="12.75">
      <c r="A10" s="784" t="s">
        <v>799</v>
      </c>
      <c r="B10" s="785">
        <v>31305</v>
      </c>
      <c r="C10" s="786">
        <v>137.2579</v>
      </c>
      <c r="D10" s="787">
        <v>11567.2204</v>
      </c>
      <c r="E10" s="788">
        <v>5906.6664</v>
      </c>
      <c r="F10" s="788">
        <v>11835.3908</v>
      </c>
      <c r="G10" s="788">
        <v>7211.4154</v>
      </c>
      <c r="H10" s="788">
        <v>1140.6603</v>
      </c>
      <c r="I10" s="788">
        <v>1264.7308</v>
      </c>
      <c r="J10" s="788">
        <v>1487.0134</v>
      </c>
      <c r="K10" s="789">
        <v>9361.8891</v>
      </c>
      <c r="L10" s="790">
        <v>2205.3313</v>
      </c>
    </row>
    <row r="11" spans="1:12" ht="12.75">
      <c r="A11" s="784" t="s">
        <v>800</v>
      </c>
      <c r="B11" s="785">
        <v>128172</v>
      </c>
      <c r="C11" s="786">
        <v>140.129</v>
      </c>
      <c r="D11" s="787">
        <v>12995.0924</v>
      </c>
      <c r="E11" s="788">
        <v>6522.7999</v>
      </c>
      <c r="F11" s="788">
        <v>13168.5842</v>
      </c>
      <c r="G11" s="788">
        <v>8159.7364</v>
      </c>
      <c r="H11" s="788">
        <v>1352.0941</v>
      </c>
      <c r="I11" s="788">
        <v>1462.2894</v>
      </c>
      <c r="J11" s="788">
        <v>1562.4615</v>
      </c>
      <c r="K11" s="789">
        <v>10461.687</v>
      </c>
      <c r="L11" s="790">
        <v>2533.4054</v>
      </c>
    </row>
    <row r="12" spans="1:12" ht="12.75">
      <c r="A12" s="784" t="s">
        <v>801</v>
      </c>
      <c r="B12" s="785">
        <v>23947</v>
      </c>
      <c r="C12" s="786">
        <v>140.2973</v>
      </c>
      <c r="D12" s="787">
        <v>14268.8756</v>
      </c>
      <c r="E12" s="788">
        <v>6866.7593</v>
      </c>
      <c r="F12" s="788">
        <v>14572.3096</v>
      </c>
      <c r="G12" s="788">
        <v>8811.6893</v>
      </c>
      <c r="H12" s="788">
        <v>1503.0402</v>
      </c>
      <c r="I12" s="788">
        <v>1220.4668</v>
      </c>
      <c r="J12" s="788">
        <v>1763.8682</v>
      </c>
      <c r="K12" s="789">
        <v>11395.246</v>
      </c>
      <c r="L12" s="790">
        <v>2873.6295</v>
      </c>
    </row>
    <row r="13" spans="1:12" ht="12.75">
      <c r="A13" s="784" t="s">
        <v>802</v>
      </c>
      <c r="B13" s="785">
        <v>45469</v>
      </c>
      <c r="C13" s="786">
        <v>140.8139</v>
      </c>
      <c r="D13" s="787">
        <v>14492.1051</v>
      </c>
      <c r="E13" s="788">
        <v>7376.1736</v>
      </c>
      <c r="F13" s="788">
        <v>14711.6749</v>
      </c>
      <c r="G13" s="788">
        <v>9066.8641</v>
      </c>
      <c r="H13" s="788">
        <v>1547.2199</v>
      </c>
      <c r="I13" s="788">
        <v>1511.8916</v>
      </c>
      <c r="J13" s="788">
        <v>1645.3279</v>
      </c>
      <c r="K13" s="789">
        <v>11536.3546</v>
      </c>
      <c r="L13" s="790">
        <v>2955.7505</v>
      </c>
    </row>
    <row r="14" spans="1:12" ht="12.75">
      <c r="A14" s="784" t="s">
        <v>803</v>
      </c>
      <c r="B14" s="785">
        <v>16420</v>
      </c>
      <c r="C14" s="786">
        <v>140.5624</v>
      </c>
      <c r="D14" s="787">
        <v>15320.6687</v>
      </c>
      <c r="E14" s="788">
        <v>8146.3017</v>
      </c>
      <c r="F14" s="788">
        <v>15633.9459</v>
      </c>
      <c r="G14" s="788">
        <v>9825.47</v>
      </c>
      <c r="H14" s="788">
        <v>1197.8519</v>
      </c>
      <c r="I14" s="788">
        <v>1843.1336</v>
      </c>
      <c r="J14" s="788">
        <v>1675.9344</v>
      </c>
      <c r="K14" s="789">
        <v>12019.9597</v>
      </c>
      <c r="L14" s="790">
        <v>3300.709</v>
      </c>
    </row>
    <row r="15" spans="1:12" ht="12.75">
      <c r="A15" s="784" t="s">
        <v>804</v>
      </c>
      <c r="B15" s="785">
        <v>69159</v>
      </c>
      <c r="C15" s="786">
        <v>140.9505</v>
      </c>
      <c r="D15" s="787">
        <v>16833.6207</v>
      </c>
      <c r="E15" s="788">
        <v>8396.2137</v>
      </c>
      <c r="F15" s="788">
        <v>16979.4484</v>
      </c>
      <c r="G15" s="788">
        <v>10748.1047</v>
      </c>
      <c r="H15" s="788">
        <v>1325.6711</v>
      </c>
      <c r="I15" s="788">
        <v>1923.9211</v>
      </c>
      <c r="J15" s="788">
        <v>1897.069</v>
      </c>
      <c r="K15" s="789">
        <v>13156.556</v>
      </c>
      <c r="L15" s="790">
        <v>3677.0647</v>
      </c>
    </row>
    <row r="16" spans="1:12" ht="12.75">
      <c r="A16" s="784" t="s">
        <v>805</v>
      </c>
      <c r="B16" s="785">
        <v>1650</v>
      </c>
      <c r="C16" s="786">
        <v>142.2955</v>
      </c>
      <c r="D16" s="787">
        <v>18194.0431</v>
      </c>
      <c r="E16" s="788">
        <v>8406.0372</v>
      </c>
      <c r="F16" s="788">
        <v>18393.7983</v>
      </c>
      <c r="G16" s="788">
        <v>12185.9067</v>
      </c>
      <c r="H16" s="788">
        <v>916.462</v>
      </c>
      <c r="I16" s="788">
        <v>1931.515</v>
      </c>
      <c r="J16" s="788">
        <v>2017.2068</v>
      </c>
      <c r="K16" s="789">
        <v>13958.45</v>
      </c>
      <c r="L16" s="790">
        <v>4235.593</v>
      </c>
    </row>
    <row r="17" spans="1:12" ht="12.75">
      <c r="A17" s="784" t="s">
        <v>806</v>
      </c>
      <c r="B17" s="785">
        <v>470</v>
      </c>
      <c r="C17" s="786">
        <v>141.0603</v>
      </c>
      <c r="D17" s="787">
        <v>30219.219</v>
      </c>
      <c r="E17" s="788">
        <v>7911.9715</v>
      </c>
      <c r="F17" s="788">
        <v>30410.6975</v>
      </c>
      <c r="G17" s="788">
        <v>17337.355</v>
      </c>
      <c r="H17" s="788">
        <v>1010.3999</v>
      </c>
      <c r="I17" s="788">
        <v>3259.5448</v>
      </c>
      <c r="J17" s="788">
        <v>2842.5842</v>
      </c>
      <c r="K17" s="789">
        <v>21695.5055</v>
      </c>
      <c r="L17" s="790">
        <v>8523.7135</v>
      </c>
    </row>
    <row r="18" spans="1:12" ht="12.75">
      <c r="A18" s="784" t="s">
        <v>807</v>
      </c>
      <c r="B18" s="785">
        <v>32538</v>
      </c>
      <c r="C18" s="786">
        <v>142.7004</v>
      </c>
      <c r="D18" s="787">
        <v>32741.6542</v>
      </c>
      <c r="E18" s="788">
        <v>15377.6616</v>
      </c>
      <c r="F18" s="788">
        <v>32854.9899</v>
      </c>
      <c r="G18" s="788">
        <v>20373.8236</v>
      </c>
      <c r="H18" s="788">
        <v>1415.2068</v>
      </c>
      <c r="I18" s="788">
        <v>5031.1439</v>
      </c>
      <c r="J18" s="788">
        <v>3524.754</v>
      </c>
      <c r="K18" s="789">
        <v>23786.8281</v>
      </c>
      <c r="L18" s="790">
        <v>8954.8261</v>
      </c>
    </row>
    <row r="19" spans="1:12" ht="13.5" thickBot="1">
      <c r="A19" s="791" t="s">
        <v>808</v>
      </c>
      <c r="B19" s="792">
        <v>444</v>
      </c>
      <c r="C19" s="793">
        <v>142.5575</v>
      </c>
      <c r="D19" s="794">
        <v>44732.7628</v>
      </c>
      <c r="E19" s="795">
        <v>35876.9222</v>
      </c>
      <c r="F19" s="795">
        <v>44833.6266</v>
      </c>
      <c r="G19" s="795">
        <v>26084.5146</v>
      </c>
      <c r="H19" s="795">
        <v>1994.5318</v>
      </c>
      <c r="I19" s="795">
        <v>8413.6103</v>
      </c>
      <c r="J19" s="795">
        <v>4666.0922</v>
      </c>
      <c r="K19" s="795">
        <v>31498.4782</v>
      </c>
      <c r="L19" s="797">
        <v>13234.2846</v>
      </c>
    </row>
    <row r="20" spans="1:12" ht="12.75">
      <c r="A20" s="808"/>
      <c r="B20" s="809"/>
      <c r="C20" s="810"/>
      <c r="D20" s="811"/>
      <c r="E20" s="812"/>
      <c r="F20" s="812"/>
      <c r="G20" s="812"/>
      <c r="H20" s="812"/>
      <c r="I20" s="812"/>
      <c r="J20" s="812"/>
      <c r="K20" s="561" t="s">
        <v>818</v>
      </c>
      <c r="L20" s="812"/>
    </row>
    <row r="21" spans="1:12" ht="15.75">
      <c r="A21" s="755" t="s">
        <v>880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756"/>
    </row>
    <row r="22" spans="1:12" ht="13.5" thickBot="1">
      <c r="A22" s="56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756"/>
    </row>
    <row r="23" spans="1:12" ht="18.75" thickBot="1">
      <c r="A23" s="757" t="s">
        <v>809</v>
      </c>
      <c r="B23" s="947" t="s">
        <v>751</v>
      </c>
      <c r="C23" s="947"/>
      <c r="D23" s="947"/>
      <c r="E23" s="947"/>
      <c r="F23" s="947"/>
      <c r="G23" s="947"/>
      <c r="H23" s="947"/>
      <c r="I23" s="947"/>
      <c r="J23" s="947"/>
      <c r="K23" s="947"/>
      <c r="L23" s="758"/>
    </row>
    <row r="24" spans="1:12" ht="12.75">
      <c r="A24" s="948" t="s">
        <v>798</v>
      </c>
      <c r="B24" s="759" t="s">
        <v>753</v>
      </c>
      <c r="C24" s="759" t="s">
        <v>754</v>
      </c>
      <c r="D24" s="951" t="s">
        <v>810</v>
      </c>
      <c r="E24" s="952"/>
      <c r="F24" s="953"/>
      <c r="G24" s="760" t="s">
        <v>811</v>
      </c>
      <c r="H24" s="761"/>
      <c r="I24" s="761"/>
      <c r="J24" s="761"/>
      <c r="K24" s="762" t="s">
        <v>812</v>
      </c>
      <c r="L24" s="763" t="s">
        <v>758</v>
      </c>
    </row>
    <row r="25" spans="1:12" ht="12.75">
      <c r="A25" s="949"/>
      <c r="B25" s="759" t="s">
        <v>759</v>
      </c>
      <c r="C25" s="764" t="s">
        <v>760</v>
      </c>
      <c r="D25" s="759" t="s">
        <v>761</v>
      </c>
      <c r="E25" s="765" t="s">
        <v>762</v>
      </c>
      <c r="F25" s="766"/>
      <c r="G25" s="767" t="s">
        <v>813</v>
      </c>
      <c r="H25" s="767" t="s">
        <v>814</v>
      </c>
      <c r="I25" s="768" t="s">
        <v>771</v>
      </c>
      <c r="J25" s="768" t="s">
        <v>766</v>
      </c>
      <c r="K25" s="769" t="s">
        <v>815</v>
      </c>
      <c r="L25" s="899" t="s">
        <v>877</v>
      </c>
    </row>
    <row r="26" spans="1:12" ht="12.75">
      <c r="A26" s="949"/>
      <c r="B26" s="759"/>
      <c r="C26" s="770"/>
      <c r="D26" s="771"/>
      <c r="E26" s="767" t="s">
        <v>768</v>
      </c>
      <c r="F26" s="768" t="s">
        <v>769</v>
      </c>
      <c r="G26" s="759" t="s">
        <v>815</v>
      </c>
      <c r="H26" s="772"/>
      <c r="I26" s="770"/>
      <c r="J26" s="770" t="s">
        <v>816</v>
      </c>
      <c r="K26" s="771"/>
      <c r="L26" s="763" t="s">
        <v>773</v>
      </c>
    </row>
    <row r="27" spans="1:12" ht="13.5" thickBot="1">
      <c r="A27" s="950"/>
      <c r="B27" s="773" t="s">
        <v>774</v>
      </c>
      <c r="C27" s="773" t="s">
        <v>775</v>
      </c>
      <c r="D27" s="774" t="s">
        <v>776</v>
      </c>
      <c r="E27" s="773" t="s">
        <v>776</v>
      </c>
      <c r="F27" s="774" t="s">
        <v>776</v>
      </c>
      <c r="G27" s="774" t="s">
        <v>776</v>
      </c>
      <c r="H27" s="774" t="s">
        <v>776</v>
      </c>
      <c r="I27" s="774" t="s">
        <v>776</v>
      </c>
      <c r="J27" s="774" t="s">
        <v>776</v>
      </c>
      <c r="K27" s="775" t="s">
        <v>776</v>
      </c>
      <c r="L27" s="776" t="s">
        <v>776</v>
      </c>
    </row>
    <row r="28" spans="1:12" ht="12.75">
      <c r="A28" s="777" t="s">
        <v>95</v>
      </c>
      <c r="B28" s="778">
        <v>103970</v>
      </c>
      <c r="C28" s="779">
        <v>138.4685</v>
      </c>
      <c r="D28" s="780">
        <v>13303.4211</v>
      </c>
      <c r="E28" s="781">
        <v>7581.3691</v>
      </c>
      <c r="F28" s="781">
        <v>13655.7181</v>
      </c>
      <c r="G28" s="781">
        <v>9775.6554</v>
      </c>
      <c r="H28" s="781">
        <v>1488.4915</v>
      </c>
      <c r="I28" s="781">
        <v>375.9768</v>
      </c>
      <c r="J28" s="781">
        <v>1234.4389</v>
      </c>
      <c r="K28" s="782">
        <v>10566.9598</v>
      </c>
      <c r="L28" s="783">
        <v>2736.4613</v>
      </c>
    </row>
    <row r="29" spans="1:12" ht="12.75">
      <c r="A29" s="784" t="s">
        <v>799</v>
      </c>
      <c r="B29" s="785">
        <v>5548</v>
      </c>
      <c r="C29" s="786">
        <v>134.0686</v>
      </c>
      <c r="D29" s="787">
        <v>7496.6812</v>
      </c>
      <c r="E29" s="788">
        <v>4677.2376</v>
      </c>
      <c r="F29" s="788">
        <v>7760.0663</v>
      </c>
      <c r="G29" s="788">
        <v>5671.1645</v>
      </c>
      <c r="H29" s="788">
        <v>779.996</v>
      </c>
      <c r="I29" s="788">
        <v>154.4444</v>
      </c>
      <c r="J29" s="788">
        <v>687.3143</v>
      </c>
      <c r="K29" s="789">
        <v>6250.8319</v>
      </c>
      <c r="L29" s="790">
        <v>1245.8493</v>
      </c>
    </row>
    <row r="30" spans="1:12" ht="12.75">
      <c r="A30" s="784" t="s">
        <v>800</v>
      </c>
      <c r="B30" s="785">
        <v>10462</v>
      </c>
      <c r="C30" s="786">
        <v>137.7862</v>
      </c>
      <c r="D30" s="787">
        <v>8540.3879</v>
      </c>
      <c r="E30" s="788">
        <v>4955.1695</v>
      </c>
      <c r="F30" s="788">
        <v>8805.3599</v>
      </c>
      <c r="G30" s="788">
        <v>6204.3788</v>
      </c>
      <c r="H30" s="788">
        <v>1192.5625</v>
      </c>
      <c r="I30" s="788">
        <v>175.8892</v>
      </c>
      <c r="J30" s="788">
        <v>750.7132</v>
      </c>
      <c r="K30" s="789">
        <v>7087.2794</v>
      </c>
      <c r="L30" s="790">
        <v>1453.1085</v>
      </c>
    </row>
    <row r="31" spans="1:12" ht="12.75">
      <c r="A31" s="784" t="s">
        <v>801</v>
      </c>
      <c r="B31" s="785">
        <v>1959</v>
      </c>
      <c r="C31" s="786">
        <v>138.1473</v>
      </c>
      <c r="D31" s="787">
        <v>8947.6881</v>
      </c>
      <c r="E31" s="788">
        <v>5091.4146</v>
      </c>
      <c r="F31" s="788">
        <v>9199.321</v>
      </c>
      <c r="G31" s="788">
        <v>6363.4025</v>
      </c>
      <c r="H31" s="788">
        <v>1318.6705</v>
      </c>
      <c r="I31" s="788">
        <v>245.0693</v>
      </c>
      <c r="J31" s="788">
        <v>779.4812</v>
      </c>
      <c r="K31" s="789">
        <v>7389.7275</v>
      </c>
      <c r="L31" s="790">
        <v>1557.9606</v>
      </c>
    </row>
    <row r="32" spans="1:12" ht="12.75">
      <c r="A32" s="784" t="s">
        <v>802</v>
      </c>
      <c r="B32" s="785">
        <v>3711</v>
      </c>
      <c r="C32" s="786">
        <v>138.8639</v>
      </c>
      <c r="D32" s="787">
        <v>10634.2576</v>
      </c>
      <c r="E32" s="788">
        <v>4620.846</v>
      </c>
      <c r="F32" s="788">
        <v>10896.372</v>
      </c>
      <c r="G32" s="788">
        <v>7659.3015</v>
      </c>
      <c r="H32" s="788">
        <v>1155.9793</v>
      </c>
      <c r="I32" s="788">
        <v>172.9219</v>
      </c>
      <c r="J32" s="788">
        <v>1037.1081</v>
      </c>
      <c r="K32" s="789">
        <v>8654.1289</v>
      </c>
      <c r="L32" s="790">
        <v>1980.1287</v>
      </c>
    </row>
    <row r="33" spans="1:12" ht="12.75">
      <c r="A33" s="784" t="s">
        <v>803</v>
      </c>
      <c r="B33" s="785">
        <v>2686</v>
      </c>
      <c r="C33" s="786">
        <v>139.5292</v>
      </c>
      <c r="D33" s="787">
        <v>11453.7768</v>
      </c>
      <c r="E33" s="788">
        <v>5063.1278</v>
      </c>
      <c r="F33" s="788">
        <v>11708.611</v>
      </c>
      <c r="G33" s="788">
        <v>8207.2099</v>
      </c>
      <c r="H33" s="788">
        <v>1340.3815</v>
      </c>
      <c r="I33" s="788">
        <v>385.7354</v>
      </c>
      <c r="J33" s="788">
        <v>1129.5916</v>
      </c>
      <c r="K33" s="789">
        <v>9254.0264</v>
      </c>
      <c r="L33" s="790">
        <v>2199.7504</v>
      </c>
    </row>
    <row r="34" spans="1:12" ht="12.75">
      <c r="A34" s="784" t="s">
        <v>804</v>
      </c>
      <c r="B34" s="785">
        <v>32812</v>
      </c>
      <c r="C34" s="786">
        <v>137.602</v>
      </c>
      <c r="D34" s="787">
        <v>12593.2481</v>
      </c>
      <c r="E34" s="788">
        <v>8796.906</v>
      </c>
      <c r="F34" s="788">
        <v>12737.6076</v>
      </c>
      <c r="G34" s="788">
        <v>9275.3938</v>
      </c>
      <c r="H34" s="788">
        <v>1471.7012</v>
      </c>
      <c r="I34" s="788">
        <v>342.8825</v>
      </c>
      <c r="J34" s="788">
        <v>1176.7096</v>
      </c>
      <c r="K34" s="789">
        <v>10166.3421</v>
      </c>
      <c r="L34" s="790">
        <v>2426.9061</v>
      </c>
    </row>
    <row r="35" spans="1:12" ht="12.75">
      <c r="A35" s="784" t="s">
        <v>805</v>
      </c>
      <c r="B35" s="785">
        <v>3966</v>
      </c>
      <c r="C35" s="786">
        <v>138.3714</v>
      </c>
      <c r="D35" s="787">
        <v>14637.5677</v>
      </c>
      <c r="E35" s="788">
        <v>11148.8341</v>
      </c>
      <c r="F35" s="788">
        <v>14769.9588</v>
      </c>
      <c r="G35" s="788">
        <v>10932.3848</v>
      </c>
      <c r="H35" s="788">
        <v>1751.7251</v>
      </c>
      <c r="I35" s="788">
        <v>238.5492</v>
      </c>
      <c r="J35" s="788">
        <v>1333.9922</v>
      </c>
      <c r="K35" s="789">
        <v>11631.5921</v>
      </c>
      <c r="L35" s="790">
        <v>3005.9757</v>
      </c>
    </row>
    <row r="36" spans="1:12" ht="12.75">
      <c r="A36" s="784" t="s">
        <v>806</v>
      </c>
      <c r="B36" s="785">
        <v>546</v>
      </c>
      <c r="C36" s="786">
        <v>139.8556</v>
      </c>
      <c r="D36" s="787">
        <v>15676.6336</v>
      </c>
      <c r="E36" s="788">
        <v>5725.0435</v>
      </c>
      <c r="F36" s="788">
        <v>15957.7519</v>
      </c>
      <c r="G36" s="788">
        <v>10852.5441</v>
      </c>
      <c r="H36" s="788">
        <v>1612.86</v>
      </c>
      <c r="I36" s="788">
        <v>412.4893</v>
      </c>
      <c r="J36" s="788">
        <v>1669.9074</v>
      </c>
      <c r="K36" s="789">
        <v>12331.8875</v>
      </c>
      <c r="L36" s="790">
        <v>3344.7461</v>
      </c>
    </row>
    <row r="37" spans="1:12" ht="12.75">
      <c r="A37" s="784" t="s">
        <v>807</v>
      </c>
      <c r="B37" s="785">
        <v>22544</v>
      </c>
      <c r="C37" s="786">
        <v>143.0005</v>
      </c>
      <c r="D37" s="787">
        <v>18798.4794</v>
      </c>
      <c r="E37" s="788">
        <v>10337.0003</v>
      </c>
      <c r="F37" s="788">
        <v>19351.9145</v>
      </c>
      <c r="G37" s="788">
        <v>13528.2829</v>
      </c>
      <c r="H37" s="788">
        <v>2133.8375</v>
      </c>
      <c r="I37" s="788">
        <v>652.1387</v>
      </c>
      <c r="J37" s="788">
        <v>1818.4486</v>
      </c>
      <c r="K37" s="789">
        <v>14456.3954</v>
      </c>
      <c r="L37" s="790">
        <v>4342.084</v>
      </c>
    </row>
    <row r="38" spans="1:12" ht="13.5" thickBot="1">
      <c r="A38" s="802" t="s">
        <v>808</v>
      </c>
      <c r="B38" s="803">
        <v>1135</v>
      </c>
      <c r="C38" s="804">
        <v>143.4368</v>
      </c>
      <c r="D38" s="805">
        <v>24015.2758</v>
      </c>
      <c r="E38" s="806">
        <v>11129.9438</v>
      </c>
      <c r="F38" s="806">
        <v>25260.2354</v>
      </c>
      <c r="G38" s="806">
        <v>18004.2665</v>
      </c>
      <c r="H38" s="806">
        <v>3174.6665</v>
      </c>
      <c r="I38" s="806">
        <v>283.1987</v>
      </c>
      <c r="J38" s="806">
        <v>2088.185</v>
      </c>
      <c r="K38" s="806">
        <v>17997.7289</v>
      </c>
      <c r="L38" s="807">
        <v>6017.5469</v>
      </c>
    </row>
    <row r="39" ht="12.75">
      <c r="A39" s="900" t="s">
        <v>878</v>
      </c>
    </row>
  </sheetData>
  <mergeCells count="5">
    <mergeCell ref="B4:K4"/>
    <mergeCell ref="A5:A8"/>
    <mergeCell ref="B23:K23"/>
    <mergeCell ref="A24:A27"/>
    <mergeCell ref="D24:F2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13"/>
  <dimension ref="A1:K54"/>
  <sheetViews>
    <sheetView workbookViewId="0" topLeftCell="A1">
      <selection activeCell="P23" sqref="P23"/>
    </sheetView>
  </sheetViews>
  <sheetFormatPr defaultColWidth="9.140625" defaultRowHeight="12.75"/>
  <cols>
    <col min="1" max="1" width="20.57421875" style="0" customWidth="1"/>
    <col min="2" max="3" width="7.00390625" style="0" customWidth="1"/>
    <col min="4" max="4" width="6.8515625" style="0" customWidth="1"/>
    <col min="5" max="8" width="7.00390625" style="0" customWidth="1"/>
    <col min="9" max="9" width="7.28125" style="0" customWidth="1"/>
    <col min="10" max="10" width="7.421875" style="0" customWidth="1"/>
    <col min="11" max="11" width="7.00390625" style="0" customWidth="1"/>
  </cols>
  <sheetData>
    <row r="1" spans="1:10" ht="12.75">
      <c r="A1" s="813"/>
      <c r="B1" s="813"/>
      <c r="C1" s="813"/>
      <c r="D1" s="813"/>
      <c r="E1" s="813"/>
      <c r="F1" s="813"/>
      <c r="G1" s="813"/>
      <c r="H1" s="813"/>
      <c r="I1" s="813"/>
      <c r="J1" s="814" t="s">
        <v>847</v>
      </c>
    </row>
    <row r="2" spans="1:11" ht="15">
      <c r="A2" s="866" t="s">
        <v>846</v>
      </c>
      <c r="B2" s="813"/>
      <c r="C2" s="813"/>
      <c r="D2" s="813"/>
      <c r="E2" s="813"/>
      <c r="F2" s="813"/>
      <c r="G2" s="813"/>
      <c r="H2" s="813"/>
      <c r="I2" s="813"/>
      <c r="J2" s="813"/>
      <c r="K2" s="814"/>
    </row>
    <row r="3" spans="1:11" ht="13.5" thickBot="1">
      <c r="A3" s="815"/>
      <c r="B3" s="815"/>
      <c r="C3" s="815"/>
      <c r="D3" s="815"/>
      <c r="E3" s="815"/>
      <c r="F3" s="815"/>
      <c r="G3" s="815"/>
      <c r="H3" s="815"/>
      <c r="I3" s="815"/>
      <c r="J3" s="815"/>
      <c r="K3" s="815"/>
    </row>
    <row r="4" spans="1:11" ht="18.75" thickBot="1">
      <c r="A4" s="867" t="s">
        <v>831</v>
      </c>
      <c r="B4" s="947" t="s">
        <v>751</v>
      </c>
      <c r="C4" s="947"/>
      <c r="D4" s="947"/>
      <c r="E4" s="947"/>
      <c r="F4" s="947"/>
      <c r="G4" s="947"/>
      <c r="H4" s="947"/>
      <c r="I4" s="947"/>
      <c r="J4" s="947"/>
      <c r="K4" s="954"/>
    </row>
    <row r="5" spans="1:11" ht="12.75">
      <c r="A5" s="816"/>
      <c r="B5" s="957" t="s">
        <v>95</v>
      </c>
      <c r="C5" s="958"/>
      <c r="D5" s="959"/>
      <c r="E5" s="960" t="s">
        <v>819</v>
      </c>
      <c r="F5" s="960"/>
      <c r="G5" s="960"/>
      <c r="H5" s="960"/>
      <c r="I5" s="960"/>
      <c r="J5" s="961"/>
      <c r="K5" s="817"/>
    </row>
    <row r="6" spans="1:11" ht="13.5" thickBot="1">
      <c r="A6" s="868" t="s">
        <v>798</v>
      </c>
      <c r="B6" s="818"/>
      <c r="C6" s="819"/>
      <c r="D6" s="820"/>
      <c r="E6" s="962" t="s">
        <v>192</v>
      </c>
      <c r="F6" s="963"/>
      <c r="G6" s="964"/>
      <c r="H6" s="962" t="s">
        <v>193</v>
      </c>
      <c r="I6" s="963"/>
      <c r="J6" s="964"/>
      <c r="K6" s="821" t="s">
        <v>820</v>
      </c>
    </row>
    <row r="7" spans="1:11" ht="12.75">
      <c r="A7" s="869"/>
      <c r="B7" s="822" t="s">
        <v>753</v>
      </c>
      <c r="C7" s="823" t="s">
        <v>753</v>
      </c>
      <c r="D7" s="824" t="s">
        <v>821</v>
      </c>
      <c r="E7" s="823" t="s">
        <v>753</v>
      </c>
      <c r="F7" s="823" t="s">
        <v>753</v>
      </c>
      <c r="G7" s="824" t="s">
        <v>821</v>
      </c>
      <c r="H7" s="823" t="s">
        <v>753</v>
      </c>
      <c r="I7" s="823" t="s">
        <v>753</v>
      </c>
      <c r="J7" s="824" t="s">
        <v>821</v>
      </c>
      <c r="K7" s="825" t="s">
        <v>822</v>
      </c>
    </row>
    <row r="8" spans="1:11" ht="13.5" thickBot="1">
      <c r="A8" s="818"/>
      <c r="B8" s="826" t="s">
        <v>759</v>
      </c>
      <c r="C8" s="827" t="s">
        <v>823</v>
      </c>
      <c r="D8" s="828" t="s">
        <v>824</v>
      </c>
      <c r="E8" s="827" t="s">
        <v>759</v>
      </c>
      <c r="F8" s="827" t="s">
        <v>823</v>
      </c>
      <c r="G8" s="829" t="s">
        <v>824</v>
      </c>
      <c r="H8" s="827" t="s">
        <v>759</v>
      </c>
      <c r="I8" s="827" t="s">
        <v>823</v>
      </c>
      <c r="J8" s="830" t="s">
        <v>824</v>
      </c>
      <c r="K8" s="831" t="s">
        <v>192</v>
      </c>
    </row>
    <row r="9" spans="1:11" ht="12.75">
      <c r="A9" s="870" t="s">
        <v>95</v>
      </c>
      <c r="B9" s="832">
        <v>424219</v>
      </c>
      <c r="C9" s="833">
        <v>1564</v>
      </c>
      <c r="D9" s="834">
        <v>100.17662380497306</v>
      </c>
      <c r="E9" s="835">
        <v>254346</v>
      </c>
      <c r="F9" s="836">
        <v>1537</v>
      </c>
      <c r="G9" s="834">
        <v>111.36241963029117</v>
      </c>
      <c r="H9" s="835">
        <v>169873</v>
      </c>
      <c r="I9" s="836">
        <v>1516</v>
      </c>
      <c r="J9" s="837">
        <v>83.33942394661256</v>
      </c>
      <c r="K9" s="838">
        <f aca="true" t="shared" si="0" ref="K9:K19">J9/G9</f>
        <v>0.7483621873814225</v>
      </c>
    </row>
    <row r="10" spans="1:11" ht="12.75">
      <c r="A10" s="871" t="s">
        <v>832</v>
      </c>
      <c r="B10" s="839">
        <v>31305</v>
      </c>
      <c r="C10" s="840">
        <v>883</v>
      </c>
      <c r="D10" s="841">
        <v>72.24702712483113</v>
      </c>
      <c r="E10" s="839">
        <v>13355</v>
      </c>
      <c r="F10" s="840">
        <v>728</v>
      </c>
      <c r="G10" s="841">
        <v>83.15499911195018</v>
      </c>
      <c r="H10" s="839">
        <v>17950</v>
      </c>
      <c r="I10" s="840">
        <v>745</v>
      </c>
      <c r="J10" s="842">
        <v>64.00976557213554</v>
      </c>
      <c r="K10" s="843">
        <f t="shared" si="0"/>
        <v>0.7697644910796074</v>
      </c>
    </row>
    <row r="11" spans="1:11" ht="12.75">
      <c r="A11" s="871" t="s">
        <v>833</v>
      </c>
      <c r="B11" s="839">
        <v>128172</v>
      </c>
      <c r="C11" s="840">
        <v>1122</v>
      </c>
      <c r="D11" s="841">
        <v>81.12525970577275</v>
      </c>
      <c r="E11" s="839">
        <v>86706</v>
      </c>
      <c r="F11" s="840">
        <v>1074</v>
      </c>
      <c r="G11" s="841">
        <v>89.22041421754645</v>
      </c>
      <c r="H11" s="839">
        <v>41466</v>
      </c>
      <c r="I11" s="840">
        <v>866</v>
      </c>
      <c r="J11" s="842">
        <v>64.10675804605377</v>
      </c>
      <c r="K11" s="843">
        <f t="shared" si="0"/>
        <v>0.7185211883206688</v>
      </c>
    </row>
    <row r="12" spans="1:11" ht="12.75">
      <c r="A12" s="871" t="s">
        <v>834</v>
      </c>
      <c r="B12" s="839">
        <v>23947</v>
      </c>
      <c r="C12" s="840">
        <v>636</v>
      </c>
      <c r="D12" s="841">
        <v>88.27304139845683</v>
      </c>
      <c r="E12" s="839">
        <v>15202</v>
      </c>
      <c r="F12" s="840">
        <v>547</v>
      </c>
      <c r="G12" s="841">
        <v>100.82683755212494</v>
      </c>
      <c r="H12" s="839">
        <v>8745</v>
      </c>
      <c r="I12" s="840">
        <v>419</v>
      </c>
      <c r="J12" s="842">
        <v>66.03528366948817</v>
      </c>
      <c r="K12" s="843">
        <f t="shared" si="0"/>
        <v>0.654937566948379</v>
      </c>
    </row>
    <row r="13" spans="1:11" ht="12.75">
      <c r="A13" s="871" t="s">
        <v>835</v>
      </c>
      <c r="B13" s="839">
        <v>45469</v>
      </c>
      <c r="C13" s="840">
        <v>1043</v>
      </c>
      <c r="D13" s="841">
        <v>91.33896854075859</v>
      </c>
      <c r="E13" s="839">
        <v>29682</v>
      </c>
      <c r="F13" s="840">
        <v>946</v>
      </c>
      <c r="G13" s="841">
        <v>99.80407450988452</v>
      </c>
      <c r="H13" s="839">
        <v>15787</v>
      </c>
      <c r="I13" s="840">
        <v>768</v>
      </c>
      <c r="J13" s="842">
        <v>75.3881608134473</v>
      </c>
      <c r="K13" s="843">
        <f t="shared" si="0"/>
        <v>0.7553615539612154</v>
      </c>
    </row>
    <row r="14" spans="1:11" ht="12.75">
      <c r="A14" s="871" t="s">
        <v>836</v>
      </c>
      <c r="B14" s="839">
        <v>16420</v>
      </c>
      <c r="C14" s="840">
        <v>983</v>
      </c>
      <c r="D14" s="841">
        <v>97.16304340279811</v>
      </c>
      <c r="E14" s="839">
        <v>6528</v>
      </c>
      <c r="F14" s="840">
        <v>750</v>
      </c>
      <c r="G14" s="841">
        <v>112.93205528353107</v>
      </c>
      <c r="H14" s="839">
        <v>9892</v>
      </c>
      <c r="I14" s="840">
        <v>862</v>
      </c>
      <c r="J14" s="842">
        <v>86.7276567439496</v>
      </c>
      <c r="K14" s="843">
        <f t="shared" si="0"/>
        <v>0.7679631485162312</v>
      </c>
    </row>
    <row r="15" spans="1:11" ht="12.75">
      <c r="A15" s="871" t="s">
        <v>837</v>
      </c>
      <c r="B15" s="839">
        <v>69159</v>
      </c>
      <c r="C15" s="840">
        <v>1068</v>
      </c>
      <c r="D15" s="841">
        <v>105.85449125881969</v>
      </c>
      <c r="E15" s="839">
        <v>36430</v>
      </c>
      <c r="F15" s="840">
        <v>939</v>
      </c>
      <c r="G15" s="841">
        <v>118.99467261906561</v>
      </c>
      <c r="H15" s="839">
        <v>32729</v>
      </c>
      <c r="I15" s="840">
        <v>990</v>
      </c>
      <c r="J15" s="842">
        <v>91.35413627952087</v>
      </c>
      <c r="K15" s="843">
        <f t="shared" si="0"/>
        <v>0.7677161865218148</v>
      </c>
    </row>
    <row r="16" spans="1:11" ht="12.75">
      <c r="A16" s="871" t="s">
        <v>838</v>
      </c>
      <c r="B16" s="839">
        <v>1650</v>
      </c>
      <c r="C16" s="840">
        <v>330</v>
      </c>
      <c r="D16" s="841">
        <v>114.89095220529721</v>
      </c>
      <c r="E16" s="839">
        <v>732</v>
      </c>
      <c r="F16" s="840">
        <v>228</v>
      </c>
      <c r="G16" s="841">
        <v>129.00732772676614</v>
      </c>
      <c r="H16" s="839">
        <v>918</v>
      </c>
      <c r="I16" s="840">
        <v>205</v>
      </c>
      <c r="J16" s="842">
        <v>103.59686495843357</v>
      </c>
      <c r="K16" s="843">
        <f t="shared" si="0"/>
        <v>0.8030308571141694</v>
      </c>
    </row>
    <row r="17" spans="1:11" ht="12.75">
      <c r="A17" s="871" t="s">
        <v>839</v>
      </c>
      <c r="B17" s="839">
        <v>470</v>
      </c>
      <c r="C17" s="840">
        <v>128</v>
      </c>
      <c r="D17" s="841">
        <v>171.6227325070773</v>
      </c>
      <c r="E17" s="839">
        <v>234</v>
      </c>
      <c r="F17" s="840">
        <v>75</v>
      </c>
      <c r="G17" s="841">
        <v>211.3949324433263</v>
      </c>
      <c r="H17" s="839">
        <v>236</v>
      </c>
      <c r="I17" s="840">
        <v>82</v>
      </c>
      <c r="J17" s="842">
        <v>132.32479006970928</v>
      </c>
      <c r="K17" s="843">
        <f t="shared" si="0"/>
        <v>0.6259600858936614</v>
      </c>
    </row>
    <row r="18" spans="1:11" ht="12.75">
      <c r="A18" s="871" t="s">
        <v>840</v>
      </c>
      <c r="B18" s="839">
        <v>32538</v>
      </c>
      <c r="C18" s="840">
        <v>1255</v>
      </c>
      <c r="D18" s="841">
        <v>203.22382864694865</v>
      </c>
      <c r="E18" s="839">
        <v>21462</v>
      </c>
      <c r="F18" s="840">
        <v>1161</v>
      </c>
      <c r="G18" s="841">
        <v>219.4989734255439</v>
      </c>
      <c r="H18" s="839">
        <v>11076</v>
      </c>
      <c r="I18" s="840">
        <v>954</v>
      </c>
      <c r="J18" s="842">
        <v>171.73968309778635</v>
      </c>
      <c r="K18" s="843">
        <f t="shared" si="0"/>
        <v>0.7824167941087982</v>
      </c>
    </row>
    <row r="19" spans="1:11" ht="13.5" thickBot="1">
      <c r="A19" s="872" t="s">
        <v>841</v>
      </c>
      <c r="B19" s="844">
        <v>444</v>
      </c>
      <c r="C19" s="845">
        <v>155</v>
      </c>
      <c r="D19" s="846">
        <v>267.4590505552288</v>
      </c>
      <c r="E19" s="844">
        <v>320</v>
      </c>
      <c r="F19" s="845">
        <v>127</v>
      </c>
      <c r="G19" s="846">
        <v>305.3400910252307</v>
      </c>
      <c r="H19" s="844">
        <v>124</v>
      </c>
      <c r="I19" s="845">
        <v>70</v>
      </c>
      <c r="J19" s="847">
        <v>170.26904315501653</v>
      </c>
      <c r="K19" s="848">
        <f t="shared" si="0"/>
        <v>0.5576373629263998</v>
      </c>
    </row>
    <row r="20" spans="1:11" ht="12.75">
      <c r="A20" s="849"/>
      <c r="B20" s="849"/>
      <c r="C20" s="849"/>
      <c r="D20" s="849"/>
      <c r="E20" s="849"/>
      <c r="F20" s="849"/>
      <c r="G20" s="849"/>
      <c r="H20" s="849"/>
      <c r="I20" s="849"/>
      <c r="J20" s="849"/>
      <c r="K20" s="849"/>
    </row>
    <row r="21" spans="1:11" ht="12.75">
      <c r="A21" s="849"/>
      <c r="B21" s="849"/>
      <c r="C21" s="849"/>
      <c r="D21" s="849"/>
      <c r="E21" s="849"/>
      <c r="F21" s="849"/>
      <c r="G21" s="849"/>
      <c r="H21" s="849"/>
      <c r="I21" s="849"/>
      <c r="J21" s="849"/>
      <c r="K21" s="849"/>
    </row>
    <row r="22" spans="1:11" ht="12.75">
      <c r="A22" s="849"/>
      <c r="B22" s="849"/>
      <c r="C22" s="849"/>
      <c r="D22" s="849"/>
      <c r="E22" s="849"/>
      <c r="F22" s="849"/>
      <c r="G22" s="849"/>
      <c r="H22" s="849"/>
      <c r="I22" s="849"/>
      <c r="J22" s="849"/>
      <c r="K22" s="849"/>
    </row>
    <row r="23" spans="1:11" ht="12.75">
      <c r="A23" s="849"/>
      <c r="B23" s="849"/>
      <c r="C23" s="849"/>
      <c r="D23" s="849"/>
      <c r="E23" s="849"/>
      <c r="F23" s="849"/>
      <c r="G23" s="849"/>
      <c r="H23" s="849"/>
      <c r="I23" s="849"/>
      <c r="J23" s="849"/>
      <c r="K23" s="849"/>
    </row>
    <row r="24" spans="1:11" ht="12.75">
      <c r="A24" s="849"/>
      <c r="B24" s="849"/>
      <c r="C24" s="849"/>
      <c r="D24" s="849"/>
      <c r="E24" s="849"/>
      <c r="F24" s="849"/>
      <c r="G24" s="849"/>
      <c r="H24" s="849"/>
      <c r="I24" s="849"/>
      <c r="J24" s="849"/>
      <c r="K24" s="849"/>
    </row>
    <row r="25" spans="1:11" ht="12.75">
      <c r="A25" s="849"/>
      <c r="B25" s="849"/>
      <c r="C25" s="849"/>
      <c r="D25" s="849"/>
      <c r="E25" s="849"/>
      <c r="F25" s="849"/>
      <c r="G25" s="849"/>
      <c r="H25" s="849"/>
      <c r="I25" s="849"/>
      <c r="J25" s="849"/>
      <c r="K25" s="849"/>
    </row>
    <row r="26" spans="1:11" ht="12.75">
      <c r="A26" s="849"/>
      <c r="B26" s="849"/>
      <c r="C26" s="849"/>
      <c r="D26" s="849"/>
      <c r="E26" s="849"/>
      <c r="F26" s="849"/>
      <c r="G26" s="849"/>
      <c r="H26" s="849"/>
      <c r="I26" s="849"/>
      <c r="J26" s="849"/>
      <c r="K26" s="849"/>
    </row>
    <row r="27" spans="1:11" ht="12.75">
      <c r="A27" s="849"/>
      <c r="B27" s="849"/>
      <c r="C27" s="849"/>
      <c r="D27" s="849"/>
      <c r="E27" s="849"/>
      <c r="F27" s="849"/>
      <c r="G27" s="849"/>
      <c r="H27" s="849"/>
      <c r="I27" s="849"/>
      <c r="J27" s="849"/>
      <c r="K27" s="849"/>
    </row>
    <row r="28" spans="1:11" ht="12.75">
      <c r="A28" s="849"/>
      <c r="B28" s="849"/>
      <c r="C28" s="849"/>
      <c r="D28" s="849"/>
      <c r="E28" s="849"/>
      <c r="F28" s="849"/>
      <c r="G28" s="849"/>
      <c r="H28" s="849"/>
      <c r="I28" s="849"/>
      <c r="J28" s="849"/>
      <c r="K28" s="849"/>
    </row>
    <row r="29" spans="1:11" ht="12.75">
      <c r="A29" s="849"/>
      <c r="B29" s="849"/>
      <c r="C29" s="849"/>
      <c r="D29" s="849"/>
      <c r="E29" s="849"/>
      <c r="F29" s="849"/>
      <c r="G29" s="849"/>
      <c r="H29" s="849"/>
      <c r="I29" s="849"/>
      <c r="J29" s="849"/>
      <c r="K29" s="849"/>
    </row>
    <row r="30" spans="1:11" ht="12.75">
      <c r="A30" s="849"/>
      <c r="B30" s="849"/>
      <c r="C30" s="849"/>
      <c r="D30" s="849"/>
      <c r="E30" s="849"/>
      <c r="F30" s="849"/>
      <c r="G30" s="849"/>
      <c r="H30" s="849"/>
      <c r="I30" s="849"/>
      <c r="J30" s="849"/>
      <c r="K30" s="849"/>
    </row>
    <row r="31" spans="1:11" ht="12.75">
      <c r="A31" s="849"/>
      <c r="B31" s="849"/>
      <c r="C31" s="849"/>
      <c r="D31" s="849"/>
      <c r="E31" s="849"/>
      <c r="F31" s="849"/>
      <c r="G31" s="849"/>
      <c r="H31" s="849"/>
      <c r="I31" s="849"/>
      <c r="J31" s="849"/>
      <c r="K31" s="849"/>
    </row>
    <row r="32" spans="1:11" ht="12.75">
      <c r="A32" s="849"/>
      <c r="B32" s="849"/>
      <c r="C32" s="849"/>
      <c r="D32" s="849"/>
      <c r="E32" s="849"/>
      <c r="F32" s="849"/>
      <c r="G32" s="849"/>
      <c r="H32" s="849"/>
      <c r="I32" s="849"/>
      <c r="J32" s="849"/>
      <c r="K32" s="849"/>
    </row>
    <row r="33" spans="1:11" ht="12.75">
      <c r="A33" s="849"/>
      <c r="B33" s="849"/>
      <c r="C33" s="849"/>
      <c r="D33" s="849"/>
      <c r="E33" s="849"/>
      <c r="F33" s="849"/>
      <c r="G33" s="849"/>
      <c r="H33" s="849"/>
      <c r="I33" s="849"/>
      <c r="J33" s="849"/>
      <c r="K33" s="849"/>
    </row>
    <row r="34" spans="1:11" ht="12.75">
      <c r="A34" s="849"/>
      <c r="B34" s="849"/>
      <c r="C34" s="849"/>
      <c r="D34" s="849"/>
      <c r="E34" s="849"/>
      <c r="F34" s="849"/>
      <c r="G34" s="849"/>
      <c r="H34" s="849"/>
      <c r="I34" s="849"/>
      <c r="J34" s="849"/>
      <c r="K34" s="849"/>
    </row>
    <row r="35" spans="1:11" ht="12.75">
      <c r="A35" s="849"/>
      <c r="B35" s="849"/>
      <c r="C35" s="849"/>
      <c r="D35" s="849"/>
      <c r="E35" s="849"/>
      <c r="F35" s="849"/>
      <c r="G35" s="849"/>
      <c r="H35" s="849"/>
      <c r="I35" s="849"/>
      <c r="J35" s="849"/>
      <c r="K35" s="849"/>
    </row>
    <row r="36" spans="1:11" ht="12.75">
      <c r="A36" s="849"/>
      <c r="B36" s="849"/>
      <c r="C36" s="849"/>
      <c r="D36" s="849"/>
      <c r="E36" s="849"/>
      <c r="F36" s="849"/>
      <c r="G36" s="849"/>
      <c r="H36" s="849"/>
      <c r="I36" s="849"/>
      <c r="J36" s="849"/>
      <c r="K36" s="849"/>
    </row>
    <row r="37" spans="1:11" ht="12.75">
      <c r="A37" s="849"/>
      <c r="B37" s="849"/>
      <c r="C37" s="849"/>
      <c r="D37" s="849"/>
      <c r="E37" s="849"/>
      <c r="F37" s="849"/>
      <c r="G37" s="849"/>
      <c r="H37" s="849"/>
      <c r="I37" s="849"/>
      <c r="J37" s="849"/>
      <c r="K37" s="849"/>
    </row>
    <row r="38" spans="1:11" ht="12.75">
      <c r="A38" s="849"/>
      <c r="B38" s="849"/>
      <c r="C38" s="849"/>
      <c r="D38" s="849"/>
      <c r="E38" s="849"/>
      <c r="F38" s="849"/>
      <c r="G38" s="849"/>
      <c r="H38" s="849"/>
      <c r="I38" s="849"/>
      <c r="J38" s="849"/>
      <c r="K38" s="849"/>
    </row>
    <row r="39" spans="1:11" ht="12.75">
      <c r="A39" s="849"/>
      <c r="B39" s="849"/>
      <c r="C39" s="849"/>
      <c r="D39" s="849"/>
      <c r="E39" s="849"/>
      <c r="F39" s="849"/>
      <c r="G39" s="849"/>
      <c r="H39" s="849"/>
      <c r="I39" s="849"/>
      <c r="J39" s="849"/>
      <c r="K39" s="849"/>
    </row>
    <row r="40" spans="1:11" ht="12.75">
      <c r="A40" s="849"/>
      <c r="B40" s="849"/>
      <c r="C40" s="849"/>
      <c r="D40" s="849"/>
      <c r="E40" s="849"/>
      <c r="F40" s="849"/>
      <c r="G40" s="849"/>
      <c r="H40" s="849"/>
      <c r="I40" s="849"/>
      <c r="J40" s="849"/>
      <c r="K40" s="849"/>
    </row>
    <row r="41" spans="1:11" ht="12.75">
      <c r="A41" s="849"/>
      <c r="B41" s="849"/>
      <c r="C41" s="849"/>
      <c r="D41" s="849"/>
      <c r="E41" s="849"/>
      <c r="F41" s="849"/>
      <c r="G41" s="849"/>
      <c r="H41" s="849"/>
      <c r="I41" s="849"/>
      <c r="J41" s="849"/>
      <c r="K41" s="849"/>
    </row>
    <row r="42" spans="1:11" ht="12.75">
      <c r="A42" s="849"/>
      <c r="B42" s="849"/>
      <c r="C42" s="849"/>
      <c r="D42" s="849"/>
      <c r="E42" s="849"/>
      <c r="F42" s="849"/>
      <c r="G42" s="849"/>
      <c r="H42" s="849"/>
      <c r="I42" s="849"/>
      <c r="J42" s="849"/>
      <c r="K42" s="849"/>
    </row>
    <row r="43" spans="1:11" ht="12.75">
      <c r="A43" s="849"/>
      <c r="B43" s="849"/>
      <c r="C43" s="849"/>
      <c r="D43" s="849"/>
      <c r="E43" s="849"/>
      <c r="F43" s="849"/>
      <c r="G43" s="849"/>
      <c r="H43" s="849"/>
      <c r="I43" s="849"/>
      <c r="J43" s="849"/>
      <c r="K43" s="849"/>
    </row>
    <row r="44" spans="1:11" ht="12.75">
      <c r="A44" s="849"/>
      <c r="B44" s="849"/>
      <c r="C44" s="849"/>
      <c r="D44" s="849"/>
      <c r="E44" s="849"/>
      <c r="F44" s="849"/>
      <c r="G44" s="849"/>
      <c r="H44" s="849"/>
      <c r="I44" s="849"/>
      <c r="J44" s="849"/>
      <c r="K44" s="849"/>
    </row>
    <row r="45" spans="1:11" ht="12.75">
      <c r="A45" s="849"/>
      <c r="B45" s="849"/>
      <c r="C45" s="849"/>
      <c r="D45" s="849"/>
      <c r="E45" s="849"/>
      <c r="F45" s="849"/>
      <c r="G45" s="849"/>
      <c r="H45" s="849"/>
      <c r="I45" s="849"/>
      <c r="J45" s="849"/>
      <c r="K45" s="849"/>
    </row>
    <row r="46" spans="1:11" ht="12.75">
      <c r="A46" s="849"/>
      <c r="B46" s="849"/>
      <c r="C46" s="849"/>
      <c r="D46" s="849"/>
      <c r="E46" s="849"/>
      <c r="F46" s="849"/>
      <c r="G46" s="849"/>
      <c r="H46" s="849"/>
      <c r="I46" s="849"/>
      <c r="J46" s="849"/>
      <c r="K46" s="849"/>
    </row>
    <row r="47" spans="1:11" ht="15">
      <c r="A47" s="873" t="s">
        <v>845</v>
      </c>
      <c r="B47" s="850"/>
      <c r="C47" s="850"/>
      <c r="D47" s="850"/>
      <c r="E47" s="850"/>
      <c r="F47" s="850"/>
      <c r="G47" s="850"/>
      <c r="H47" s="850"/>
      <c r="I47" s="850"/>
      <c r="J47" s="851"/>
      <c r="K47" s="852"/>
    </row>
    <row r="48" spans="1:11" ht="13.5" thickBot="1">
      <c r="A48" s="852"/>
      <c r="B48" s="852"/>
      <c r="C48" s="852"/>
      <c r="D48" s="852"/>
      <c r="E48" s="852"/>
      <c r="F48" s="852"/>
      <c r="G48" s="852"/>
      <c r="H48" s="852"/>
      <c r="I48" s="852"/>
      <c r="J48" s="815"/>
      <c r="K48" s="852"/>
    </row>
    <row r="49" spans="1:11" ht="18.75" thickBot="1">
      <c r="A49" s="867" t="s">
        <v>831</v>
      </c>
      <c r="B49" s="947" t="s">
        <v>751</v>
      </c>
      <c r="C49" s="947"/>
      <c r="D49" s="947"/>
      <c r="E49" s="947"/>
      <c r="F49" s="947"/>
      <c r="G49" s="947"/>
      <c r="H49" s="947"/>
      <c r="I49" s="947"/>
      <c r="J49" s="947"/>
      <c r="K49" s="954"/>
    </row>
    <row r="50" spans="1:11" ht="12.75">
      <c r="A50" s="874" t="s">
        <v>842</v>
      </c>
      <c r="B50" s="853" t="s">
        <v>753</v>
      </c>
      <c r="C50" s="853" t="s">
        <v>753</v>
      </c>
      <c r="D50" s="955" t="s">
        <v>821</v>
      </c>
      <c r="E50" s="956"/>
      <c r="F50" s="853" t="s">
        <v>825</v>
      </c>
      <c r="G50" s="854" t="s">
        <v>826</v>
      </c>
      <c r="H50" s="853" t="s">
        <v>827</v>
      </c>
      <c r="I50" s="853" t="s">
        <v>828</v>
      </c>
      <c r="J50" s="853" t="s">
        <v>829</v>
      </c>
      <c r="K50" s="855" t="s">
        <v>830</v>
      </c>
    </row>
    <row r="51" spans="1:11" ht="13.5" thickBot="1">
      <c r="A51" s="875"/>
      <c r="B51" s="856" t="s">
        <v>759</v>
      </c>
      <c r="C51" s="857" t="s">
        <v>823</v>
      </c>
      <c r="D51" s="965" t="s">
        <v>824</v>
      </c>
      <c r="E51" s="966"/>
      <c r="F51" s="857"/>
      <c r="G51" s="857" t="s">
        <v>824</v>
      </c>
      <c r="H51" s="857" t="s">
        <v>824</v>
      </c>
      <c r="I51" s="857" t="s">
        <v>824</v>
      </c>
      <c r="J51" s="857" t="s">
        <v>824</v>
      </c>
      <c r="K51" s="858" t="s">
        <v>824</v>
      </c>
    </row>
    <row r="52" spans="1:11" ht="12.75">
      <c r="A52" s="876" t="s">
        <v>95</v>
      </c>
      <c r="B52" s="859">
        <v>424219</v>
      </c>
      <c r="C52" s="859">
        <v>1564</v>
      </c>
      <c r="D52" s="967">
        <v>100.17662380497306</v>
      </c>
      <c r="E52" s="968"/>
      <c r="F52" s="860">
        <v>1</v>
      </c>
      <c r="G52" s="860">
        <v>50.87</v>
      </c>
      <c r="H52" s="860">
        <v>63.17</v>
      </c>
      <c r="I52" s="860">
        <v>82.3</v>
      </c>
      <c r="J52" s="860">
        <v>112.42</v>
      </c>
      <c r="K52" s="861">
        <v>165.3</v>
      </c>
    </row>
    <row r="53" spans="1:11" ht="12.75">
      <c r="A53" s="877" t="s">
        <v>843</v>
      </c>
      <c r="B53" s="840">
        <v>137443</v>
      </c>
      <c r="C53" s="840">
        <v>929</v>
      </c>
      <c r="D53" s="969">
        <v>93.50832195343588</v>
      </c>
      <c r="E53" s="970"/>
      <c r="F53" s="862">
        <v>0.9334345519118389</v>
      </c>
      <c r="G53" s="862">
        <v>46.55</v>
      </c>
      <c r="H53" s="862">
        <v>56.68</v>
      </c>
      <c r="I53" s="862">
        <v>71</v>
      </c>
      <c r="J53" s="862">
        <v>96.95</v>
      </c>
      <c r="K53" s="863">
        <v>146.918</v>
      </c>
    </row>
    <row r="54" spans="1:11" ht="13.5" thickBot="1">
      <c r="A54" s="878" t="s">
        <v>844</v>
      </c>
      <c r="B54" s="845">
        <v>286776</v>
      </c>
      <c r="C54" s="845">
        <v>635</v>
      </c>
      <c r="D54" s="971">
        <v>103.45061715209118</v>
      </c>
      <c r="E54" s="972"/>
      <c r="F54" s="864">
        <v>1.0326822089102548</v>
      </c>
      <c r="G54" s="864">
        <v>54.12</v>
      </c>
      <c r="H54" s="864">
        <v>68.26</v>
      </c>
      <c r="I54" s="864">
        <v>87.52</v>
      </c>
      <c r="J54" s="864">
        <v>118.61</v>
      </c>
      <c r="K54" s="865">
        <v>169.825</v>
      </c>
    </row>
  </sheetData>
  <mergeCells count="11">
    <mergeCell ref="D51:E51"/>
    <mergeCell ref="D52:E52"/>
    <mergeCell ref="D53:E53"/>
    <mergeCell ref="D54:E54"/>
    <mergeCell ref="B49:K49"/>
    <mergeCell ref="D50:E50"/>
    <mergeCell ref="B4:K4"/>
    <mergeCell ref="B5:D5"/>
    <mergeCell ref="E5:J5"/>
    <mergeCell ref="E6:G6"/>
    <mergeCell ref="H6:J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14"/>
  <dimension ref="A3:G27"/>
  <sheetViews>
    <sheetView workbookViewId="0" topLeftCell="A1">
      <selection activeCell="H5" sqref="H5"/>
    </sheetView>
  </sheetViews>
  <sheetFormatPr defaultColWidth="9.140625" defaultRowHeight="12.75"/>
  <cols>
    <col min="1" max="1" width="29.140625" style="0" customWidth="1"/>
    <col min="7" max="7" width="11.28125" style="0" customWidth="1"/>
  </cols>
  <sheetData>
    <row r="3" ht="12.75">
      <c r="F3" s="561" t="s">
        <v>848</v>
      </c>
    </row>
    <row r="5" ht="15.75">
      <c r="A5" s="54" t="s">
        <v>62</v>
      </c>
    </row>
    <row r="6" spans="1:7" ht="15" thickBot="1">
      <c r="A6" s="63"/>
      <c r="B6" s="64"/>
      <c r="C6" s="64"/>
      <c r="D6" s="64"/>
      <c r="E6" s="64"/>
      <c r="F6" s="64"/>
      <c r="G6" s="64"/>
    </row>
    <row r="7" spans="1:7" ht="16.5" thickBot="1" thickTop="1">
      <c r="A7" s="973" t="s">
        <v>63</v>
      </c>
      <c r="B7" s="975" t="s">
        <v>64</v>
      </c>
      <c r="C7" s="976"/>
      <c r="D7" s="976"/>
      <c r="E7" s="976"/>
      <c r="F7" s="977"/>
      <c r="G7" s="973" t="s">
        <v>65</v>
      </c>
    </row>
    <row r="8" spans="1:7" ht="16.5" thickBot="1" thickTop="1">
      <c r="A8" s="974"/>
      <c r="B8" s="65">
        <v>1999</v>
      </c>
      <c r="C8" s="65">
        <v>2000</v>
      </c>
      <c r="D8" s="65">
        <v>2001</v>
      </c>
      <c r="E8" s="65">
        <v>2002</v>
      </c>
      <c r="F8" s="61">
        <v>2003</v>
      </c>
      <c r="G8" s="974"/>
    </row>
    <row r="9" spans="1:7" ht="31.5" thickBot="1" thickTop="1">
      <c r="A9" s="66" t="s">
        <v>66</v>
      </c>
      <c r="B9" s="55">
        <v>2080</v>
      </c>
      <c r="C9" s="55">
        <v>1993</v>
      </c>
      <c r="D9" s="55">
        <v>1934</v>
      </c>
      <c r="E9" s="55">
        <v>1983</v>
      </c>
      <c r="F9" s="56">
        <v>1973</v>
      </c>
      <c r="G9" s="57">
        <v>99.49</v>
      </c>
    </row>
    <row r="10" spans="1:7" ht="30.75" thickBot="1">
      <c r="A10" s="66" t="s">
        <v>67</v>
      </c>
      <c r="B10" s="55">
        <v>12123</v>
      </c>
      <c r="C10" s="55">
        <v>11142</v>
      </c>
      <c r="D10" s="55">
        <v>10303</v>
      </c>
      <c r="E10" s="55">
        <v>9577</v>
      </c>
      <c r="F10" s="56">
        <v>9028</v>
      </c>
      <c r="G10" s="57">
        <v>94.26</v>
      </c>
    </row>
    <row r="11" spans="1:7" ht="30.75" thickBot="1">
      <c r="A11" s="66" t="s">
        <v>68</v>
      </c>
      <c r="B11" s="58">
        <v>0.58</v>
      </c>
      <c r="C11" s="58">
        <v>0.56</v>
      </c>
      <c r="D11" s="58">
        <v>0.53</v>
      </c>
      <c r="E11" s="58">
        <v>0.48</v>
      </c>
      <c r="F11" s="56">
        <v>0.46</v>
      </c>
      <c r="G11" s="57">
        <v>95.83</v>
      </c>
    </row>
    <row r="12" spans="1:7" ht="15.75" thickBot="1">
      <c r="A12" s="66" t="s">
        <v>69</v>
      </c>
      <c r="B12" s="58">
        <v>0.128</v>
      </c>
      <c r="C12" s="58">
        <v>0.116</v>
      </c>
      <c r="D12" s="58">
        <v>0.114</v>
      </c>
      <c r="E12" s="58">
        <v>0.11</v>
      </c>
      <c r="F12" s="56">
        <v>0.107</v>
      </c>
      <c r="G12" s="57" t="s">
        <v>70</v>
      </c>
    </row>
    <row r="13" spans="1:7" ht="30.75" thickBot="1">
      <c r="A13" s="66" t="s">
        <v>71</v>
      </c>
      <c r="B13" s="58">
        <v>39.75</v>
      </c>
      <c r="C13" s="58">
        <v>37.55</v>
      </c>
      <c r="D13" s="58">
        <v>38.84</v>
      </c>
      <c r="E13" s="58">
        <v>41.08</v>
      </c>
      <c r="F13" s="56">
        <v>42.28</v>
      </c>
      <c r="G13" s="57">
        <v>102.92</v>
      </c>
    </row>
    <row r="14" spans="1:7" ht="30.75" thickBot="1">
      <c r="A14" s="66" t="s">
        <v>72</v>
      </c>
      <c r="B14" s="55">
        <v>78900</v>
      </c>
      <c r="C14" s="55">
        <v>71339</v>
      </c>
      <c r="D14" s="55">
        <v>93390</v>
      </c>
      <c r="E14" s="55">
        <v>81714</v>
      </c>
      <c r="F14" s="59">
        <v>76186</v>
      </c>
      <c r="G14" s="57">
        <v>93.23</v>
      </c>
    </row>
    <row r="15" spans="1:7" ht="15.75" thickBot="1">
      <c r="A15" s="66" t="s">
        <v>73</v>
      </c>
      <c r="B15" s="58">
        <v>53</v>
      </c>
      <c r="C15" s="58">
        <v>40</v>
      </c>
      <c r="D15" s="58">
        <v>40</v>
      </c>
      <c r="E15" s="58">
        <v>38</v>
      </c>
      <c r="F15" s="56">
        <v>40</v>
      </c>
      <c r="G15" s="57">
        <v>105.26</v>
      </c>
    </row>
    <row r="16" spans="1:7" ht="30.75" thickBot="1">
      <c r="A16" s="66" t="s">
        <v>74</v>
      </c>
      <c r="B16" s="58">
        <v>0.025</v>
      </c>
      <c r="C16" s="58">
        <v>0.02</v>
      </c>
      <c r="D16" s="58">
        <v>0.02</v>
      </c>
      <c r="E16" s="58">
        <v>0.02</v>
      </c>
      <c r="F16" s="56">
        <v>0.02</v>
      </c>
      <c r="G16" s="57">
        <v>100</v>
      </c>
    </row>
    <row r="17" spans="1:7" ht="15.75" thickBot="1">
      <c r="A17" s="66" t="s">
        <v>75</v>
      </c>
      <c r="B17" s="58">
        <v>244</v>
      </c>
      <c r="C17" s="58">
        <v>207</v>
      </c>
      <c r="D17" s="58">
        <v>188</v>
      </c>
      <c r="E17" s="58">
        <v>202</v>
      </c>
      <c r="F17" s="56">
        <v>174</v>
      </c>
      <c r="G17" s="57">
        <v>86.13</v>
      </c>
    </row>
    <row r="18" spans="1:7" ht="30.75" thickBot="1">
      <c r="A18" s="66" t="s">
        <v>76</v>
      </c>
      <c r="B18" s="58">
        <v>0.11</v>
      </c>
      <c r="C18" s="58">
        <v>0.1</v>
      </c>
      <c r="D18" s="58">
        <v>0.1</v>
      </c>
      <c r="E18" s="58">
        <v>0.1</v>
      </c>
      <c r="F18" s="56">
        <v>0.09</v>
      </c>
      <c r="G18" s="57">
        <v>90</v>
      </c>
    </row>
    <row r="19" spans="1:7" ht="30.75" thickBot="1">
      <c r="A19" s="66" t="s">
        <v>77</v>
      </c>
      <c r="B19" s="55">
        <v>117516</v>
      </c>
      <c r="C19" s="55">
        <v>115849</v>
      </c>
      <c r="D19" s="55">
        <v>115289</v>
      </c>
      <c r="E19" s="55">
        <v>108474</v>
      </c>
      <c r="F19" s="59">
        <v>103787</v>
      </c>
      <c r="G19" s="57">
        <v>95.67</v>
      </c>
    </row>
    <row r="20" spans="1:7" ht="30.75" thickBot="1">
      <c r="A20" s="66" t="s">
        <v>78</v>
      </c>
      <c r="B20" s="58">
        <v>5.51</v>
      </c>
      <c r="C20" s="58">
        <v>5.81</v>
      </c>
      <c r="D20" s="58">
        <v>5.96</v>
      </c>
      <c r="E20" s="58">
        <v>5.47</v>
      </c>
      <c r="F20" s="56">
        <v>5.26</v>
      </c>
      <c r="G20" s="57" t="s">
        <v>70</v>
      </c>
    </row>
    <row r="21" spans="1:7" ht="30.75" thickBot="1">
      <c r="A21" s="67" t="s">
        <v>79</v>
      </c>
      <c r="B21" s="60">
        <v>2662</v>
      </c>
      <c r="C21" s="60">
        <v>2312</v>
      </c>
      <c r="D21" s="60">
        <v>2211</v>
      </c>
      <c r="E21" s="60">
        <v>2174</v>
      </c>
      <c r="F21" s="61">
        <v>2109</v>
      </c>
      <c r="G21" s="62">
        <v>97.01</v>
      </c>
    </row>
    <row r="22" spans="1:7" ht="15.75" thickTop="1">
      <c r="A22" s="68" t="s">
        <v>81</v>
      </c>
      <c r="B22" s="64"/>
      <c r="C22" s="64"/>
      <c r="D22" s="64"/>
      <c r="E22" s="64"/>
      <c r="F22" s="64"/>
      <c r="G22" s="64"/>
    </row>
    <row r="23" spans="1:7" ht="14.25">
      <c r="A23" s="69" t="s">
        <v>80</v>
      </c>
      <c r="B23" s="64"/>
      <c r="C23" s="64"/>
      <c r="D23" s="64"/>
      <c r="E23" s="64"/>
      <c r="F23" s="64"/>
      <c r="G23" s="64"/>
    </row>
    <row r="24" spans="1:7" ht="15">
      <c r="A24" s="70" t="s">
        <v>82</v>
      </c>
      <c r="B24" s="64"/>
      <c r="C24" s="64"/>
      <c r="D24" s="64"/>
      <c r="E24" s="64"/>
      <c r="F24" s="64"/>
      <c r="G24" s="64"/>
    </row>
    <row r="25" spans="1:7" ht="15">
      <c r="A25" s="70" t="s">
        <v>83</v>
      </c>
      <c r="B25" s="64"/>
      <c r="C25" s="64"/>
      <c r="D25" s="64"/>
      <c r="E25" s="64"/>
      <c r="F25" s="64"/>
      <c r="G25" s="64"/>
    </row>
    <row r="26" spans="1:7" ht="15">
      <c r="A26" s="70" t="s">
        <v>84</v>
      </c>
      <c r="B26" s="64"/>
      <c r="C26" s="64"/>
      <c r="D26" s="64"/>
      <c r="E26" s="64"/>
      <c r="F26" s="64"/>
      <c r="G26" s="64"/>
    </row>
    <row r="27" spans="1:7" ht="15">
      <c r="A27" s="70"/>
      <c r="B27" s="64"/>
      <c r="C27" s="64"/>
      <c r="D27" s="64"/>
      <c r="E27" s="64"/>
      <c r="F27" s="64"/>
      <c r="G27" s="64"/>
    </row>
  </sheetData>
  <mergeCells count="3">
    <mergeCell ref="A7:A8"/>
    <mergeCell ref="B7:F7"/>
    <mergeCell ref="G7:G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árok15"/>
  <dimension ref="A1:F59"/>
  <sheetViews>
    <sheetView workbookViewId="0" topLeftCell="A35">
      <selection activeCell="F1" sqref="F1"/>
    </sheetView>
  </sheetViews>
  <sheetFormatPr defaultColWidth="9.140625" defaultRowHeight="12.75"/>
  <cols>
    <col min="1" max="1" width="33.421875" style="0" customWidth="1"/>
    <col min="2" max="2" width="0.13671875" style="0" hidden="1" customWidth="1"/>
    <col min="3" max="3" width="11.7109375" style="0" hidden="1" customWidth="1"/>
    <col min="4" max="6" width="11.7109375" style="0" customWidth="1"/>
    <col min="10" max="10" width="6.00390625" style="0" customWidth="1"/>
    <col min="11" max="11" width="4.7109375" style="0" customWidth="1"/>
    <col min="12" max="12" width="5.140625" style="0" customWidth="1"/>
    <col min="13" max="13" width="2.7109375" style="0" customWidth="1"/>
  </cols>
  <sheetData>
    <row r="1" ht="12.75">
      <c r="F1" s="561" t="s">
        <v>849</v>
      </c>
    </row>
    <row r="2" ht="16.5" thickBot="1">
      <c r="A2" s="1" t="s">
        <v>0</v>
      </c>
    </row>
    <row r="3" spans="1:6" ht="12.75">
      <c r="A3" s="2" t="s">
        <v>1</v>
      </c>
      <c r="B3" s="3"/>
      <c r="C3" s="3"/>
      <c r="D3" s="4" t="s">
        <v>2</v>
      </c>
      <c r="E3" s="4" t="s">
        <v>2</v>
      </c>
      <c r="F3" s="4" t="s">
        <v>2</v>
      </c>
    </row>
    <row r="4" spans="1:6" ht="13.5" thickBot="1">
      <c r="A4" s="5" t="s">
        <v>3</v>
      </c>
      <c r="B4" s="6">
        <v>1993</v>
      </c>
      <c r="C4" s="6">
        <v>1994</v>
      </c>
      <c r="D4" s="7">
        <v>37437</v>
      </c>
      <c r="E4" s="7">
        <v>37621</v>
      </c>
      <c r="F4" s="7">
        <v>37802</v>
      </c>
    </row>
    <row r="5" spans="1:6" ht="12.75">
      <c r="A5" s="8" t="s">
        <v>4</v>
      </c>
      <c r="B5" s="9">
        <v>707461</v>
      </c>
      <c r="C5" s="9">
        <v>716056</v>
      </c>
      <c r="D5" s="9">
        <v>776492</v>
      </c>
      <c r="E5" s="9">
        <v>783676</v>
      </c>
      <c r="F5" s="10">
        <v>788955</v>
      </c>
    </row>
    <row r="6" spans="1:6" ht="12.75">
      <c r="A6" s="11" t="s">
        <v>5</v>
      </c>
      <c r="B6" s="12">
        <v>17140</v>
      </c>
      <c r="C6" s="12">
        <v>16982</v>
      </c>
      <c r="D6" s="12">
        <v>17238</v>
      </c>
      <c r="E6" s="12">
        <v>17144</v>
      </c>
      <c r="F6" s="13">
        <v>16963</v>
      </c>
    </row>
    <row r="7" spans="1:6" ht="12.75">
      <c r="A7" s="11" t="s">
        <v>6</v>
      </c>
      <c r="B7" s="12">
        <v>219886</v>
      </c>
      <c r="C7" s="12">
        <v>223003</v>
      </c>
      <c r="D7" s="12">
        <v>223352</v>
      </c>
      <c r="E7" s="12">
        <v>223330</v>
      </c>
      <c r="F7" s="13">
        <v>222550</v>
      </c>
    </row>
    <row r="8" spans="1:6" ht="12.75">
      <c r="A8" s="11" t="s">
        <v>7</v>
      </c>
      <c r="B8" s="12">
        <v>61969</v>
      </c>
      <c r="C8" s="12">
        <v>63016</v>
      </c>
      <c r="D8" s="12">
        <v>69544</v>
      </c>
      <c r="E8" s="12">
        <v>69978</v>
      </c>
      <c r="F8" s="13">
        <v>69944</v>
      </c>
    </row>
    <row r="9" spans="1:6" ht="12.75">
      <c r="A9" s="11" t="s">
        <v>8</v>
      </c>
      <c r="B9" s="12">
        <v>83</v>
      </c>
      <c r="C9" s="12">
        <v>80</v>
      </c>
      <c r="D9" s="12">
        <v>119</v>
      </c>
      <c r="E9" s="12">
        <v>122</v>
      </c>
      <c r="F9" s="13">
        <v>119</v>
      </c>
    </row>
    <row r="10" spans="1:6" ht="12.75">
      <c r="A10" s="11" t="s">
        <v>9</v>
      </c>
      <c r="B10" s="12">
        <v>285806</v>
      </c>
      <c r="C10" s="12">
        <v>288207</v>
      </c>
      <c r="D10" s="12">
        <v>301189</v>
      </c>
      <c r="E10" s="12">
        <v>301725</v>
      </c>
      <c r="F10" s="13">
        <v>301420</v>
      </c>
    </row>
    <row r="11" spans="1:6" ht="12.75">
      <c r="A11" s="11" t="s">
        <v>10</v>
      </c>
      <c r="B11" s="12">
        <v>3024</v>
      </c>
      <c r="C11" s="12">
        <v>3102</v>
      </c>
      <c r="D11" s="12">
        <v>3281</v>
      </c>
      <c r="E11" s="12">
        <v>3185</v>
      </c>
      <c r="F11" s="13">
        <v>3217</v>
      </c>
    </row>
    <row r="12" spans="1:6" ht="12.75">
      <c r="A12" s="11" t="s">
        <v>11</v>
      </c>
      <c r="B12" s="12">
        <v>40582</v>
      </c>
      <c r="C12" s="12">
        <v>39923</v>
      </c>
      <c r="D12" s="12">
        <v>34166</v>
      </c>
      <c r="E12" s="12">
        <v>34370</v>
      </c>
      <c r="F12" s="13">
        <v>34154</v>
      </c>
    </row>
    <row r="13" spans="1:6" ht="12.75">
      <c r="A13" s="11" t="s">
        <v>12</v>
      </c>
      <c r="B13" s="12">
        <v>372</v>
      </c>
      <c r="C13" s="12">
        <v>274</v>
      </c>
      <c r="D13" s="12">
        <v>27</v>
      </c>
      <c r="E13" s="12">
        <v>26</v>
      </c>
      <c r="F13" s="13">
        <v>20</v>
      </c>
    </row>
    <row r="14" spans="1:6" ht="12.75">
      <c r="A14" s="11" t="s">
        <v>13</v>
      </c>
      <c r="B14" s="12">
        <v>1336323</v>
      </c>
      <c r="C14" s="12">
        <v>1350643</v>
      </c>
      <c r="D14" s="12">
        <v>1425408</v>
      </c>
      <c r="E14" s="12">
        <v>1433556</v>
      </c>
      <c r="F14" s="13">
        <v>1437342</v>
      </c>
    </row>
    <row r="15" spans="1:6" ht="12.75">
      <c r="A15" s="14" t="s">
        <v>14</v>
      </c>
      <c r="B15" s="12"/>
      <c r="C15" s="12"/>
      <c r="D15" s="12"/>
      <c r="E15" s="12"/>
      <c r="F15" s="11"/>
    </row>
    <row r="16" spans="1:6" ht="12.75">
      <c r="A16" s="11" t="s">
        <v>15</v>
      </c>
      <c r="B16" s="12">
        <v>8424</v>
      </c>
      <c r="C16" s="12">
        <v>9365</v>
      </c>
      <c r="D16" s="12">
        <v>5316</v>
      </c>
      <c r="E16" s="12">
        <v>5215</v>
      </c>
      <c r="F16" s="13">
        <v>5087</v>
      </c>
    </row>
    <row r="17" spans="1:6" ht="13.5" thickBot="1">
      <c r="A17" s="15" t="s">
        <v>16</v>
      </c>
      <c r="B17" s="16">
        <v>23510</v>
      </c>
      <c r="C17" s="16">
        <v>21329</v>
      </c>
      <c r="D17" s="16">
        <v>8109</v>
      </c>
      <c r="E17" s="16">
        <v>7469</v>
      </c>
      <c r="F17" s="13">
        <v>6892</v>
      </c>
    </row>
    <row r="18" spans="1:6" ht="13.5" thickBot="1">
      <c r="A18" s="17" t="s">
        <v>17</v>
      </c>
      <c r="B18" s="18">
        <v>1368257</v>
      </c>
      <c r="C18" s="18">
        <v>1381337</v>
      </c>
      <c r="D18" s="18">
        <v>1438833</v>
      </c>
      <c r="E18" s="18">
        <v>1446240</v>
      </c>
      <c r="F18" s="19">
        <v>1449321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3" ht="12.75">
      <c r="F23" s="561" t="s">
        <v>850</v>
      </c>
    </row>
    <row r="24" ht="16.5" thickBot="1">
      <c r="A24" s="1" t="s">
        <v>21</v>
      </c>
    </row>
    <row r="25" spans="1:6" ht="12.75">
      <c r="A25" s="2" t="s">
        <v>1</v>
      </c>
      <c r="B25" s="3"/>
      <c r="C25" s="3"/>
      <c r="D25" s="4" t="s">
        <v>2</v>
      </c>
      <c r="E25" s="4" t="s">
        <v>2</v>
      </c>
      <c r="F25" s="4" t="s">
        <v>2</v>
      </c>
    </row>
    <row r="26" spans="1:6" ht="13.5" thickBot="1">
      <c r="A26" s="20" t="s">
        <v>3</v>
      </c>
      <c r="B26" s="21">
        <v>1993</v>
      </c>
      <c r="C26" s="6">
        <v>1994</v>
      </c>
      <c r="D26" s="7">
        <v>37437</v>
      </c>
      <c r="E26" s="7">
        <v>37621</v>
      </c>
      <c r="F26" s="7">
        <v>37802</v>
      </c>
    </row>
    <row r="27" spans="1:6" ht="12.75">
      <c r="A27" s="22" t="s">
        <v>4</v>
      </c>
      <c r="B27" s="9">
        <v>19931306</v>
      </c>
      <c r="C27" s="23">
        <v>22756986</v>
      </c>
      <c r="D27" s="9">
        <v>25121453</v>
      </c>
      <c r="E27" s="9">
        <v>52402460</v>
      </c>
      <c r="F27" s="10">
        <v>27000914</v>
      </c>
    </row>
    <row r="28" spans="1:6" ht="12.75">
      <c r="A28" s="24" t="s">
        <v>5</v>
      </c>
      <c r="B28" s="12">
        <v>247287</v>
      </c>
      <c r="C28" s="25">
        <v>294332</v>
      </c>
      <c r="D28" s="12">
        <v>249585</v>
      </c>
      <c r="E28" s="12">
        <v>513164</v>
      </c>
      <c r="F28" s="13">
        <v>253291</v>
      </c>
    </row>
    <row r="29" spans="1:6" ht="12.75">
      <c r="A29" s="24" t="s">
        <v>6</v>
      </c>
      <c r="B29" s="12">
        <v>5739238</v>
      </c>
      <c r="C29" s="25">
        <v>6738566</v>
      </c>
      <c r="D29" s="12">
        <v>6900971</v>
      </c>
      <c r="E29" s="12">
        <v>14308510</v>
      </c>
      <c r="F29" s="13">
        <v>7266349</v>
      </c>
    </row>
    <row r="30" spans="1:6" ht="12.75">
      <c r="A30" s="24" t="s">
        <v>7</v>
      </c>
      <c r="B30" s="12">
        <v>996076</v>
      </c>
      <c r="C30" s="25">
        <v>1150155</v>
      </c>
      <c r="D30" s="12">
        <v>1169231</v>
      </c>
      <c r="E30" s="12">
        <v>2435575</v>
      </c>
      <c r="F30" s="13">
        <v>1244179</v>
      </c>
    </row>
    <row r="31" spans="1:6" ht="12.75">
      <c r="A31" s="24" t="s">
        <v>8</v>
      </c>
      <c r="B31" s="12">
        <v>2670</v>
      </c>
      <c r="C31" s="25">
        <v>2995</v>
      </c>
      <c r="D31" s="12">
        <v>3956</v>
      </c>
      <c r="E31" s="12">
        <v>8134</v>
      </c>
      <c r="F31" s="13">
        <v>4260</v>
      </c>
    </row>
    <row r="32" spans="1:6" ht="12.75">
      <c r="A32" s="24" t="s">
        <v>9</v>
      </c>
      <c r="B32" s="12">
        <v>4309914</v>
      </c>
      <c r="C32" s="25">
        <v>4698807</v>
      </c>
      <c r="D32" s="12">
        <v>4426967</v>
      </c>
      <c r="E32" s="12">
        <v>9152928</v>
      </c>
      <c r="F32" s="13">
        <v>4618472</v>
      </c>
    </row>
    <row r="33" spans="1:6" ht="12.75">
      <c r="A33" s="24" t="s">
        <v>10</v>
      </c>
      <c r="B33" s="12">
        <v>26564</v>
      </c>
      <c r="C33" s="25">
        <v>33846</v>
      </c>
      <c r="D33" s="12">
        <v>39599</v>
      </c>
      <c r="E33" s="12">
        <v>79736</v>
      </c>
      <c r="F33" s="13">
        <v>41469</v>
      </c>
    </row>
    <row r="34" spans="1:6" ht="12.75">
      <c r="A34" s="24" t="s">
        <v>11</v>
      </c>
      <c r="B34" s="12">
        <v>384106</v>
      </c>
      <c r="C34" s="25">
        <v>422889</v>
      </c>
      <c r="D34" s="12">
        <v>361223</v>
      </c>
      <c r="E34" s="12">
        <v>724797</v>
      </c>
      <c r="F34" s="13">
        <v>379794</v>
      </c>
    </row>
    <row r="35" spans="1:6" ht="12.75">
      <c r="A35" s="24" t="s">
        <v>12</v>
      </c>
      <c r="B35" s="12">
        <v>395</v>
      </c>
      <c r="C35" s="25">
        <v>965</v>
      </c>
      <c r="D35" s="12">
        <v>57</v>
      </c>
      <c r="E35" s="12">
        <v>112</v>
      </c>
      <c r="F35" s="13">
        <v>48</v>
      </c>
    </row>
    <row r="36" spans="1:6" ht="12.75">
      <c r="A36" s="24" t="s">
        <v>13</v>
      </c>
      <c r="B36" s="12">
        <v>31638123</v>
      </c>
      <c r="C36" s="25">
        <v>36099241</v>
      </c>
      <c r="D36" s="12">
        <v>38273042</v>
      </c>
      <c r="E36" s="12">
        <v>79625416</v>
      </c>
      <c r="F36" s="13">
        <v>40808776</v>
      </c>
    </row>
    <row r="37" spans="1:6" ht="12.75">
      <c r="A37" s="26" t="s">
        <v>14</v>
      </c>
      <c r="B37" s="12"/>
      <c r="C37" s="25"/>
      <c r="D37" s="12"/>
      <c r="E37" s="12"/>
      <c r="F37" s="11"/>
    </row>
    <row r="38" spans="1:6" ht="12.75">
      <c r="A38" s="24" t="s">
        <v>15</v>
      </c>
      <c r="B38" s="12">
        <v>203694</v>
      </c>
      <c r="C38" s="25">
        <v>215805</v>
      </c>
      <c r="D38" s="12">
        <v>124470</v>
      </c>
      <c r="E38" s="12">
        <v>248399</v>
      </c>
      <c r="F38" s="13">
        <v>123419</v>
      </c>
    </row>
    <row r="39" spans="1:6" ht="12.75">
      <c r="A39" s="24" t="s">
        <v>16</v>
      </c>
      <c r="B39" s="12">
        <v>109701</v>
      </c>
      <c r="C39" s="25">
        <v>123460</v>
      </c>
      <c r="D39" s="12">
        <v>29272</v>
      </c>
      <c r="E39" s="12">
        <v>56232</v>
      </c>
      <c r="F39" s="13">
        <v>24925</v>
      </c>
    </row>
    <row r="40" spans="1:6" ht="12.75">
      <c r="A40" s="24" t="s">
        <v>22</v>
      </c>
      <c r="B40" s="12">
        <v>261920</v>
      </c>
      <c r="C40" s="25">
        <v>176347</v>
      </c>
      <c r="D40" s="27" t="s">
        <v>23</v>
      </c>
      <c r="E40" s="27" t="s">
        <v>24</v>
      </c>
      <c r="F40" s="28" t="s">
        <v>25</v>
      </c>
    </row>
    <row r="41" spans="1:6" ht="13.5" thickBot="1">
      <c r="A41" s="29" t="s">
        <v>26</v>
      </c>
      <c r="B41" s="16">
        <v>523268</v>
      </c>
      <c r="C41" s="30">
        <v>530138</v>
      </c>
      <c r="D41" s="16">
        <v>388496</v>
      </c>
      <c r="E41" s="16">
        <v>575485</v>
      </c>
      <c r="F41" s="31">
        <v>259490</v>
      </c>
    </row>
    <row r="42" spans="1:6" ht="13.5" thickBot="1">
      <c r="A42" s="15" t="s">
        <v>27</v>
      </c>
      <c r="B42" s="16">
        <v>32736706</v>
      </c>
      <c r="C42" s="16">
        <v>37144991</v>
      </c>
      <c r="D42" s="16">
        <v>39112924</v>
      </c>
      <c r="E42" s="16" t="s">
        <v>28</v>
      </c>
      <c r="F42" s="19" t="s">
        <v>29</v>
      </c>
    </row>
    <row r="43" ht="12.75">
      <c r="A43" t="s">
        <v>18</v>
      </c>
    </row>
    <row r="44" ht="12.75">
      <c r="A44" t="s">
        <v>30</v>
      </c>
    </row>
    <row r="45" ht="12.75">
      <c r="A45" t="s">
        <v>31</v>
      </c>
    </row>
    <row r="46" ht="12.75">
      <c r="A46" t="s">
        <v>20</v>
      </c>
    </row>
    <row r="48" ht="12.75">
      <c r="F48" s="561" t="s">
        <v>882</v>
      </c>
    </row>
    <row r="49" ht="16.5" thickBot="1">
      <c r="A49" s="1" t="s">
        <v>881</v>
      </c>
    </row>
    <row r="50" spans="1:6" ht="12.75">
      <c r="A50" s="2" t="s">
        <v>1</v>
      </c>
      <c r="B50" s="3"/>
      <c r="C50" s="3"/>
      <c r="D50" s="4" t="s">
        <v>2</v>
      </c>
      <c r="E50" s="4" t="s">
        <v>2</v>
      </c>
      <c r="F50" s="4" t="s">
        <v>2</v>
      </c>
    </row>
    <row r="51" spans="1:6" ht="13.5" thickBot="1">
      <c r="A51" s="1118" t="s">
        <v>3</v>
      </c>
      <c r="B51" s="21">
        <v>1993</v>
      </c>
      <c r="C51" s="6">
        <v>1994</v>
      </c>
      <c r="D51" s="7">
        <v>37437</v>
      </c>
      <c r="E51" s="7">
        <v>37621</v>
      </c>
      <c r="F51" s="7">
        <v>37802</v>
      </c>
    </row>
    <row r="52" spans="1:6" ht="12.75">
      <c r="A52" s="8" t="s">
        <v>4</v>
      </c>
      <c r="B52" s="9">
        <v>2367</v>
      </c>
      <c r="C52" s="9">
        <v>2852</v>
      </c>
      <c r="D52" s="9">
        <v>5799</v>
      </c>
      <c r="E52" s="9">
        <v>6104</v>
      </c>
      <c r="F52" s="10">
        <v>6120</v>
      </c>
    </row>
    <row r="53" spans="1:6" ht="12.75">
      <c r="A53" s="11" t="s">
        <v>5</v>
      </c>
      <c r="B53" s="12">
        <v>1302</v>
      </c>
      <c r="C53" s="12">
        <v>1550</v>
      </c>
      <c r="D53" s="12">
        <v>3102</v>
      </c>
      <c r="E53" s="12">
        <v>3231</v>
      </c>
      <c r="F53" s="13">
        <v>3214</v>
      </c>
    </row>
    <row r="54" spans="1:6" ht="12.75">
      <c r="A54" s="11" t="s">
        <v>6</v>
      </c>
      <c r="B54" s="12">
        <v>2247</v>
      </c>
      <c r="C54" s="12">
        <v>2714</v>
      </c>
      <c r="D54" s="12">
        <v>5356</v>
      </c>
      <c r="E54" s="12">
        <v>5636</v>
      </c>
      <c r="F54" s="13">
        <v>5648</v>
      </c>
    </row>
    <row r="55" spans="1:6" ht="12.75">
      <c r="A55" s="11" t="s">
        <v>7</v>
      </c>
      <c r="B55" s="12">
        <v>1348</v>
      </c>
      <c r="C55" s="12">
        <v>1621</v>
      </c>
      <c r="D55" s="12">
        <v>2848</v>
      </c>
      <c r="E55" s="12">
        <v>2991</v>
      </c>
      <c r="F55" s="13">
        <v>2993</v>
      </c>
    </row>
    <row r="56" spans="1:6" ht="12.75">
      <c r="A56" s="11" t="s">
        <v>8</v>
      </c>
      <c r="B56" s="12">
        <v>2685</v>
      </c>
      <c r="C56" s="12">
        <v>3204</v>
      </c>
      <c r="D56" s="12">
        <v>5340</v>
      </c>
      <c r="E56" s="12">
        <v>5670</v>
      </c>
      <c r="F56" s="13">
        <v>5726</v>
      </c>
    </row>
    <row r="57" spans="1:6" ht="12.75">
      <c r="A57" s="11" t="s">
        <v>9</v>
      </c>
      <c r="B57" s="12">
        <v>1255</v>
      </c>
      <c r="C57" s="12">
        <v>1431</v>
      </c>
      <c r="D57" s="12">
        <v>3908</v>
      </c>
      <c r="E57" s="12">
        <v>4069</v>
      </c>
      <c r="F57" s="13">
        <v>4069</v>
      </c>
    </row>
    <row r="58" spans="1:6" ht="13.5" thickBot="1">
      <c r="A58" s="15" t="s">
        <v>11</v>
      </c>
      <c r="B58" s="16">
        <v>751</v>
      </c>
      <c r="C58" s="16">
        <v>946</v>
      </c>
      <c r="D58" s="16">
        <v>1727</v>
      </c>
      <c r="E58" s="16">
        <v>1807</v>
      </c>
      <c r="F58" s="31">
        <v>1806</v>
      </c>
    </row>
    <row r="59" ht="12.75">
      <c r="A59" t="s">
        <v>20</v>
      </c>
    </row>
  </sheetData>
  <printOptions/>
  <pageMargins left="1.3779527559055118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árok16"/>
  <dimension ref="A1:K29"/>
  <sheetViews>
    <sheetView workbookViewId="0" topLeftCell="A1">
      <selection activeCell="J1" sqref="J1"/>
    </sheetView>
  </sheetViews>
  <sheetFormatPr defaultColWidth="9.140625" defaultRowHeight="12.75"/>
  <cols>
    <col min="1" max="1" width="35.00390625" style="0" customWidth="1"/>
  </cols>
  <sheetData>
    <row r="1" ht="12.75">
      <c r="J1" s="561" t="s">
        <v>851</v>
      </c>
    </row>
    <row r="2" ht="16.5" thickBot="1">
      <c r="C2" s="54" t="s">
        <v>61</v>
      </c>
    </row>
    <row r="3" spans="1:11" ht="47.25" customHeight="1" thickBot="1" thickTop="1">
      <c r="A3" s="32" t="s">
        <v>32</v>
      </c>
      <c r="B3" s="980" t="s">
        <v>33</v>
      </c>
      <c r="C3" s="981"/>
      <c r="D3" s="980" t="s">
        <v>34</v>
      </c>
      <c r="E3" s="981"/>
      <c r="F3" s="980" t="s">
        <v>35</v>
      </c>
      <c r="G3" s="981"/>
      <c r="H3" s="980" t="s">
        <v>36</v>
      </c>
      <c r="I3" s="981"/>
      <c r="J3" s="980" t="s">
        <v>37</v>
      </c>
      <c r="K3" s="982"/>
    </row>
    <row r="4" spans="1:11" ht="12.75">
      <c r="A4" s="983"/>
      <c r="B4" s="978" t="s">
        <v>38</v>
      </c>
      <c r="C4" s="978" t="s">
        <v>39</v>
      </c>
      <c r="D4" s="978" t="s">
        <v>38</v>
      </c>
      <c r="E4" s="978" t="s">
        <v>39</v>
      </c>
      <c r="F4" s="978" t="s">
        <v>38</v>
      </c>
      <c r="G4" s="978" t="s">
        <v>39</v>
      </c>
      <c r="H4" s="978" t="s">
        <v>38</v>
      </c>
      <c r="I4" s="978" t="s">
        <v>39</v>
      </c>
      <c r="J4" s="978" t="s">
        <v>38</v>
      </c>
      <c r="K4" s="33" t="s">
        <v>40</v>
      </c>
    </row>
    <row r="5" spans="1:11" ht="39" thickBot="1">
      <c r="A5" s="984"/>
      <c r="B5" s="979"/>
      <c r="C5" s="979"/>
      <c r="D5" s="979"/>
      <c r="E5" s="979"/>
      <c r="F5" s="979"/>
      <c r="G5" s="979"/>
      <c r="H5" s="979"/>
      <c r="I5" s="979"/>
      <c r="J5" s="979"/>
      <c r="K5" s="34" t="s">
        <v>41</v>
      </c>
    </row>
    <row r="6" spans="1:11" ht="14.25" thickBot="1" thickTop="1">
      <c r="A6" s="35" t="s">
        <v>42</v>
      </c>
      <c r="B6" s="36">
        <v>237978</v>
      </c>
      <c r="C6" s="36">
        <v>275784</v>
      </c>
      <c r="D6" s="36">
        <v>102431</v>
      </c>
      <c r="E6" s="36">
        <v>110958</v>
      </c>
      <c r="F6" s="36">
        <v>82734</v>
      </c>
      <c r="G6" s="36">
        <v>123406</v>
      </c>
      <c r="H6" s="36">
        <v>34289</v>
      </c>
      <c r="I6" s="36">
        <v>43769</v>
      </c>
      <c r="J6" s="36">
        <v>457432</v>
      </c>
      <c r="K6" s="37">
        <v>553917</v>
      </c>
    </row>
    <row r="7" spans="1:11" ht="13.5" thickBot="1">
      <c r="A7" s="35" t="s">
        <v>43</v>
      </c>
      <c r="B7" s="36">
        <v>3839</v>
      </c>
      <c r="C7" s="36">
        <v>4858</v>
      </c>
      <c r="D7" s="36">
        <v>2777</v>
      </c>
      <c r="E7" s="36">
        <v>3383</v>
      </c>
      <c r="F7" s="36">
        <v>2735</v>
      </c>
      <c r="G7" s="36">
        <v>3871</v>
      </c>
      <c r="H7" s="36">
        <v>1329</v>
      </c>
      <c r="I7" s="36">
        <v>1919</v>
      </c>
      <c r="J7" s="36">
        <v>10680</v>
      </c>
      <c r="K7" s="37">
        <v>14031</v>
      </c>
    </row>
    <row r="8" spans="1:11" ht="13.5" thickBot="1">
      <c r="A8" s="35" t="s">
        <v>44</v>
      </c>
      <c r="B8" s="36">
        <v>5279118</v>
      </c>
      <c r="C8" s="36">
        <v>6385309</v>
      </c>
      <c r="D8" s="36">
        <v>2109966</v>
      </c>
      <c r="E8" s="36">
        <v>2689496</v>
      </c>
      <c r="F8" s="36">
        <v>1197013</v>
      </c>
      <c r="G8" s="36">
        <v>1877113</v>
      </c>
      <c r="H8" s="36">
        <v>604621</v>
      </c>
      <c r="I8" s="36">
        <v>774153</v>
      </c>
      <c r="J8" s="36">
        <v>9190719</v>
      </c>
      <c r="K8" s="37">
        <v>11726074</v>
      </c>
    </row>
    <row r="9" spans="1:11" ht="26.25" thickBot="1">
      <c r="A9" s="38" t="s">
        <v>45</v>
      </c>
      <c r="B9" s="36">
        <v>2294717</v>
      </c>
      <c r="C9" s="36">
        <v>2767173</v>
      </c>
      <c r="D9" s="36">
        <v>958569</v>
      </c>
      <c r="E9" s="36">
        <v>1149537</v>
      </c>
      <c r="F9" s="36">
        <v>489675</v>
      </c>
      <c r="G9" s="36">
        <v>201443</v>
      </c>
      <c r="H9" s="36">
        <v>257536</v>
      </c>
      <c r="I9" s="36">
        <v>331908</v>
      </c>
      <c r="J9" s="36">
        <v>4000497</v>
      </c>
      <c r="K9" s="37">
        <v>4950061</v>
      </c>
    </row>
    <row r="10" spans="1:11" ht="13.5" thickBot="1">
      <c r="A10" s="38" t="s">
        <v>46</v>
      </c>
      <c r="B10" s="36">
        <v>2078689</v>
      </c>
      <c r="C10" s="36">
        <v>2554971</v>
      </c>
      <c r="D10" s="36">
        <v>818683</v>
      </c>
      <c r="E10" s="36">
        <v>997476</v>
      </c>
      <c r="F10" s="36">
        <v>573637</v>
      </c>
      <c r="G10" s="36">
        <v>971266</v>
      </c>
      <c r="H10" s="36">
        <v>296984</v>
      </c>
      <c r="I10" s="36">
        <v>374392</v>
      </c>
      <c r="J10" s="36">
        <v>3767998</v>
      </c>
      <c r="K10" s="37">
        <v>4898105</v>
      </c>
    </row>
    <row r="11" spans="1:11" ht="13.5" thickBot="1">
      <c r="A11" s="38" t="s">
        <v>47</v>
      </c>
      <c r="B11" s="36">
        <v>901805</v>
      </c>
      <c r="C11" s="36">
        <v>1059181</v>
      </c>
      <c r="D11" s="36">
        <v>328814</v>
      </c>
      <c r="E11" s="36">
        <v>538494</v>
      </c>
      <c r="F11" s="36">
        <v>109924</v>
      </c>
      <c r="G11" s="36">
        <v>178867</v>
      </c>
      <c r="H11" s="36">
        <v>43761</v>
      </c>
      <c r="I11" s="36">
        <v>62383</v>
      </c>
      <c r="J11" s="39">
        <v>1384304</v>
      </c>
      <c r="K11" s="40">
        <v>1838925</v>
      </c>
    </row>
    <row r="12" spans="1:11" ht="13.5" thickBot="1">
      <c r="A12" s="35" t="s">
        <v>48</v>
      </c>
      <c r="B12" s="41">
        <v>763</v>
      </c>
      <c r="C12" s="41">
        <v>746</v>
      </c>
      <c r="D12" s="41">
        <v>716</v>
      </c>
      <c r="E12" s="41">
        <v>719</v>
      </c>
      <c r="F12" s="39">
        <v>1048</v>
      </c>
      <c r="G12" s="39">
        <v>1009</v>
      </c>
      <c r="H12" s="41">
        <v>903</v>
      </c>
      <c r="I12" s="41">
        <v>845</v>
      </c>
      <c r="J12" s="41">
        <v>857</v>
      </c>
      <c r="K12" s="42">
        <v>830</v>
      </c>
    </row>
    <row r="13" spans="1:11" ht="13.5" thickBot="1">
      <c r="A13" s="38" t="s">
        <v>49</v>
      </c>
      <c r="B13" s="43">
        <v>411</v>
      </c>
      <c r="C13" s="43">
        <v>410</v>
      </c>
      <c r="D13" s="43">
        <v>389</v>
      </c>
      <c r="E13" s="43">
        <v>390</v>
      </c>
      <c r="F13" s="43">
        <v>530</v>
      </c>
      <c r="G13" s="43">
        <v>502</v>
      </c>
      <c r="H13" s="43">
        <v>418</v>
      </c>
      <c r="I13" s="43">
        <v>392</v>
      </c>
      <c r="J13" s="43">
        <v>437</v>
      </c>
      <c r="K13" s="44">
        <v>425</v>
      </c>
    </row>
    <row r="14" spans="1:11" ht="13.5" thickBot="1">
      <c r="A14" s="38" t="s">
        <v>50</v>
      </c>
      <c r="B14" s="43">
        <v>365</v>
      </c>
      <c r="C14" s="43">
        <v>369</v>
      </c>
      <c r="D14" s="43">
        <v>327</v>
      </c>
      <c r="E14" s="43">
        <v>329</v>
      </c>
      <c r="F14" s="43">
        <v>580</v>
      </c>
      <c r="G14" s="43">
        <v>585</v>
      </c>
      <c r="H14" s="43">
        <v>485</v>
      </c>
      <c r="I14" s="43">
        <v>448</v>
      </c>
      <c r="J14" s="43">
        <v>439</v>
      </c>
      <c r="K14" s="44">
        <v>433</v>
      </c>
    </row>
    <row r="15" spans="1:11" ht="13.5" thickBot="1">
      <c r="A15" s="35" t="s">
        <v>51</v>
      </c>
      <c r="B15" s="39">
        <v>559206</v>
      </c>
      <c r="C15" s="39">
        <v>803815</v>
      </c>
      <c r="D15" s="39">
        <v>171823</v>
      </c>
      <c r="E15" s="39">
        <v>235595</v>
      </c>
      <c r="F15" s="39">
        <v>34536</v>
      </c>
      <c r="G15" s="39">
        <v>79200</v>
      </c>
      <c r="H15" s="39">
        <v>80358</v>
      </c>
      <c r="I15" s="39">
        <v>99735</v>
      </c>
      <c r="J15" s="39">
        <v>845923</v>
      </c>
      <c r="K15" s="40">
        <v>1218345</v>
      </c>
    </row>
    <row r="16" spans="1:11" ht="13.5" thickBot="1">
      <c r="A16" s="38" t="s">
        <v>52</v>
      </c>
      <c r="B16" s="36">
        <v>222864</v>
      </c>
      <c r="C16" s="36">
        <v>320874</v>
      </c>
      <c r="D16" s="36">
        <v>16454</v>
      </c>
      <c r="E16" s="36">
        <v>27526</v>
      </c>
      <c r="F16" s="36">
        <v>2438</v>
      </c>
      <c r="G16" s="36">
        <v>3629</v>
      </c>
      <c r="H16" s="43">
        <v>805</v>
      </c>
      <c r="I16" s="36">
        <v>1815</v>
      </c>
      <c r="J16" s="36">
        <v>242561</v>
      </c>
      <c r="K16" s="37">
        <v>353844</v>
      </c>
    </row>
    <row r="17" spans="1:11" ht="13.5" thickBot="1">
      <c r="A17" s="38" t="s">
        <v>53</v>
      </c>
      <c r="B17" s="36">
        <v>4022</v>
      </c>
      <c r="C17" s="36">
        <v>5778</v>
      </c>
      <c r="D17" s="43">
        <v>96</v>
      </c>
      <c r="E17" s="43">
        <v>139</v>
      </c>
      <c r="F17" s="43">
        <v>0</v>
      </c>
      <c r="G17" s="43">
        <v>0</v>
      </c>
      <c r="H17" s="43">
        <v>18</v>
      </c>
      <c r="I17" s="43">
        <v>20</v>
      </c>
      <c r="J17" s="36">
        <v>4136</v>
      </c>
      <c r="K17" s="37">
        <v>5937</v>
      </c>
    </row>
    <row r="18" spans="1:11" ht="13.5" thickBot="1">
      <c r="A18" s="38" t="s">
        <v>54</v>
      </c>
      <c r="B18" s="36">
        <v>176118</v>
      </c>
      <c r="C18" s="36">
        <v>296092</v>
      </c>
      <c r="D18" s="43">
        <v>59</v>
      </c>
      <c r="E18" s="43">
        <v>83</v>
      </c>
      <c r="F18" s="36">
        <v>5552</v>
      </c>
      <c r="G18" s="36">
        <v>17374</v>
      </c>
      <c r="H18" s="36">
        <v>34839</v>
      </c>
      <c r="I18" s="36">
        <v>36516</v>
      </c>
      <c r="J18" s="36">
        <v>216568</v>
      </c>
      <c r="K18" s="37">
        <v>350065</v>
      </c>
    </row>
    <row r="19" spans="1:11" ht="13.5" thickBot="1">
      <c r="A19" s="38" t="s">
        <v>55</v>
      </c>
      <c r="B19" s="36">
        <v>4160</v>
      </c>
      <c r="C19" s="36">
        <v>6454</v>
      </c>
      <c r="D19" s="43">
        <v>652</v>
      </c>
      <c r="E19" s="43">
        <v>967</v>
      </c>
      <c r="F19" s="43">
        <v>113</v>
      </c>
      <c r="G19" s="43">
        <v>219</v>
      </c>
      <c r="H19" s="43">
        <v>21</v>
      </c>
      <c r="I19" s="43">
        <v>28</v>
      </c>
      <c r="J19" s="36">
        <v>4946</v>
      </c>
      <c r="K19" s="37">
        <v>7668</v>
      </c>
    </row>
    <row r="20" spans="1:11" ht="13.5" thickBot="1">
      <c r="A20" s="38" t="s">
        <v>56</v>
      </c>
      <c r="B20" s="36">
        <v>93523</v>
      </c>
      <c r="C20" s="36">
        <v>114423</v>
      </c>
      <c r="D20" s="36">
        <v>102546</v>
      </c>
      <c r="E20" s="36">
        <v>154321</v>
      </c>
      <c r="F20" s="36">
        <v>23687</v>
      </c>
      <c r="G20" s="36">
        <v>54486</v>
      </c>
      <c r="H20" s="36">
        <v>21417</v>
      </c>
      <c r="I20" s="36">
        <v>37773</v>
      </c>
      <c r="J20" s="36">
        <v>241173</v>
      </c>
      <c r="K20" s="37">
        <v>361003</v>
      </c>
    </row>
    <row r="21" spans="1:11" ht="13.5" thickBot="1">
      <c r="A21" s="45" t="s">
        <v>57</v>
      </c>
      <c r="B21" s="46">
        <v>58519</v>
      </c>
      <c r="C21" s="36">
        <v>60195</v>
      </c>
      <c r="D21" s="36">
        <v>52016</v>
      </c>
      <c r="E21" s="36">
        <v>52559</v>
      </c>
      <c r="F21" s="36">
        <v>2746</v>
      </c>
      <c r="G21" s="36">
        <v>3492</v>
      </c>
      <c r="H21" s="36">
        <v>23258</v>
      </c>
      <c r="I21" s="36">
        <v>23583</v>
      </c>
      <c r="J21" s="36">
        <v>136539</v>
      </c>
      <c r="K21" s="37">
        <v>139829</v>
      </c>
    </row>
    <row r="22" spans="1:11" ht="13.5" thickBot="1">
      <c r="A22" s="47" t="s">
        <v>58</v>
      </c>
      <c r="B22" s="39">
        <v>33293</v>
      </c>
      <c r="C22" s="39">
        <v>49755</v>
      </c>
      <c r="D22" s="41">
        <v>897</v>
      </c>
      <c r="E22" s="39">
        <v>13083</v>
      </c>
      <c r="F22" s="41">
        <v>243</v>
      </c>
      <c r="G22" s="39">
        <v>3003</v>
      </c>
      <c r="H22" s="41">
        <v>66</v>
      </c>
      <c r="I22" s="39">
        <v>2824</v>
      </c>
      <c r="J22" s="39">
        <v>34499</v>
      </c>
      <c r="K22" s="40">
        <v>68665</v>
      </c>
    </row>
    <row r="23" spans="1:11" ht="13.5" thickBot="1">
      <c r="A23" s="38" t="s">
        <v>52</v>
      </c>
      <c r="B23" s="36">
        <v>6718</v>
      </c>
      <c r="C23" s="36">
        <v>10157</v>
      </c>
      <c r="D23" s="43">
        <v>845</v>
      </c>
      <c r="E23" s="36">
        <v>1340</v>
      </c>
      <c r="F23" s="43">
        <v>141</v>
      </c>
      <c r="G23" s="43">
        <v>292</v>
      </c>
      <c r="H23" s="43">
        <v>26</v>
      </c>
      <c r="I23" s="43">
        <v>64</v>
      </c>
      <c r="J23" s="36">
        <v>7730</v>
      </c>
      <c r="K23" s="37">
        <v>11853</v>
      </c>
    </row>
    <row r="24" spans="1:11" ht="13.5" thickBot="1">
      <c r="A24" s="38" t="s">
        <v>53</v>
      </c>
      <c r="B24" s="43">
        <v>225</v>
      </c>
      <c r="C24" s="43">
        <v>339</v>
      </c>
      <c r="D24" s="43">
        <v>6</v>
      </c>
      <c r="E24" s="43">
        <v>8</v>
      </c>
      <c r="F24" s="43">
        <v>0</v>
      </c>
      <c r="G24" s="43">
        <v>0</v>
      </c>
      <c r="H24" s="43">
        <v>1</v>
      </c>
      <c r="I24" s="43">
        <v>1</v>
      </c>
      <c r="J24" s="43">
        <v>232</v>
      </c>
      <c r="K24" s="44">
        <v>232</v>
      </c>
    </row>
    <row r="25" spans="1:11" ht="13.5" thickBot="1">
      <c r="A25" s="38" t="s">
        <v>54</v>
      </c>
      <c r="B25" s="36">
        <v>14438</v>
      </c>
      <c r="C25" s="36">
        <v>25476</v>
      </c>
      <c r="D25" s="43">
        <v>3</v>
      </c>
      <c r="E25" s="43">
        <v>4</v>
      </c>
      <c r="F25" s="43">
        <v>83</v>
      </c>
      <c r="G25" s="43">
        <v>184</v>
      </c>
      <c r="H25" s="43">
        <v>38</v>
      </c>
      <c r="I25" s="43">
        <v>96</v>
      </c>
      <c r="J25" s="36">
        <v>14562</v>
      </c>
      <c r="K25" s="37">
        <v>25760</v>
      </c>
    </row>
    <row r="26" spans="1:11" ht="13.5" thickBot="1">
      <c r="A26" s="38" t="s">
        <v>55</v>
      </c>
      <c r="B26" s="43">
        <v>263</v>
      </c>
      <c r="C26" s="43">
        <v>409</v>
      </c>
      <c r="D26" s="43">
        <v>43</v>
      </c>
      <c r="E26" s="43">
        <v>55</v>
      </c>
      <c r="F26" s="43">
        <v>19</v>
      </c>
      <c r="G26" s="43">
        <v>39</v>
      </c>
      <c r="H26" s="43">
        <v>1</v>
      </c>
      <c r="I26" s="43">
        <v>1</v>
      </c>
      <c r="J26" s="43">
        <v>326</v>
      </c>
      <c r="K26" s="44">
        <v>504</v>
      </c>
    </row>
    <row r="27" spans="1:11" ht="13.5" thickBot="1">
      <c r="A27" s="38" t="s">
        <v>59</v>
      </c>
      <c r="B27" s="36">
        <v>7139</v>
      </c>
      <c r="C27" s="36">
        <v>8494</v>
      </c>
      <c r="D27" s="36">
        <v>6318</v>
      </c>
      <c r="E27" s="36">
        <v>9909</v>
      </c>
      <c r="F27" s="36">
        <v>1356</v>
      </c>
      <c r="G27" s="36">
        <v>1805</v>
      </c>
      <c r="H27" s="36">
        <v>1530</v>
      </c>
      <c r="I27" s="36">
        <v>2381</v>
      </c>
      <c r="J27" s="36">
        <v>16343</v>
      </c>
      <c r="K27" s="37">
        <v>22589</v>
      </c>
    </row>
    <row r="28" spans="1:11" ht="13.5" thickBot="1">
      <c r="A28" s="48" t="s">
        <v>57</v>
      </c>
      <c r="B28" s="49">
        <v>4510</v>
      </c>
      <c r="C28" s="49">
        <v>4880</v>
      </c>
      <c r="D28" s="49">
        <v>1644</v>
      </c>
      <c r="E28" s="49">
        <v>1767</v>
      </c>
      <c r="F28" s="50">
        <v>649</v>
      </c>
      <c r="G28" s="50">
        <v>683</v>
      </c>
      <c r="H28" s="50">
        <v>221</v>
      </c>
      <c r="I28" s="50">
        <v>281</v>
      </c>
      <c r="J28" s="49">
        <v>7024</v>
      </c>
      <c r="K28" s="51">
        <v>7611</v>
      </c>
    </row>
    <row r="29" spans="1:11" ht="13.5" thickTop="1">
      <c r="A29" s="52" t="s">
        <v>60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</row>
  </sheetData>
  <mergeCells count="15">
    <mergeCell ref="J4:J5"/>
    <mergeCell ref="J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B3:C3"/>
    <mergeCell ref="D3:E3"/>
    <mergeCell ref="F3:G3"/>
    <mergeCell ref="H3:I3"/>
  </mergeCells>
  <printOptions/>
  <pageMargins left="1.1811023622047245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árok17"/>
  <dimension ref="A3:K30"/>
  <sheetViews>
    <sheetView workbookViewId="0" topLeftCell="A1">
      <selection activeCell="J3" sqref="J3"/>
    </sheetView>
  </sheetViews>
  <sheetFormatPr defaultColWidth="9.140625" defaultRowHeight="12.75"/>
  <cols>
    <col min="3" max="3" width="32.00390625" style="0" customWidth="1"/>
    <col min="4" max="5" width="10.57421875" style="0" customWidth="1"/>
    <col min="10" max="10" width="11.28125" style="0" customWidth="1"/>
    <col min="11" max="11" width="11.421875" style="0" customWidth="1"/>
  </cols>
  <sheetData>
    <row r="3" ht="12.75">
      <c r="J3" s="561" t="s">
        <v>852</v>
      </c>
    </row>
    <row r="5" spans="1:11" ht="12.75">
      <c r="A5" s="1009" t="s">
        <v>184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</row>
    <row r="7" ht="13.5" thickBot="1"/>
    <row r="8" spans="1:11" ht="12.75">
      <c r="A8" s="998" t="s">
        <v>157</v>
      </c>
      <c r="B8" s="999"/>
      <c r="C8" s="1000"/>
      <c r="D8" s="1004" t="s">
        <v>95</v>
      </c>
      <c r="E8" s="1006" t="s">
        <v>158</v>
      </c>
      <c r="F8" s="1007"/>
      <c r="G8" s="1007"/>
      <c r="H8" s="1007"/>
      <c r="I8" s="1007"/>
      <c r="J8" s="1007"/>
      <c r="K8" s="1008"/>
    </row>
    <row r="9" spans="1:11" ht="13.5">
      <c r="A9" s="1001"/>
      <c r="B9" s="1002"/>
      <c r="C9" s="1003"/>
      <c r="D9" s="1005"/>
      <c r="E9" s="87" t="s">
        <v>159</v>
      </c>
      <c r="F9" s="87" t="s">
        <v>160</v>
      </c>
      <c r="G9" s="87" t="s">
        <v>161</v>
      </c>
      <c r="H9" s="87" t="s">
        <v>162</v>
      </c>
      <c r="I9" s="87" t="s">
        <v>163</v>
      </c>
      <c r="J9" s="87" t="s">
        <v>164</v>
      </c>
      <c r="K9" s="88" t="s">
        <v>165</v>
      </c>
    </row>
    <row r="10" spans="1:11" ht="12.75">
      <c r="A10" s="89" t="s">
        <v>166</v>
      </c>
      <c r="B10" s="90"/>
      <c r="C10" s="90"/>
      <c r="D10" s="95">
        <f>SUM(E10:K10)</f>
        <v>4659001</v>
      </c>
      <c r="E10" s="96">
        <f aca="true" t="shared" si="0" ref="E10:J10">SUM(E11:E14)</f>
        <v>1518184</v>
      </c>
      <c r="F10" s="95">
        <f t="shared" si="0"/>
        <v>2622523</v>
      </c>
      <c r="G10" s="95">
        <f t="shared" si="0"/>
        <v>219428</v>
      </c>
      <c r="H10" s="95">
        <f t="shared" si="0"/>
        <v>294</v>
      </c>
      <c r="I10" s="95">
        <f t="shared" si="0"/>
        <v>237536</v>
      </c>
      <c r="J10" s="95">
        <f t="shared" si="0"/>
        <v>61036</v>
      </c>
      <c r="K10" s="97"/>
    </row>
    <row r="11" spans="1:11" ht="12.75">
      <c r="A11" s="988" t="s">
        <v>167</v>
      </c>
      <c r="B11" s="98"/>
      <c r="C11" s="99" t="s">
        <v>168</v>
      </c>
      <c r="D11" s="100">
        <f>SUM(E11:K11)</f>
        <v>3912943</v>
      </c>
      <c r="E11" s="101">
        <v>1242758</v>
      </c>
      <c r="F11" s="101">
        <v>2245462</v>
      </c>
      <c r="G11" s="101">
        <v>201195</v>
      </c>
      <c r="H11" s="101">
        <v>283</v>
      </c>
      <c r="I11" s="101">
        <v>223245</v>
      </c>
      <c r="J11" s="102"/>
      <c r="K11" s="103"/>
    </row>
    <row r="12" spans="1:11" ht="12.75">
      <c r="A12" s="989"/>
      <c r="B12" s="104"/>
      <c r="C12" s="105" t="s">
        <v>169</v>
      </c>
      <c r="D12" s="106">
        <f>SUM(E12:K12)</f>
        <v>152575</v>
      </c>
      <c r="E12" s="107">
        <v>65639</v>
      </c>
      <c r="F12" s="107">
        <v>81730</v>
      </c>
      <c r="G12" s="107">
        <v>5206</v>
      </c>
      <c r="H12" s="108"/>
      <c r="I12" s="108"/>
      <c r="J12" s="108"/>
      <c r="K12" s="109"/>
    </row>
    <row r="13" spans="1:11" ht="12.75">
      <c r="A13" s="989"/>
      <c r="B13" s="104"/>
      <c r="C13" s="105" t="s">
        <v>170</v>
      </c>
      <c r="D13" s="106">
        <f>SUM(E13:K13)</f>
        <v>593278</v>
      </c>
      <c r="E13" s="107">
        <v>209710</v>
      </c>
      <c r="F13" s="107">
        <v>295226</v>
      </c>
      <c r="G13" s="107">
        <v>13004</v>
      </c>
      <c r="H13" s="107">
        <v>11</v>
      </c>
      <c r="I13" s="107">
        <v>14291</v>
      </c>
      <c r="J13" s="107">
        <v>61036</v>
      </c>
      <c r="K13" s="109"/>
    </row>
    <row r="14" spans="1:11" ht="12.75">
      <c r="A14" s="990"/>
      <c r="B14" s="110"/>
      <c r="C14" s="111" t="s">
        <v>171</v>
      </c>
      <c r="D14" s="112">
        <f>SUM(E14:K14)</f>
        <v>205</v>
      </c>
      <c r="E14" s="113">
        <v>77</v>
      </c>
      <c r="F14" s="113">
        <v>105</v>
      </c>
      <c r="G14" s="113">
        <v>23</v>
      </c>
      <c r="H14" s="114"/>
      <c r="I14" s="114"/>
      <c r="J14" s="114"/>
      <c r="K14" s="115"/>
    </row>
    <row r="15" spans="1:11" ht="12.75">
      <c r="A15" s="93"/>
      <c r="B15" s="94"/>
      <c r="C15" s="94"/>
      <c r="D15" s="116"/>
      <c r="E15" s="117"/>
      <c r="F15" s="117"/>
      <c r="G15" s="117"/>
      <c r="H15" s="118"/>
      <c r="I15" s="118"/>
      <c r="J15" s="118"/>
      <c r="K15" s="119"/>
    </row>
    <row r="16" spans="1:11" ht="12.75">
      <c r="A16" s="120" t="s">
        <v>172</v>
      </c>
      <c r="B16" s="90"/>
      <c r="C16" s="90"/>
      <c r="D16" s="91"/>
      <c r="E16" s="91"/>
      <c r="F16" s="91"/>
      <c r="G16" s="91"/>
      <c r="H16" s="91"/>
      <c r="I16" s="91"/>
      <c r="J16" s="91"/>
      <c r="K16" s="92"/>
    </row>
    <row r="17" spans="1:11" ht="12.75">
      <c r="A17" s="121" t="s">
        <v>185</v>
      </c>
      <c r="B17" s="94"/>
      <c r="C17" s="122"/>
      <c r="D17" s="95">
        <f aca="true" t="shared" si="1" ref="D17:K17">SUM(D18:D27)</f>
        <v>5661080</v>
      </c>
      <c r="E17" s="95">
        <f t="shared" si="1"/>
        <v>2127376</v>
      </c>
      <c r="F17" s="95">
        <f t="shared" si="1"/>
        <v>1407458</v>
      </c>
      <c r="G17" s="95">
        <f t="shared" si="1"/>
        <v>132743</v>
      </c>
      <c r="H17" s="95">
        <f t="shared" si="1"/>
        <v>966</v>
      </c>
      <c r="I17" s="95">
        <f t="shared" si="1"/>
        <v>255243</v>
      </c>
      <c r="J17" s="95">
        <f t="shared" si="1"/>
        <v>1435284</v>
      </c>
      <c r="K17" s="123">
        <f t="shared" si="1"/>
        <v>302010</v>
      </c>
    </row>
    <row r="18" spans="1:11" ht="12.75">
      <c r="A18" s="991" t="s">
        <v>167</v>
      </c>
      <c r="B18" s="994" t="s">
        <v>173</v>
      </c>
      <c r="C18" s="124" t="s">
        <v>174</v>
      </c>
      <c r="D18" s="125">
        <f>SUM(E18:K18)</f>
        <v>4522161</v>
      </c>
      <c r="E18" s="101">
        <v>1128955</v>
      </c>
      <c r="F18" s="101">
        <v>1406299</v>
      </c>
      <c r="G18" s="101">
        <v>132622</v>
      </c>
      <c r="H18" s="101">
        <v>966</v>
      </c>
      <c r="I18" s="101">
        <v>254779</v>
      </c>
      <c r="J18" s="126">
        <v>1435284</v>
      </c>
      <c r="K18" s="127">
        <v>163256</v>
      </c>
    </row>
    <row r="19" spans="1:11" ht="12.75">
      <c r="A19" s="992"/>
      <c r="B19" s="995"/>
      <c r="C19" s="128" t="s">
        <v>175</v>
      </c>
      <c r="D19" s="129">
        <f>SUM(E19:K19)</f>
        <v>6205</v>
      </c>
      <c r="E19" s="107">
        <v>601</v>
      </c>
      <c r="F19" s="107">
        <v>1159</v>
      </c>
      <c r="G19" s="107">
        <v>121</v>
      </c>
      <c r="H19" s="107">
        <v>0</v>
      </c>
      <c r="I19" s="107">
        <v>464</v>
      </c>
      <c r="J19" s="107">
        <v>0</v>
      </c>
      <c r="K19" s="127">
        <v>3860</v>
      </c>
    </row>
    <row r="20" spans="1:11" ht="12.75">
      <c r="A20" s="992"/>
      <c r="B20" s="996"/>
      <c r="C20" s="130" t="s">
        <v>176</v>
      </c>
      <c r="D20" s="131">
        <f>SUM(E20:K20)</f>
        <v>0</v>
      </c>
      <c r="E20" s="113"/>
      <c r="F20" s="113"/>
      <c r="G20" s="113"/>
      <c r="H20" s="113"/>
      <c r="I20" s="113"/>
      <c r="J20" s="113"/>
      <c r="K20" s="132"/>
    </row>
    <row r="21" spans="1:11" ht="12.75">
      <c r="A21" s="992"/>
      <c r="B21" s="994" t="s">
        <v>177</v>
      </c>
      <c r="C21" s="133" t="s">
        <v>178</v>
      </c>
      <c r="D21" s="106">
        <f>SUM(E21:K21)</f>
        <v>0</v>
      </c>
      <c r="E21" s="134"/>
      <c r="F21" s="134"/>
      <c r="G21" s="134"/>
      <c r="H21" s="135"/>
      <c r="I21" s="134"/>
      <c r="J21" s="134"/>
      <c r="K21" s="127"/>
    </row>
    <row r="22" spans="1:11" ht="12.75">
      <c r="A22" s="992"/>
      <c r="B22" s="995"/>
      <c r="C22" s="105" t="s">
        <v>179</v>
      </c>
      <c r="D22" s="106">
        <f>SUM(E22:K22)</f>
        <v>0</v>
      </c>
      <c r="E22" s="107"/>
      <c r="F22" s="107"/>
      <c r="G22" s="107"/>
      <c r="H22" s="108"/>
      <c r="I22" s="107"/>
      <c r="J22" s="107"/>
      <c r="K22" s="136"/>
    </row>
    <row r="23" spans="1:11" ht="13.5">
      <c r="A23" s="992"/>
      <c r="B23" s="995"/>
      <c r="C23" s="137" t="s">
        <v>180</v>
      </c>
      <c r="D23" s="116">
        <f>(E23+K23)</f>
        <v>358633</v>
      </c>
      <c r="E23" s="138">
        <v>223739</v>
      </c>
      <c r="F23" s="138"/>
      <c r="G23" s="138"/>
      <c r="H23" s="138"/>
      <c r="I23" s="107"/>
      <c r="J23" s="138"/>
      <c r="K23" s="139">
        <v>134894</v>
      </c>
    </row>
    <row r="24" spans="1:11" ht="12.75">
      <c r="A24" s="992"/>
      <c r="B24" s="995"/>
      <c r="C24" s="105" t="s">
        <v>181</v>
      </c>
      <c r="D24" s="116">
        <f>(E24+K24)</f>
        <v>366246</v>
      </c>
      <c r="E24" s="140">
        <v>366246</v>
      </c>
      <c r="F24" s="108"/>
      <c r="G24" s="108"/>
      <c r="H24" s="108"/>
      <c r="I24" s="108"/>
      <c r="J24" s="108"/>
      <c r="K24" s="136"/>
    </row>
    <row r="25" spans="1:11" ht="12.75">
      <c r="A25" s="992"/>
      <c r="B25" s="995"/>
      <c r="C25" s="105" t="s">
        <v>16</v>
      </c>
      <c r="D25" s="116">
        <f>(E25+K25)</f>
        <v>24925</v>
      </c>
      <c r="E25" s="140">
        <v>24925</v>
      </c>
      <c r="F25" s="108"/>
      <c r="G25" s="108"/>
      <c r="H25" s="108"/>
      <c r="I25" s="108"/>
      <c r="J25" s="108"/>
      <c r="K25" s="136"/>
    </row>
    <row r="26" spans="1:11" ht="12.75">
      <c r="A26" s="992"/>
      <c r="B26" s="995"/>
      <c r="C26" s="105" t="s">
        <v>182</v>
      </c>
      <c r="D26" s="116">
        <f>(E26+K26)</f>
        <v>123420</v>
      </c>
      <c r="E26" s="140">
        <v>123420</v>
      </c>
      <c r="F26" s="108"/>
      <c r="G26" s="108"/>
      <c r="H26" s="108"/>
      <c r="I26" s="108"/>
      <c r="J26" s="108"/>
      <c r="K26" s="136"/>
    </row>
    <row r="27" spans="1:11" ht="13.5" thickBot="1">
      <c r="A27" s="993"/>
      <c r="B27" s="997"/>
      <c r="C27" s="141" t="s">
        <v>183</v>
      </c>
      <c r="D27" s="142">
        <f>(E27+K27)</f>
        <v>259490</v>
      </c>
      <c r="E27" s="143">
        <v>259490</v>
      </c>
      <c r="F27" s="144"/>
      <c r="G27" s="144"/>
      <c r="H27" s="144"/>
      <c r="I27" s="144"/>
      <c r="J27" s="144"/>
      <c r="K27" s="145"/>
    </row>
    <row r="28" spans="1:11" ht="12.75">
      <c r="A28" s="985"/>
      <c r="B28" s="985"/>
      <c r="C28" s="985"/>
      <c r="D28" s="146"/>
      <c r="E28" s="146"/>
      <c r="F28" s="146"/>
      <c r="G28" s="146"/>
      <c r="H28" s="146"/>
      <c r="I28" s="146"/>
      <c r="J28" s="146"/>
      <c r="K28" s="146"/>
    </row>
    <row r="29" spans="1:11" ht="12.75">
      <c r="A29" s="986" t="s">
        <v>20</v>
      </c>
      <c r="B29" s="986"/>
      <c r="C29" s="986"/>
      <c r="D29" s="147"/>
      <c r="E29" s="146"/>
      <c r="F29" s="146"/>
      <c r="G29" s="146"/>
      <c r="H29" s="146"/>
      <c r="I29" s="146"/>
      <c r="J29" s="146"/>
      <c r="K29" s="146"/>
    </row>
    <row r="30" spans="1:11" ht="12.75">
      <c r="A30" s="987"/>
      <c r="B30" s="987"/>
      <c r="C30" s="987"/>
      <c r="D30" s="146"/>
      <c r="E30" s="146"/>
      <c r="F30" s="146"/>
      <c r="G30" s="146"/>
      <c r="H30" s="146"/>
      <c r="I30" s="146"/>
      <c r="J30" s="146"/>
      <c r="K30" s="146"/>
    </row>
  </sheetData>
  <mergeCells count="11">
    <mergeCell ref="A8:C9"/>
    <mergeCell ref="D8:D9"/>
    <mergeCell ref="E8:K8"/>
    <mergeCell ref="A5:K5"/>
    <mergeCell ref="A28:C28"/>
    <mergeCell ref="A29:C29"/>
    <mergeCell ref="A30:C30"/>
    <mergeCell ref="A11:A14"/>
    <mergeCell ref="A18:A27"/>
    <mergeCell ref="B18:B20"/>
    <mergeCell ref="B21:B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árok18"/>
  <dimension ref="A1:K41"/>
  <sheetViews>
    <sheetView workbookViewId="0" topLeftCell="A32">
      <selection activeCell="J1" sqref="J1"/>
    </sheetView>
  </sheetViews>
  <sheetFormatPr defaultColWidth="9.140625" defaultRowHeight="12.75"/>
  <cols>
    <col min="1" max="1" width="32.8515625" style="0" customWidth="1"/>
    <col min="2" max="2" width="10.28125" style="0" customWidth="1"/>
    <col min="4" max="4" width="11.00390625" style="0" customWidth="1"/>
    <col min="6" max="6" width="10.8515625" style="0" customWidth="1"/>
    <col min="8" max="8" width="11.8515625" style="0" customWidth="1"/>
  </cols>
  <sheetData>
    <row r="1" ht="12.75">
      <c r="J1" s="561" t="s">
        <v>854</v>
      </c>
    </row>
    <row r="2" spans="1:11" ht="13.5" thickBot="1">
      <c r="A2" s="86" t="s">
        <v>853</v>
      </c>
      <c r="B2" s="53"/>
      <c r="C2" s="53"/>
      <c r="D2" s="53"/>
      <c r="E2" s="53"/>
      <c r="F2" s="53"/>
      <c r="G2" s="53"/>
      <c r="I2" s="53"/>
      <c r="J2" s="53"/>
      <c r="K2" s="53"/>
    </row>
    <row r="3" spans="1:11" ht="13.5" thickBot="1">
      <c r="A3" s="71" t="s">
        <v>85</v>
      </c>
      <c r="B3" s="1015">
        <v>1995</v>
      </c>
      <c r="C3" s="1016"/>
      <c r="D3" s="1015">
        <v>1996</v>
      </c>
      <c r="E3" s="1016"/>
      <c r="F3" s="1015">
        <v>1997</v>
      </c>
      <c r="G3" s="1016"/>
      <c r="H3" s="1015">
        <v>1998</v>
      </c>
      <c r="I3" s="1016"/>
      <c r="J3" s="53"/>
      <c r="K3" s="53"/>
    </row>
    <row r="4" spans="1:11" ht="13.5" thickBot="1">
      <c r="A4" s="72"/>
      <c r="B4" s="1015" t="s">
        <v>86</v>
      </c>
      <c r="C4" s="1016"/>
      <c r="D4" s="1015" t="s">
        <v>86</v>
      </c>
      <c r="E4" s="1016"/>
      <c r="F4" s="1015" t="s">
        <v>86</v>
      </c>
      <c r="G4" s="1016"/>
      <c r="H4" s="1015" t="s">
        <v>86</v>
      </c>
      <c r="I4" s="1016"/>
      <c r="J4" s="53"/>
      <c r="K4" s="53"/>
    </row>
    <row r="5" spans="1:11" ht="13.5" thickBot="1">
      <c r="A5" s="72"/>
      <c r="B5" s="73" t="s">
        <v>87</v>
      </c>
      <c r="C5" s="73" t="s">
        <v>88</v>
      </c>
      <c r="D5" s="73" t="s">
        <v>87</v>
      </c>
      <c r="E5" s="73" t="s">
        <v>88</v>
      </c>
      <c r="F5" s="73" t="s">
        <v>87</v>
      </c>
      <c r="G5" s="73" t="s">
        <v>88</v>
      </c>
      <c r="H5" s="73" t="s">
        <v>87</v>
      </c>
      <c r="I5" s="73" t="s">
        <v>88</v>
      </c>
      <c r="J5" s="53"/>
      <c r="K5" s="53"/>
    </row>
    <row r="6" spans="1:11" ht="13.5" thickBot="1">
      <c r="A6" s="72" t="s">
        <v>89</v>
      </c>
      <c r="B6" s="36">
        <v>2519743</v>
      </c>
      <c r="C6" s="36">
        <v>154012</v>
      </c>
      <c r="D6" s="36">
        <v>2758969</v>
      </c>
      <c r="E6" s="36">
        <v>144101</v>
      </c>
      <c r="F6" s="36">
        <v>4116156</v>
      </c>
      <c r="G6" s="36">
        <v>142134</v>
      </c>
      <c r="H6" s="36">
        <v>4479641</v>
      </c>
      <c r="I6" s="36">
        <v>139876</v>
      </c>
      <c r="J6" s="53"/>
      <c r="K6" s="53"/>
    </row>
    <row r="7" spans="1:11" ht="13.5" thickBot="1">
      <c r="A7" s="72" t="s">
        <v>90</v>
      </c>
      <c r="B7" s="36">
        <v>10002796</v>
      </c>
      <c r="C7" s="36">
        <v>682045</v>
      </c>
      <c r="D7" s="36">
        <v>9982511</v>
      </c>
      <c r="E7" s="36">
        <v>653938</v>
      </c>
      <c r="F7" s="36">
        <v>9119388</v>
      </c>
      <c r="G7" s="36">
        <v>594219</v>
      </c>
      <c r="H7" s="36">
        <v>9925051</v>
      </c>
      <c r="I7" s="36">
        <v>603445</v>
      </c>
      <c r="J7" s="53"/>
      <c r="K7" s="53"/>
    </row>
    <row r="8" spans="1:11" ht="13.5" thickBot="1">
      <c r="A8" s="72" t="s">
        <v>91</v>
      </c>
      <c r="B8" s="36">
        <v>179076</v>
      </c>
      <c r="C8" s="36">
        <v>59079</v>
      </c>
      <c r="D8" s="36">
        <v>174264</v>
      </c>
      <c r="E8" s="36">
        <v>58074</v>
      </c>
      <c r="F8" s="36">
        <v>170235</v>
      </c>
      <c r="G8" s="36">
        <v>56743</v>
      </c>
      <c r="H8" s="36">
        <v>165271</v>
      </c>
      <c r="I8" s="36">
        <v>55116</v>
      </c>
      <c r="J8" s="53"/>
      <c r="K8" s="53"/>
    </row>
    <row r="9" spans="1:11" ht="13.5" thickBot="1">
      <c r="A9" s="72" t="s">
        <v>92</v>
      </c>
      <c r="B9" s="36">
        <v>50056</v>
      </c>
      <c r="C9" s="36">
        <v>50284</v>
      </c>
      <c r="D9" s="36">
        <v>50867</v>
      </c>
      <c r="E9" s="36">
        <v>51568</v>
      </c>
      <c r="F9" s="36">
        <v>96499</v>
      </c>
      <c r="G9" s="36">
        <v>52167</v>
      </c>
      <c r="H9" s="36">
        <v>102583</v>
      </c>
      <c r="I9" s="36">
        <v>52476</v>
      </c>
      <c r="J9" s="53"/>
      <c r="K9" s="53"/>
    </row>
    <row r="10" spans="1:11" ht="13.5" thickBot="1">
      <c r="A10" s="72" t="s">
        <v>93</v>
      </c>
      <c r="B10" s="36">
        <v>13920</v>
      </c>
      <c r="C10" s="43">
        <v>775</v>
      </c>
      <c r="D10" s="36">
        <v>10773</v>
      </c>
      <c r="E10" s="43">
        <v>588</v>
      </c>
      <c r="F10" s="36">
        <v>9069</v>
      </c>
      <c r="G10" s="43">
        <v>478</v>
      </c>
      <c r="H10" s="36">
        <v>9231</v>
      </c>
      <c r="I10" s="43">
        <v>499</v>
      </c>
      <c r="J10" s="53"/>
      <c r="K10" s="53"/>
    </row>
    <row r="11" spans="1:11" ht="13.5" thickBot="1">
      <c r="A11" s="72" t="s">
        <v>94</v>
      </c>
      <c r="B11" s="36">
        <v>1228</v>
      </c>
      <c r="C11" s="43">
        <v>205</v>
      </c>
      <c r="D11" s="36">
        <v>1017</v>
      </c>
      <c r="E11" s="43">
        <v>159</v>
      </c>
      <c r="F11" s="43">
        <v>878</v>
      </c>
      <c r="G11" s="43">
        <v>133</v>
      </c>
      <c r="H11" s="43">
        <v>745</v>
      </c>
      <c r="I11" s="43">
        <v>119</v>
      </c>
      <c r="J11" s="53"/>
      <c r="K11" s="53"/>
    </row>
    <row r="12" spans="1:11" ht="13.5" thickBot="1">
      <c r="A12" s="74" t="s">
        <v>95</v>
      </c>
      <c r="B12" s="39">
        <v>12766819</v>
      </c>
      <c r="C12" s="41" t="s">
        <v>96</v>
      </c>
      <c r="D12" s="39">
        <v>12978401</v>
      </c>
      <c r="E12" s="41" t="s">
        <v>96</v>
      </c>
      <c r="F12" s="39">
        <v>13512225</v>
      </c>
      <c r="G12" s="41" t="s">
        <v>96</v>
      </c>
      <c r="H12" s="39">
        <v>14682522</v>
      </c>
      <c r="I12" s="41" t="s">
        <v>96</v>
      </c>
      <c r="J12" s="53"/>
      <c r="K12" s="53"/>
    </row>
    <row r="13" spans="1:11" ht="13.5" thickBot="1">
      <c r="A13" s="85" t="s">
        <v>97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3.5" thickBot="1">
      <c r="A14" s="75" t="s">
        <v>85</v>
      </c>
      <c r="B14" s="1015">
        <v>1999</v>
      </c>
      <c r="C14" s="1016"/>
      <c r="D14" s="1015">
        <v>2000</v>
      </c>
      <c r="E14" s="1016"/>
      <c r="F14" s="1015">
        <v>2001</v>
      </c>
      <c r="G14" s="1016"/>
      <c r="H14" s="1015">
        <v>2002</v>
      </c>
      <c r="I14" s="1016"/>
      <c r="J14" s="1015" t="s">
        <v>98</v>
      </c>
      <c r="K14" s="1016"/>
    </row>
    <row r="15" spans="1:11" ht="13.5" thickBot="1">
      <c r="A15" s="76"/>
      <c r="B15" s="1015" t="s">
        <v>99</v>
      </c>
      <c r="C15" s="1016"/>
      <c r="D15" s="1015" t="s">
        <v>99</v>
      </c>
      <c r="E15" s="1016"/>
      <c r="F15" s="1015" t="s">
        <v>99</v>
      </c>
      <c r="G15" s="1016"/>
      <c r="H15" s="1015" t="s">
        <v>99</v>
      </c>
      <c r="I15" s="1016"/>
      <c r="J15" s="1015" t="s">
        <v>99</v>
      </c>
      <c r="K15" s="1016"/>
    </row>
    <row r="16" spans="1:11" ht="13.5" thickBot="1">
      <c r="A16" s="77"/>
      <c r="B16" s="78" t="s">
        <v>87</v>
      </c>
      <c r="C16" s="79" t="s">
        <v>88</v>
      </c>
      <c r="D16" s="41" t="s">
        <v>87</v>
      </c>
      <c r="E16" s="41" t="s">
        <v>88</v>
      </c>
      <c r="F16" s="41" t="s">
        <v>87</v>
      </c>
      <c r="G16" s="41" t="s">
        <v>88</v>
      </c>
      <c r="H16" s="41" t="s">
        <v>100</v>
      </c>
      <c r="I16" s="41" t="s">
        <v>88</v>
      </c>
      <c r="J16" s="79" t="s">
        <v>100</v>
      </c>
      <c r="K16" s="79" t="s">
        <v>88</v>
      </c>
    </row>
    <row r="17" spans="1:11" ht="12.75">
      <c r="A17" s="80" t="s">
        <v>101</v>
      </c>
      <c r="B17" s="1012">
        <v>4417181</v>
      </c>
      <c r="C17" s="1012">
        <v>137931</v>
      </c>
      <c r="D17" s="1012">
        <v>4320091</v>
      </c>
      <c r="E17" s="1012">
        <v>134899</v>
      </c>
      <c r="F17" s="1012">
        <v>4200026</v>
      </c>
      <c r="G17" s="1012">
        <v>131467</v>
      </c>
      <c r="H17" s="978" t="s">
        <v>105</v>
      </c>
      <c r="I17" s="1012">
        <v>128873</v>
      </c>
      <c r="J17" s="978" t="s">
        <v>106</v>
      </c>
      <c r="K17" s="83"/>
    </row>
    <row r="18" spans="1:11" ht="12.75">
      <c r="A18" s="81" t="s">
        <v>102</v>
      </c>
      <c r="B18" s="1013"/>
      <c r="C18" s="1013"/>
      <c r="D18" s="1013"/>
      <c r="E18" s="1013"/>
      <c r="F18" s="1013"/>
      <c r="G18" s="1013"/>
      <c r="H18" s="1010"/>
      <c r="I18" s="1013"/>
      <c r="J18" s="1010"/>
      <c r="K18" s="82" t="s">
        <v>107</v>
      </c>
    </row>
    <row r="19" spans="1:11" ht="12.75">
      <c r="A19" s="81" t="s">
        <v>103</v>
      </c>
      <c r="B19" s="1013"/>
      <c r="C19" s="1013"/>
      <c r="D19" s="1013"/>
      <c r="E19" s="1013"/>
      <c r="F19" s="1013"/>
      <c r="G19" s="1013"/>
      <c r="H19" s="1010"/>
      <c r="I19" s="1013"/>
      <c r="J19" s="1010"/>
      <c r="K19" s="82" t="s">
        <v>108</v>
      </c>
    </row>
    <row r="20" spans="1:11" ht="13.5" thickBot="1">
      <c r="A20" s="72" t="s">
        <v>104</v>
      </c>
      <c r="B20" s="1014"/>
      <c r="C20" s="1014"/>
      <c r="D20" s="1014"/>
      <c r="E20" s="1014"/>
      <c r="F20" s="1014"/>
      <c r="G20" s="1014"/>
      <c r="H20" s="1011"/>
      <c r="I20" s="1014"/>
      <c r="J20" s="1011"/>
      <c r="K20" s="36">
        <v>3814</v>
      </c>
    </row>
    <row r="21" spans="1:11" ht="13.5" thickBot="1">
      <c r="A21" s="72" t="s">
        <v>109</v>
      </c>
      <c r="B21" s="36">
        <v>9190015</v>
      </c>
      <c r="C21" s="36">
        <v>568951</v>
      </c>
      <c r="D21" s="36">
        <v>8680757</v>
      </c>
      <c r="E21" s="36">
        <v>534322</v>
      </c>
      <c r="F21" s="36">
        <v>8392242</v>
      </c>
      <c r="G21" s="36">
        <v>504597</v>
      </c>
      <c r="H21" s="36">
        <v>9274324</v>
      </c>
      <c r="I21" s="36">
        <v>603126</v>
      </c>
      <c r="J21" s="43" t="s">
        <v>110</v>
      </c>
      <c r="K21" s="36">
        <v>813200</v>
      </c>
    </row>
    <row r="22" spans="1:11" ht="13.5" thickBot="1">
      <c r="A22" s="72" t="s">
        <v>111</v>
      </c>
      <c r="B22" s="36">
        <v>17182</v>
      </c>
      <c r="C22" s="36">
        <v>5724</v>
      </c>
      <c r="D22" s="43">
        <v>18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</row>
    <row r="23" spans="1:11" ht="13.5" thickBot="1">
      <c r="A23" s="72" t="s">
        <v>112</v>
      </c>
      <c r="B23" s="36">
        <v>155313</v>
      </c>
      <c r="C23" s="36">
        <v>50087</v>
      </c>
      <c r="D23" s="36">
        <v>170921</v>
      </c>
      <c r="E23" s="36">
        <v>55160</v>
      </c>
      <c r="F23" s="36">
        <v>158934</v>
      </c>
      <c r="G23" s="36">
        <v>50831</v>
      </c>
      <c r="H23" s="36">
        <v>155152</v>
      </c>
      <c r="I23" s="36">
        <v>49280</v>
      </c>
      <c r="J23" s="36">
        <v>75996</v>
      </c>
      <c r="K23" s="36">
        <v>20199</v>
      </c>
    </row>
    <row r="24" spans="1:11" ht="13.5" thickBot="1">
      <c r="A24" s="72" t="s">
        <v>113</v>
      </c>
      <c r="B24" s="43">
        <v>43</v>
      </c>
      <c r="C24" s="43">
        <v>10</v>
      </c>
      <c r="D24" s="43">
        <v>56</v>
      </c>
      <c r="E24" s="43">
        <v>12</v>
      </c>
      <c r="F24" s="43">
        <v>58</v>
      </c>
      <c r="G24" s="43">
        <v>12</v>
      </c>
      <c r="H24" s="43">
        <v>25</v>
      </c>
      <c r="I24" s="43">
        <v>5</v>
      </c>
      <c r="J24" s="43">
        <v>42</v>
      </c>
      <c r="K24" s="43">
        <v>9</v>
      </c>
    </row>
    <row r="25" spans="1:11" ht="13.5" thickBot="1">
      <c r="A25" s="72" t="s">
        <v>114</v>
      </c>
      <c r="B25" s="43">
        <v>340</v>
      </c>
      <c r="C25" s="43">
        <v>45</v>
      </c>
      <c r="D25" s="43">
        <v>447</v>
      </c>
      <c r="E25" s="43">
        <v>61</v>
      </c>
      <c r="F25" s="43">
        <v>629</v>
      </c>
      <c r="G25" s="43">
        <v>84</v>
      </c>
      <c r="H25" s="43">
        <v>652</v>
      </c>
      <c r="I25" s="43">
        <v>90</v>
      </c>
      <c r="J25" s="43">
        <v>347</v>
      </c>
      <c r="K25" s="43">
        <v>46</v>
      </c>
    </row>
    <row r="26" spans="1:11" ht="13.5" thickBot="1">
      <c r="A26" s="72" t="s">
        <v>115</v>
      </c>
      <c r="B26" s="36">
        <v>9100</v>
      </c>
      <c r="C26" s="36">
        <v>4645</v>
      </c>
      <c r="D26" s="43">
        <v>12</v>
      </c>
      <c r="E26" s="43">
        <v>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</row>
    <row r="27" spans="1:11" ht="13.5" thickBot="1">
      <c r="A27" s="72" t="s">
        <v>116</v>
      </c>
      <c r="B27" s="36">
        <v>96974</v>
      </c>
      <c r="C27" s="36">
        <v>46737</v>
      </c>
      <c r="D27" s="36">
        <v>109124</v>
      </c>
      <c r="E27" s="36">
        <v>52718</v>
      </c>
      <c r="F27" s="36">
        <v>107478</v>
      </c>
      <c r="G27" s="36">
        <v>51300</v>
      </c>
      <c r="H27" s="36">
        <v>106572</v>
      </c>
      <c r="I27" s="36">
        <v>50508</v>
      </c>
      <c r="J27" s="36">
        <v>55489</v>
      </c>
      <c r="K27" s="36">
        <v>26299</v>
      </c>
    </row>
    <row r="28" spans="1:11" ht="13.5" thickBot="1">
      <c r="A28" s="72" t="s">
        <v>117</v>
      </c>
      <c r="B28" s="43">
        <v>493</v>
      </c>
      <c r="C28" s="43">
        <v>20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</row>
    <row r="29" spans="1:11" ht="13.5" thickBot="1">
      <c r="A29" s="72" t="s">
        <v>93</v>
      </c>
      <c r="B29" s="36">
        <v>11712</v>
      </c>
      <c r="C29" s="43">
        <v>945</v>
      </c>
      <c r="D29" s="36">
        <v>8562</v>
      </c>
      <c r="E29" s="43">
        <v>689</v>
      </c>
      <c r="F29" s="36">
        <v>4447</v>
      </c>
      <c r="G29" s="43">
        <v>382</v>
      </c>
      <c r="H29" s="36">
        <v>3391</v>
      </c>
      <c r="I29" s="43">
        <v>276</v>
      </c>
      <c r="J29" s="36">
        <v>1319</v>
      </c>
      <c r="K29" s="43">
        <v>219</v>
      </c>
    </row>
    <row r="30" spans="1:11" ht="13.5" thickBot="1">
      <c r="A30" s="72" t="s">
        <v>94</v>
      </c>
      <c r="B30" s="43">
        <v>620</v>
      </c>
      <c r="C30" s="43">
        <v>100</v>
      </c>
      <c r="D30" s="43">
        <v>35</v>
      </c>
      <c r="E30" s="43">
        <v>2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</row>
    <row r="31" spans="1:11" ht="13.5" thickBot="1">
      <c r="A31" s="72" t="s">
        <v>118</v>
      </c>
      <c r="B31" s="36">
        <v>1443</v>
      </c>
      <c r="C31" s="43">
        <v>34</v>
      </c>
      <c r="D31" s="43">
        <v>928</v>
      </c>
      <c r="E31" s="43">
        <v>23</v>
      </c>
      <c r="F31" s="43">
        <v>961</v>
      </c>
      <c r="G31" s="43">
        <v>23</v>
      </c>
      <c r="H31" s="43">
        <v>592</v>
      </c>
      <c r="I31" s="43">
        <v>12</v>
      </c>
      <c r="J31" s="43">
        <v>0</v>
      </c>
      <c r="K31" s="43">
        <v>0</v>
      </c>
    </row>
    <row r="32" spans="1:11" ht="12.75">
      <c r="A32" s="81" t="s">
        <v>119</v>
      </c>
      <c r="B32" s="978" t="s">
        <v>122</v>
      </c>
      <c r="C32" s="84"/>
      <c r="D32" s="978" t="s">
        <v>125</v>
      </c>
      <c r="E32" s="82"/>
      <c r="F32" s="978" t="s">
        <v>128</v>
      </c>
      <c r="G32" s="82"/>
      <c r="H32" s="978" t="s">
        <v>131</v>
      </c>
      <c r="I32" s="82" t="s">
        <v>132</v>
      </c>
      <c r="J32" s="978" t="s">
        <v>135</v>
      </c>
      <c r="K32" s="82"/>
    </row>
    <row r="33" spans="1:11" ht="12.75">
      <c r="A33" s="81" t="s">
        <v>120</v>
      </c>
      <c r="B33" s="1010"/>
      <c r="C33" s="82" t="s">
        <v>123</v>
      </c>
      <c r="D33" s="1010"/>
      <c r="E33" s="82" t="s">
        <v>126</v>
      </c>
      <c r="F33" s="1010"/>
      <c r="G33" s="82" t="s">
        <v>129</v>
      </c>
      <c r="H33" s="1010"/>
      <c r="I33" s="82" t="s">
        <v>133</v>
      </c>
      <c r="J33" s="1010"/>
      <c r="K33" s="82" t="s">
        <v>136</v>
      </c>
    </row>
    <row r="34" spans="1:11" ht="13.5" thickBot="1">
      <c r="A34" s="72" t="s">
        <v>121</v>
      </c>
      <c r="B34" s="1011"/>
      <c r="C34" s="43" t="s">
        <v>124</v>
      </c>
      <c r="D34" s="1011"/>
      <c r="E34" s="43" t="s">
        <v>127</v>
      </c>
      <c r="F34" s="1011"/>
      <c r="G34" s="43" t="s">
        <v>130</v>
      </c>
      <c r="H34" s="1011"/>
      <c r="I34" s="43" t="s">
        <v>134</v>
      </c>
      <c r="J34" s="1011"/>
      <c r="K34" s="43" t="s">
        <v>137</v>
      </c>
    </row>
    <row r="35" spans="1:11" ht="13.5" thickBot="1">
      <c r="A35" s="72" t="s">
        <v>138</v>
      </c>
      <c r="B35" s="43"/>
      <c r="C35" s="43"/>
      <c r="D35" s="43" t="s">
        <v>139</v>
      </c>
      <c r="E35" s="43" t="s">
        <v>140</v>
      </c>
      <c r="F35" s="43" t="s">
        <v>141</v>
      </c>
      <c r="G35" s="43" t="s">
        <v>142</v>
      </c>
      <c r="H35" s="43" t="s">
        <v>143</v>
      </c>
      <c r="I35" s="43" t="s">
        <v>144</v>
      </c>
      <c r="J35" s="43" t="s">
        <v>145</v>
      </c>
      <c r="K35" s="43" t="s">
        <v>146</v>
      </c>
    </row>
    <row r="36" spans="1:11" ht="13.5" thickBot="1">
      <c r="A36" s="74" t="s">
        <v>95</v>
      </c>
      <c r="B36" s="41" t="s">
        <v>147</v>
      </c>
      <c r="C36" s="41" t="s">
        <v>96</v>
      </c>
      <c r="D36" s="41" t="s">
        <v>148</v>
      </c>
      <c r="E36" s="41" t="s">
        <v>96</v>
      </c>
      <c r="F36" s="41" t="s">
        <v>149</v>
      </c>
      <c r="G36" s="41" t="s">
        <v>96</v>
      </c>
      <c r="H36" s="41" t="s">
        <v>150</v>
      </c>
      <c r="I36" s="41" t="s">
        <v>96</v>
      </c>
      <c r="J36" s="41" t="s">
        <v>151</v>
      </c>
      <c r="K36" s="41" t="s">
        <v>96</v>
      </c>
    </row>
    <row r="37" spans="1:11" ht="12.75">
      <c r="A37" s="85" t="s">
        <v>152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2.75">
      <c r="A38" s="85" t="s">
        <v>155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2.75">
      <c r="A39" s="85" t="s">
        <v>153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12.75">
      <c r="A40" s="85" t="s">
        <v>154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2.75">
      <c r="A41" s="85" t="s">
        <v>156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</row>
  </sheetData>
  <mergeCells count="32">
    <mergeCell ref="B3:C3"/>
    <mergeCell ref="D3:E3"/>
    <mergeCell ref="F3:G3"/>
    <mergeCell ref="H3:I3"/>
    <mergeCell ref="B4:C4"/>
    <mergeCell ref="D4:E4"/>
    <mergeCell ref="F4:G4"/>
    <mergeCell ref="H4:I4"/>
    <mergeCell ref="J14:K14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B17:B20"/>
    <mergeCell ref="C17:C20"/>
    <mergeCell ref="D17:D20"/>
    <mergeCell ref="E17:E20"/>
    <mergeCell ref="J17:J20"/>
    <mergeCell ref="B32:B34"/>
    <mergeCell ref="D32:D34"/>
    <mergeCell ref="F32:F34"/>
    <mergeCell ref="H32:H34"/>
    <mergeCell ref="J32:J34"/>
    <mergeCell ref="F17:F20"/>
    <mergeCell ref="G17:G20"/>
    <mergeCell ref="H17:H20"/>
    <mergeCell ref="I17:I2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árok19"/>
  <dimension ref="A2:L44"/>
  <sheetViews>
    <sheetView workbookViewId="0" topLeftCell="A33">
      <selection activeCell="I2" sqref="I2"/>
    </sheetView>
  </sheetViews>
  <sheetFormatPr defaultColWidth="9.140625" defaultRowHeight="12.75"/>
  <cols>
    <col min="1" max="1" width="16.00390625" style="0" customWidth="1"/>
    <col min="2" max="2" width="7.8515625" style="0" customWidth="1"/>
    <col min="3" max="4" width="8.7109375" style="0" customWidth="1"/>
    <col min="5" max="5" width="7.57421875" style="0" customWidth="1"/>
    <col min="6" max="6" width="7.421875" style="0" customWidth="1"/>
    <col min="7" max="7" width="7.57421875" style="0" customWidth="1"/>
    <col min="8" max="8" width="8.57421875" style="0" customWidth="1"/>
    <col min="9" max="9" width="9.7109375" style="594" customWidth="1"/>
    <col min="10" max="10" width="7.28125" style="0" customWidth="1"/>
  </cols>
  <sheetData>
    <row r="2" ht="12.75">
      <c r="I2" s="599" t="s">
        <v>883</v>
      </c>
    </row>
    <row r="5" ht="12.75">
      <c r="A5" s="561" t="s">
        <v>591</v>
      </c>
    </row>
    <row r="7" spans="1:10" ht="13.5" thickBot="1">
      <c r="A7" s="562"/>
      <c r="B7" s="562"/>
      <c r="C7" s="562"/>
      <c r="D7" s="562"/>
      <c r="E7" s="562"/>
      <c r="F7" s="562"/>
      <c r="G7" s="562"/>
      <c r="H7" s="562"/>
      <c r="I7" s="589"/>
      <c r="J7" s="562"/>
    </row>
    <row r="8" spans="1:10" ht="12.75" customHeight="1">
      <c r="A8" s="1032"/>
      <c r="B8" s="1035" t="s">
        <v>562</v>
      </c>
      <c r="C8" s="1036"/>
      <c r="D8" s="1036"/>
      <c r="E8" s="1036"/>
      <c r="F8" s="1036"/>
      <c r="G8" s="1037"/>
      <c r="H8" s="1041" t="s">
        <v>563</v>
      </c>
      <c r="I8" s="1044" t="s">
        <v>564</v>
      </c>
      <c r="J8" s="588"/>
    </row>
    <row r="9" spans="1:10" ht="12.75">
      <c r="A9" s="1033"/>
      <c r="B9" s="1038"/>
      <c r="C9" s="1039"/>
      <c r="D9" s="1039"/>
      <c r="E9" s="1039"/>
      <c r="F9" s="1039"/>
      <c r="G9" s="1040"/>
      <c r="H9" s="1042"/>
      <c r="I9" s="1045"/>
      <c r="J9" s="588"/>
    </row>
    <row r="10" spans="1:12" ht="13.5" customHeight="1" thickBot="1">
      <c r="A10" s="1034"/>
      <c r="B10" s="563" t="s">
        <v>566</v>
      </c>
      <c r="C10" s="563" t="s">
        <v>567</v>
      </c>
      <c r="D10" s="564" t="s">
        <v>568</v>
      </c>
      <c r="E10" s="563" t="s">
        <v>569</v>
      </c>
      <c r="F10" s="564" t="s">
        <v>570</v>
      </c>
      <c r="G10" s="564" t="s">
        <v>571</v>
      </c>
      <c r="H10" s="1043"/>
      <c r="I10" s="1046"/>
      <c r="J10" s="588"/>
      <c r="L10" s="588"/>
    </row>
    <row r="11" spans="1:12" ht="13.5" thickBot="1">
      <c r="A11" s="565" t="s">
        <v>572</v>
      </c>
      <c r="B11" s="566">
        <v>292525</v>
      </c>
      <c r="C11" s="566">
        <v>300881</v>
      </c>
      <c r="D11" s="566">
        <v>298324</v>
      </c>
      <c r="E11" s="567">
        <v>292241</v>
      </c>
      <c r="F11" s="566">
        <v>280715</v>
      </c>
      <c r="G11" s="566">
        <v>272428</v>
      </c>
      <c r="H11" s="566">
        <f>SUM(B11:G11)/6</f>
        <v>289519</v>
      </c>
      <c r="I11" s="590">
        <v>87.8216947311958</v>
      </c>
      <c r="L11" s="588"/>
    </row>
    <row r="12" spans="1:12" ht="12.75">
      <c r="A12" s="568" t="s">
        <v>573</v>
      </c>
      <c r="B12" s="569">
        <f aca="true" t="shared" si="0" ref="B12:G14">B16+B20</f>
        <v>192948</v>
      </c>
      <c r="C12" s="569">
        <f t="shared" si="0"/>
        <v>197827</v>
      </c>
      <c r="D12" s="569">
        <f t="shared" si="0"/>
        <v>194772</v>
      </c>
      <c r="E12" s="569">
        <f t="shared" si="0"/>
        <v>189514</v>
      </c>
      <c r="F12" s="569">
        <f t="shared" si="0"/>
        <v>180777</v>
      </c>
      <c r="G12" s="569">
        <f t="shared" si="0"/>
        <v>175044</v>
      </c>
      <c r="H12" s="569">
        <f aca="true" t="shared" si="1" ref="H12:H23">SUM(B12:G12)/6</f>
        <v>188480.33333333334</v>
      </c>
      <c r="I12" s="591">
        <v>89.23800467936857</v>
      </c>
      <c r="L12" s="588"/>
    </row>
    <row r="13" spans="1:12" ht="12.75">
      <c r="A13" s="570" t="s">
        <v>574</v>
      </c>
      <c r="B13" s="571">
        <f t="shared" si="0"/>
        <v>11662</v>
      </c>
      <c r="C13" s="571">
        <f t="shared" si="0"/>
        <v>12189</v>
      </c>
      <c r="D13" s="571">
        <f t="shared" si="0"/>
        <v>12264</v>
      </c>
      <c r="E13" s="571">
        <f t="shared" si="0"/>
        <v>12136</v>
      </c>
      <c r="F13" s="571">
        <f t="shared" si="0"/>
        <v>11649</v>
      </c>
      <c r="G13" s="571">
        <f t="shared" si="0"/>
        <v>11181</v>
      </c>
      <c r="H13" s="571">
        <f t="shared" si="1"/>
        <v>11846.833333333334</v>
      </c>
      <c r="I13" s="591">
        <v>86.39440899422668</v>
      </c>
      <c r="L13" s="588"/>
    </row>
    <row r="14" spans="1:12" ht="13.5" thickBot="1">
      <c r="A14" s="572" t="s">
        <v>575</v>
      </c>
      <c r="B14" s="573">
        <f t="shared" si="0"/>
        <v>87854</v>
      </c>
      <c r="C14" s="573">
        <f t="shared" si="0"/>
        <v>90827</v>
      </c>
      <c r="D14" s="573">
        <f t="shared" si="0"/>
        <v>91257</v>
      </c>
      <c r="E14" s="573">
        <f t="shared" si="0"/>
        <v>90577</v>
      </c>
      <c r="F14" s="573">
        <f t="shared" si="0"/>
        <v>88268</v>
      </c>
      <c r="G14" s="573">
        <f t="shared" si="0"/>
        <v>86177</v>
      </c>
      <c r="H14" s="573">
        <f t="shared" si="1"/>
        <v>89160</v>
      </c>
      <c r="I14" s="592">
        <v>85.42534623804954</v>
      </c>
      <c r="L14" s="588"/>
    </row>
    <row r="15" spans="1:12" ht="13.5" thickBot="1">
      <c r="A15" s="574" t="s">
        <v>576</v>
      </c>
      <c r="B15" s="575">
        <v>169347</v>
      </c>
      <c r="C15" s="575">
        <v>170709</v>
      </c>
      <c r="D15" s="575">
        <v>168024</v>
      </c>
      <c r="E15" s="576">
        <v>164485</v>
      </c>
      <c r="F15" s="575">
        <v>157739</v>
      </c>
      <c r="G15" s="575">
        <v>154201</v>
      </c>
      <c r="H15" s="575">
        <f t="shared" si="1"/>
        <v>164084.16666666666</v>
      </c>
      <c r="I15" s="590">
        <v>101.59161102116335</v>
      </c>
      <c r="L15" s="588"/>
    </row>
    <row r="16" spans="1:12" ht="12.75">
      <c r="A16" s="568" t="s">
        <v>577</v>
      </c>
      <c r="B16" s="569">
        <v>121332</v>
      </c>
      <c r="C16" s="569">
        <v>121100</v>
      </c>
      <c r="D16" s="569">
        <v>118480</v>
      </c>
      <c r="E16" s="569">
        <v>115520</v>
      </c>
      <c r="F16" s="569">
        <v>110002</v>
      </c>
      <c r="G16" s="569">
        <v>107745</v>
      </c>
      <c r="H16" s="569">
        <f t="shared" si="1"/>
        <v>115696.5</v>
      </c>
      <c r="I16" s="591">
        <v>123.28226312022605</v>
      </c>
      <c r="L16" s="588"/>
    </row>
    <row r="17" spans="1:12" ht="12.75">
      <c r="A17" s="570" t="s">
        <v>578</v>
      </c>
      <c r="B17" s="571">
        <v>6951</v>
      </c>
      <c r="C17" s="571">
        <v>7230</v>
      </c>
      <c r="D17" s="571">
        <v>7232</v>
      </c>
      <c r="E17" s="571">
        <v>7130</v>
      </c>
      <c r="F17" s="571">
        <v>6865</v>
      </c>
      <c r="G17" s="571">
        <v>6620</v>
      </c>
      <c r="H17" s="571">
        <f t="shared" si="1"/>
        <v>7004.666666666667</v>
      </c>
      <c r="I17" s="591">
        <v>112.63030952699987</v>
      </c>
      <c r="L17" s="588"/>
    </row>
    <row r="18" spans="1:12" ht="13.5" thickBot="1">
      <c r="A18" s="572" t="s">
        <v>579</v>
      </c>
      <c r="B18" s="573">
        <v>41064</v>
      </c>
      <c r="C18" s="573">
        <v>42379</v>
      </c>
      <c r="D18" s="573">
        <v>42312</v>
      </c>
      <c r="E18" s="573">
        <v>41835</v>
      </c>
      <c r="F18" s="573">
        <v>40872</v>
      </c>
      <c r="G18" s="573">
        <v>39836</v>
      </c>
      <c r="H18" s="573">
        <f t="shared" si="1"/>
        <v>41383</v>
      </c>
      <c r="I18" s="592">
        <v>109.10265310964837</v>
      </c>
      <c r="L18" s="588"/>
    </row>
    <row r="19" spans="1:12" ht="13.5" thickBot="1">
      <c r="A19" s="577" t="s">
        <v>580</v>
      </c>
      <c r="B19" s="566">
        <v>123117</v>
      </c>
      <c r="C19" s="566">
        <v>130134</v>
      </c>
      <c r="D19" s="566">
        <v>130269</v>
      </c>
      <c r="E19" s="567">
        <v>127742</v>
      </c>
      <c r="F19" s="566">
        <v>122955</v>
      </c>
      <c r="G19" s="566">
        <v>118201</v>
      </c>
      <c r="H19" s="566">
        <f t="shared" si="1"/>
        <v>125403</v>
      </c>
      <c r="I19" s="590">
        <v>74.74177750846836</v>
      </c>
      <c r="L19" s="588"/>
    </row>
    <row r="20" spans="1:12" ht="12.75">
      <c r="A20" s="568" t="s">
        <v>581</v>
      </c>
      <c r="B20" s="569">
        <v>71616</v>
      </c>
      <c r="C20" s="569">
        <v>76727</v>
      </c>
      <c r="D20" s="569">
        <v>76292</v>
      </c>
      <c r="E20" s="569">
        <v>73994</v>
      </c>
      <c r="F20" s="569">
        <v>70775</v>
      </c>
      <c r="G20" s="569">
        <v>67299</v>
      </c>
      <c r="H20" s="569">
        <f t="shared" si="1"/>
        <v>72783.83333333333</v>
      </c>
      <c r="I20" s="591">
        <v>62.015467548254435</v>
      </c>
      <c r="L20" s="588"/>
    </row>
    <row r="21" spans="1:12" ht="12.75">
      <c r="A21" s="570" t="s">
        <v>582</v>
      </c>
      <c r="B21" s="571">
        <v>4711</v>
      </c>
      <c r="C21" s="571">
        <v>4959</v>
      </c>
      <c r="D21" s="571">
        <v>5032</v>
      </c>
      <c r="E21" s="571">
        <v>5006</v>
      </c>
      <c r="F21" s="571">
        <v>4784</v>
      </c>
      <c r="G21" s="571">
        <v>4561</v>
      </c>
      <c r="H21" s="571">
        <f t="shared" si="1"/>
        <v>4842.166666666667</v>
      </c>
      <c r="I21" s="591">
        <v>64.6196619217082</v>
      </c>
      <c r="L21" s="588"/>
    </row>
    <row r="22" spans="1:12" ht="13.5" thickBot="1">
      <c r="A22" s="572" t="s">
        <v>583</v>
      </c>
      <c r="B22" s="573">
        <v>46790</v>
      </c>
      <c r="C22" s="573">
        <v>48448</v>
      </c>
      <c r="D22" s="573">
        <v>48945</v>
      </c>
      <c r="E22" s="573">
        <v>48742</v>
      </c>
      <c r="F22" s="573">
        <v>47396</v>
      </c>
      <c r="G22" s="573">
        <v>46341</v>
      </c>
      <c r="H22" s="573">
        <f t="shared" si="1"/>
        <v>47777</v>
      </c>
      <c r="I22" s="592">
        <v>71.90837052143615</v>
      </c>
      <c r="L22" s="588"/>
    </row>
    <row r="23" spans="1:12" ht="13.5" thickBot="1">
      <c r="A23" s="578" t="s">
        <v>584</v>
      </c>
      <c r="B23" s="579">
        <f aca="true" t="shared" si="2" ref="B23:G23">B11-B15-B19</f>
        <v>61</v>
      </c>
      <c r="C23" s="579">
        <f t="shared" si="2"/>
        <v>38</v>
      </c>
      <c r="D23" s="579">
        <f t="shared" si="2"/>
        <v>31</v>
      </c>
      <c r="E23" s="579">
        <f t="shared" si="2"/>
        <v>14</v>
      </c>
      <c r="F23" s="579">
        <f t="shared" si="2"/>
        <v>21</v>
      </c>
      <c r="G23" s="579">
        <f t="shared" si="2"/>
        <v>26</v>
      </c>
      <c r="H23" s="579">
        <f t="shared" si="1"/>
        <v>31.833333333333332</v>
      </c>
      <c r="I23" s="592">
        <v>8.565022421524663</v>
      </c>
      <c r="L23" s="588"/>
    </row>
    <row r="24" spans="1:12" ht="12.75">
      <c r="A24" s="580"/>
      <c r="B24" s="581"/>
      <c r="C24" s="581"/>
      <c r="D24" s="581"/>
      <c r="E24" s="581"/>
      <c r="F24" s="581"/>
      <c r="G24" s="581"/>
      <c r="H24" s="582"/>
      <c r="I24" s="593"/>
      <c r="J24" s="580"/>
      <c r="L24" s="588"/>
    </row>
    <row r="25" spans="1:12" ht="13.5" thickBot="1">
      <c r="A25" s="562"/>
      <c r="B25" s="562"/>
      <c r="C25" s="562"/>
      <c r="D25" s="562"/>
      <c r="E25" s="562"/>
      <c r="F25" s="562"/>
      <c r="G25" s="562"/>
      <c r="H25" s="562"/>
      <c r="I25" s="589"/>
      <c r="J25" s="562"/>
      <c r="L25" s="588"/>
    </row>
    <row r="26" spans="1:12" ht="12.75" customHeight="1">
      <c r="A26" s="1020"/>
      <c r="B26" s="1023" t="s">
        <v>585</v>
      </c>
      <c r="C26" s="1024"/>
      <c r="D26" s="1024"/>
      <c r="E26" s="1024"/>
      <c r="F26" s="1024"/>
      <c r="G26" s="1024"/>
      <c r="H26" s="1025"/>
      <c r="I26" s="1029" t="s">
        <v>564</v>
      </c>
      <c r="J26" s="1017" t="s">
        <v>565</v>
      </c>
      <c r="L26" s="588"/>
    </row>
    <row r="27" spans="1:12" ht="12.75">
      <c r="A27" s="1021"/>
      <c r="B27" s="1026"/>
      <c r="C27" s="1027"/>
      <c r="D27" s="1027"/>
      <c r="E27" s="1027"/>
      <c r="F27" s="1027"/>
      <c r="G27" s="1027"/>
      <c r="H27" s="1028"/>
      <c r="I27" s="1030"/>
      <c r="J27" s="1018"/>
      <c r="L27" s="588"/>
    </row>
    <row r="28" spans="1:12" ht="12.75" customHeight="1" thickBot="1">
      <c r="A28" s="1022"/>
      <c r="B28" s="596" t="s">
        <v>566</v>
      </c>
      <c r="C28" s="596" t="s">
        <v>567</v>
      </c>
      <c r="D28" s="597" t="s">
        <v>568</v>
      </c>
      <c r="E28" s="596" t="s">
        <v>569</v>
      </c>
      <c r="F28" s="597" t="s">
        <v>570</v>
      </c>
      <c r="G28" s="597" t="s">
        <v>571</v>
      </c>
      <c r="H28" s="598" t="s">
        <v>586</v>
      </c>
      <c r="I28" s="1031"/>
      <c r="J28" s="1019"/>
      <c r="L28" s="588"/>
    </row>
    <row r="29" spans="1:11" ht="13.5" thickBot="1">
      <c r="A29" s="574" t="s">
        <v>572</v>
      </c>
      <c r="B29" s="575">
        <v>745604.598</v>
      </c>
      <c r="C29" s="575">
        <v>790892.741</v>
      </c>
      <c r="D29" s="575">
        <v>780258.998</v>
      </c>
      <c r="E29" s="595">
        <v>762337.291</v>
      </c>
      <c r="F29" s="575">
        <v>735235.28</v>
      </c>
      <c r="G29" s="575">
        <v>710138.001</v>
      </c>
      <c r="H29" s="575">
        <v>4524466.909000001</v>
      </c>
      <c r="I29" s="590">
        <v>76.73552292368132</v>
      </c>
      <c r="J29" s="575">
        <f aca="true" t="shared" si="3" ref="J29:J41">H29/H11/6*1000</f>
        <v>2604.588362652077</v>
      </c>
      <c r="K29" s="588"/>
    </row>
    <row r="30" spans="1:11" ht="12.75">
      <c r="A30" s="568" t="s">
        <v>573</v>
      </c>
      <c r="B30" s="569">
        <f aca="true" t="shared" si="4" ref="B30:H32">B34+B38</f>
        <v>372298.757</v>
      </c>
      <c r="C30" s="569">
        <f t="shared" si="4"/>
        <v>390497.194</v>
      </c>
      <c r="D30" s="569">
        <f t="shared" si="4"/>
        <v>380725.241</v>
      </c>
      <c r="E30" s="569">
        <f t="shared" si="4"/>
        <v>367311.02300000004</v>
      </c>
      <c r="F30" s="569">
        <f t="shared" si="4"/>
        <v>352107.85699999996</v>
      </c>
      <c r="G30" s="569">
        <f t="shared" si="4"/>
        <v>336868.842</v>
      </c>
      <c r="H30" s="569">
        <f t="shared" si="4"/>
        <v>2199808.914</v>
      </c>
      <c r="I30" s="591">
        <v>71.51108587144314</v>
      </c>
      <c r="J30" s="569">
        <f t="shared" si="3"/>
        <v>1945.2152514585957</v>
      </c>
      <c r="K30" s="588"/>
    </row>
    <row r="31" spans="1:11" ht="12.75">
      <c r="A31" s="570" t="s">
        <v>574</v>
      </c>
      <c r="B31" s="571">
        <f t="shared" si="4"/>
        <v>37014.829</v>
      </c>
      <c r="C31" s="571">
        <f t="shared" si="4"/>
        <v>39996.167</v>
      </c>
      <c r="D31" s="571">
        <f t="shared" si="4"/>
        <v>39563.78</v>
      </c>
      <c r="E31" s="571">
        <f t="shared" si="4"/>
        <v>38856.839</v>
      </c>
      <c r="F31" s="571">
        <f t="shared" si="4"/>
        <v>37324.525</v>
      </c>
      <c r="G31" s="571">
        <f t="shared" si="4"/>
        <v>35748.748</v>
      </c>
      <c r="H31" s="571">
        <f t="shared" si="4"/>
        <v>228504.888</v>
      </c>
      <c r="I31" s="591">
        <v>90.98764296774637</v>
      </c>
      <c r="J31" s="571">
        <f t="shared" si="3"/>
        <v>3214.711216780856</v>
      </c>
      <c r="K31" s="588"/>
    </row>
    <row r="32" spans="1:11" ht="13.5" thickBot="1">
      <c r="A32" s="572" t="s">
        <v>575</v>
      </c>
      <c r="B32" s="573">
        <f t="shared" si="4"/>
        <v>336102.072</v>
      </c>
      <c r="C32" s="573">
        <f t="shared" si="4"/>
        <v>360263.797</v>
      </c>
      <c r="D32" s="573">
        <f t="shared" si="4"/>
        <v>359861.81200000003</v>
      </c>
      <c r="E32" s="573">
        <f t="shared" si="4"/>
        <v>356032.066</v>
      </c>
      <c r="F32" s="573">
        <f t="shared" si="4"/>
        <v>345657.128</v>
      </c>
      <c r="G32" s="573">
        <f t="shared" si="4"/>
        <v>337375.702</v>
      </c>
      <c r="H32" s="573">
        <f t="shared" si="4"/>
        <v>2095292.577</v>
      </c>
      <c r="I32" s="592">
        <v>81.78350286149187</v>
      </c>
      <c r="J32" s="573">
        <f t="shared" si="3"/>
        <v>3916.7275628084344</v>
      </c>
      <c r="K32" s="588"/>
    </row>
    <row r="33" spans="1:11" ht="13.5" thickBot="1">
      <c r="A33" s="574" t="s">
        <v>576</v>
      </c>
      <c r="B33" s="575">
        <v>364306.536</v>
      </c>
      <c r="C33" s="575">
        <v>374531.495</v>
      </c>
      <c r="D33" s="575">
        <v>370462.922</v>
      </c>
      <c r="E33" s="576">
        <v>363237.772</v>
      </c>
      <c r="F33" s="575">
        <v>349224.758</v>
      </c>
      <c r="G33" s="575">
        <v>340924.086</v>
      </c>
      <c r="H33" s="575">
        <f aca="true" t="shared" si="5" ref="H33:H40">SUM(B33:G33)</f>
        <v>2162687.569</v>
      </c>
      <c r="I33" s="590">
        <v>89.9315631383298</v>
      </c>
      <c r="J33" s="575">
        <f t="shared" si="3"/>
        <v>2196.725835826126</v>
      </c>
      <c r="K33" s="588"/>
    </row>
    <row r="34" spans="1:11" ht="12.75">
      <c r="A34" s="568" t="s">
        <v>577</v>
      </c>
      <c r="B34" s="569">
        <v>183528.938</v>
      </c>
      <c r="C34" s="569">
        <v>180998.042</v>
      </c>
      <c r="D34" s="569">
        <v>178009.066</v>
      </c>
      <c r="E34" s="569">
        <v>173315.518</v>
      </c>
      <c r="F34" s="569">
        <v>164629.25</v>
      </c>
      <c r="G34" s="569">
        <v>160763.728</v>
      </c>
      <c r="H34" s="569">
        <f t="shared" si="5"/>
        <v>1041244.542</v>
      </c>
      <c r="I34" s="591">
        <v>77.1307714339302</v>
      </c>
      <c r="J34" s="569">
        <f t="shared" si="3"/>
        <v>1499.965487287861</v>
      </c>
      <c r="K34" s="588"/>
    </row>
    <row r="35" spans="1:11" ht="12.75">
      <c r="A35" s="570" t="s">
        <v>578</v>
      </c>
      <c r="B35" s="571">
        <v>21703.194</v>
      </c>
      <c r="C35" s="571">
        <v>23302.908000000003</v>
      </c>
      <c r="D35" s="571">
        <v>23061.506999999998</v>
      </c>
      <c r="E35" s="571">
        <v>22707.264</v>
      </c>
      <c r="F35" s="571">
        <v>21812.084</v>
      </c>
      <c r="G35" s="571">
        <v>21047.002</v>
      </c>
      <c r="H35" s="571">
        <f t="shared" si="5"/>
        <v>133633.959</v>
      </c>
      <c r="I35" s="591">
        <v>116.42741656096479</v>
      </c>
      <c r="J35" s="571">
        <f t="shared" si="3"/>
        <v>3179.6411677928995</v>
      </c>
      <c r="K35" s="588"/>
    </row>
    <row r="36" spans="1:11" ht="13.5" thickBot="1">
      <c r="A36" s="572" t="s">
        <v>579</v>
      </c>
      <c r="B36" s="573">
        <v>159074.40399999998</v>
      </c>
      <c r="C36" s="573">
        <v>170230.54499999998</v>
      </c>
      <c r="D36" s="573">
        <v>169392.349</v>
      </c>
      <c r="E36" s="573">
        <v>167214.99</v>
      </c>
      <c r="F36" s="573">
        <v>162783.424</v>
      </c>
      <c r="G36" s="573">
        <v>159113.356</v>
      </c>
      <c r="H36" s="573">
        <f t="shared" si="5"/>
        <v>987809.068</v>
      </c>
      <c r="I36" s="592">
        <v>105.07901511975068</v>
      </c>
      <c r="J36" s="573">
        <f t="shared" si="3"/>
        <v>3978.320679183884</v>
      </c>
      <c r="K36" s="588"/>
    </row>
    <row r="37" spans="1:11" ht="13.5" thickBot="1">
      <c r="A37" s="577" t="s">
        <v>580</v>
      </c>
      <c r="B37" s="566">
        <v>381109.122</v>
      </c>
      <c r="C37" s="566">
        <v>416225.663</v>
      </c>
      <c r="D37" s="566">
        <v>409687.911</v>
      </c>
      <c r="E37" s="567">
        <v>398962.156</v>
      </c>
      <c r="F37" s="566">
        <v>385864.752</v>
      </c>
      <c r="G37" s="566">
        <v>369069.206</v>
      </c>
      <c r="H37" s="566">
        <f t="shared" si="5"/>
        <v>2360918.8099999996</v>
      </c>
      <c r="I37" s="590">
        <v>67.75485163425313</v>
      </c>
      <c r="J37" s="566">
        <f t="shared" si="3"/>
        <v>3137.7755582668137</v>
      </c>
      <c r="K37" s="588"/>
    </row>
    <row r="38" spans="1:11" ht="12.75">
      <c r="A38" s="568" t="s">
        <v>581</v>
      </c>
      <c r="B38" s="569">
        <v>188769.819</v>
      </c>
      <c r="C38" s="569">
        <v>209499.152</v>
      </c>
      <c r="D38" s="569">
        <v>202716.175</v>
      </c>
      <c r="E38" s="569">
        <v>193995.505</v>
      </c>
      <c r="F38" s="569">
        <v>187478.607</v>
      </c>
      <c r="G38" s="569">
        <v>176105.114</v>
      </c>
      <c r="H38" s="569">
        <f t="shared" si="5"/>
        <v>1158564.372</v>
      </c>
      <c r="I38" s="591">
        <v>67.11623164553</v>
      </c>
      <c r="J38" s="569">
        <f t="shared" si="3"/>
        <v>2652.980107762026</v>
      </c>
      <c r="K38" s="588"/>
    </row>
    <row r="39" spans="1:11" ht="12.75">
      <c r="A39" s="570" t="s">
        <v>582</v>
      </c>
      <c r="B39" s="571">
        <v>15311.635</v>
      </c>
      <c r="C39" s="571">
        <v>16693.259</v>
      </c>
      <c r="D39" s="571">
        <v>16502.273</v>
      </c>
      <c r="E39" s="571">
        <v>16149.575</v>
      </c>
      <c r="F39" s="571">
        <v>15512.441</v>
      </c>
      <c r="G39" s="571">
        <v>14701.746</v>
      </c>
      <c r="H39" s="571">
        <f t="shared" si="5"/>
        <v>94870.929</v>
      </c>
      <c r="I39" s="591">
        <v>69.57407246191528</v>
      </c>
      <c r="J39" s="571">
        <f t="shared" si="3"/>
        <v>3265.443465390838</v>
      </c>
      <c r="K39" s="588"/>
    </row>
    <row r="40" spans="1:11" ht="13.5" thickBot="1">
      <c r="A40" s="572" t="s">
        <v>583</v>
      </c>
      <c r="B40" s="573">
        <v>177027.668</v>
      </c>
      <c r="C40" s="573">
        <v>190033.252</v>
      </c>
      <c r="D40" s="573">
        <v>190469.46300000002</v>
      </c>
      <c r="E40" s="573">
        <v>188817.076</v>
      </c>
      <c r="F40" s="573">
        <v>182873.704</v>
      </c>
      <c r="G40" s="573">
        <v>178262.346</v>
      </c>
      <c r="H40" s="573">
        <f t="shared" si="5"/>
        <v>1107483.509</v>
      </c>
      <c r="I40" s="592">
        <v>68.28158126587618</v>
      </c>
      <c r="J40" s="573">
        <f t="shared" si="3"/>
        <v>3863.377458470254</v>
      </c>
      <c r="K40" s="588"/>
    </row>
    <row r="41" spans="1:11" ht="13.5" thickBot="1">
      <c r="A41" s="578" t="s">
        <v>584</v>
      </c>
      <c r="B41" s="579">
        <f>B29-B33-B37</f>
        <v>188.94000000000233</v>
      </c>
      <c r="C41" s="579">
        <f aca="true" t="shared" si="6" ref="C41:H41">C29-C33-C37</f>
        <v>135.58300000004238</v>
      </c>
      <c r="D41" s="579">
        <f t="shared" si="6"/>
        <v>108.16499999997905</v>
      </c>
      <c r="E41" s="579">
        <f t="shared" si="6"/>
        <v>137.3629999999539</v>
      </c>
      <c r="F41" s="579">
        <f t="shared" si="6"/>
        <v>145.77000000007683</v>
      </c>
      <c r="G41" s="579">
        <f t="shared" si="6"/>
        <v>144.70900000003166</v>
      </c>
      <c r="H41" s="579">
        <f t="shared" si="6"/>
        <v>860.5300000011921</v>
      </c>
      <c r="I41" s="592">
        <v>12.531809005886968</v>
      </c>
      <c r="J41" s="579">
        <f t="shared" si="3"/>
        <v>4505.392670163309</v>
      </c>
      <c r="K41" s="588"/>
    </row>
    <row r="42" spans="1:10" ht="12.75">
      <c r="A42" s="562" t="s">
        <v>60</v>
      </c>
      <c r="B42" s="562"/>
      <c r="C42" s="562"/>
      <c r="D42" s="562"/>
      <c r="E42" s="562"/>
      <c r="F42" s="562"/>
      <c r="G42" s="562"/>
      <c r="H42" s="562"/>
      <c r="I42" s="589"/>
      <c r="J42" s="562"/>
    </row>
    <row r="43" spans="1:11" ht="12.75">
      <c r="A43" s="584" t="s">
        <v>587</v>
      </c>
      <c r="B43" s="585"/>
      <c r="C43" s="586"/>
      <c r="D43" s="585"/>
      <c r="E43" s="585"/>
      <c r="F43" s="585"/>
      <c r="G43" s="585"/>
      <c r="H43" s="562"/>
      <c r="I43" s="589"/>
      <c r="J43" s="562"/>
      <c r="K43" s="588"/>
    </row>
    <row r="44" spans="1:10" ht="12.75">
      <c r="A44" s="587" t="s">
        <v>588</v>
      </c>
      <c r="B44" s="587" t="s">
        <v>589</v>
      </c>
      <c r="C44" s="585"/>
      <c r="D44" s="585"/>
      <c r="E44" s="587" t="s">
        <v>590</v>
      </c>
      <c r="F44" s="585"/>
      <c r="G44" s="585"/>
      <c r="H44" s="562"/>
      <c r="I44" s="589"/>
      <c r="J44" s="562"/>
    </row>
  </sheetData>
  <mergeCells count="8">
    <mergeCell ref="A8:A10"/>
    <mergeCell ref="B8:G9"/>
    <mergeCell ref="H8:H10"/>
    <mergeCell ref="I8:I10"/>
    <mergeCell ref="J26:J28"/>
    <mergeCell ref="A26:A28"/>
    <mergeCell ref="B26:H27"/>
    <mergeCell ref="I26:I2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G44"/>
  <sheetViews>
    <sheetView workbookViewId="0" topLeftCell="A28">
      <selection activeCell="G2" sqref="G2"/>
    </sheetView>
  </sheetViews>
  <sheetFormatPr defaultColWidth="9.140625" defaultRowHeight="12.75"/>
  <cols>
    <col min="1" max="1" width="23.8515625" style="0" customWidth="1"/>
  </cols>
  <sheetData>
    <row r="1" spans="2:7" ht="14.25">
      <c r="B1" s="64"/>
      <c r="C1" s="64"/>
      <c r="D1" s="64"/>
      <c r="E1" s="64"/>
      <c r="F1" s="64"/>
      <c r="G1" s="64"/>
    </row>
    <row r="2" spans="1:7" ht="15">
      <c r="A2" s="156"/>
      <c r="B2" s="64"/>
      <c r="C2" s="64"/>
      <c r="D2" s="64"/>
      <c r="E2" s="64"/>
      <c r="F2" s="64"/>
      <c r="G2" s="155" t="s">
        <v>855</v>
      </c>
    </row>
    <row r="3" spans="1:7" ht="15">
      <c r="A3" s="156"/>
      <c r="B3" s="64"/>
      <c r="C3" s="64"/>
      <c r="D3" s="64"/>
      <c r="E3" s="64"/>
      <c r="F3" s="64"/>
      <c r="G3" s="64"/>
    </row>
    <row r="4" spans="1:7" ht="31.5" customHeight="1">
      <c r="A4" s="917" t="s">
        <v>187</v>
      </c>
      <c r="B4" s="917"/>
      <c r="C4" s="917"/>
      <c r="D4" s="917"/>
      <c r="E4" s="917"/>
      <c r="F4" s="917"/>
      <c r="G4" s="917"/>
    </row>
    <row r="5" spans="1:7" ht="15.75" customHeight="1">
      <c r="A5" s="917" t="s">
        <v>188</v>
      </c>
      <c r="B5" s="917"/>
      <c r="C5" s="917"/>
      <c r="D5" s="917"/>
      <c r="E5" s="917"/>
      <c r="F5" s="917"/>
      <c r="G5" s="917"/>
    </row>
    <row r="6" spans="1:7" ht="15" thickBot="1">
      <c r="A6" s="918"/>
      <c r="B6" s="918"/>
      <c r="C6" s="918"/>
      <c r="D6" s="918"/>
      <c r="E6" s="918"/>
      <c r="F6" s="918"/>
      <c r="G6" s="918"/>
    </row>
    <row r="7" spans="1:7" ht="16.5" thickBot="1" thickTop="1">
      <c r="A7" s="148" t="s">
        <v>157</v>
      </c>
      <c r="B7" s="919" t="s">
        <v>189</v>
      </c>
      <c r="C7" s="920"/>
      <c r="D7" s="921"/>
      <c r="E7" s="919" t="s">
        <v>190</v>
      </c>
      <c r="F7" s="920"/>
      <c r="G7" s="921"/>
    </row>
    <row r="8" spans="1:7" ht="15.75" thickBot="1">
      <c r="A8" s="149" t="s">
        <v>191</v>
      </c>
      <c r="B8" s="150" t="s">
        <v>192</v>
      </c>
      <c r="C8" s="151" t="s">
        <v>193</v>
      </c>
      <c r="D8" s="152" t="s">
        <v>95</v>
      </c>
      <c r="E8" s="153" t="s">
        <v>192</v>
      </c>
      <c r="F8" s="150" t="s">
        <v>193</v>
      </c>
      <c r="G8" s="154" t="s">
        <v>95</v>
      </c>
    </row>
    <row r="9" spans="1:7" ht="14.25" customHeight="1">
      <c r="A9" s="922" t="s">
        <v>194</v>
      </c>
      <c r="B9" s="923"/>
      <c r="C9" s="923"/>
      <c r="D9" s="923"/>
      <c r="E9" s="923"/>
      <c r="F9" s="923"/>
      <c r="G9" s="924"/>
    </row>
    <row r="10" spans="1:7" ht="15">
      <c r="A10" s="157">
        <v>2001</v>
      </c>
      <c r="B10" s="158">
        <v>294988</v>
      </c>
      <c r="C10" s="159">
        <v>238664</v>
      </c>
      <c r="D10" s="160">
        <v>533652</v>
      </c>
      <c r="E10" s="161">
        <v>284720</v>
      </c>
      <c r="F10" s="158">
        <v>235922</v>
      </c>
      <c r="G10" s="162">
        <v>520642</v>
      </c>
    </row>
    <row r="11" spans="1:7" ht="15">
      <c r="A11" s="157" t="s">
        <v>255</v>
      </c>
      <c r="B11" s="158">
        <v>281854</v>
      </c>
      <c r="C11" s="159">
        <v>220397</v>
      </c>
      <c r="D11" s="160">
        <v>502251</v>
      </c>
      <c r="E11" s="161">
        <v>272638</v>
      </c>
      <c r="F11" s="158">
        <v>219415</v>
      </c>
      <c r="G11" s="162">
        <v>492053</v>
      </c>
    </row>
    <row r="12" spans="1:7" ht="15">
      <c r="A12" s="157" t="s">
        <v>195</v>
      </c>
      <c r="B12" s="158">
        <v>274431</v>
      </c>
      <c r="C12" s="159">
        <v>232567</v>
      </c>
      <c r="D12" s="160">
        <v>506998</v>
      </c>
      <c r="E12" s="161">
        <v>297263</v>
      </c>
      <c r="F12" s="158">
        <v>237512</v>
      </c>
      <c r="G12" s="162">
        <v>534775</v>
      </c>
    </row>
    <row r="13" spans="1:7" ht="15">
      <c r="A13" s="157" t="s">
        <v>256</v>
      </c>
      <c r="B13" s="158">
        <v>261457</v>
      </c>
      <c r="C13" s="159">
        <v>215246</v>
      </c>
      <c r="D13" s="163">
        <v>476703</v>
      </c>
      <c r="E13" s="161">
        <v>283873</v>
      </c>
      <c r="F13" s="158">
        <v>219845</v>
      </c>
      <c r="G13" s="162">
        <v>503718</v>
      </c>
    </row>
    <row r="14" spans="1:7" ht="15">
      <c r="A14" s="157">
        <v>2002</v>
      </c>
      <c r="B14" s="158">
        <v>277264</v>
      </c>
      <c r="C14" s="159">
        <v>226813</v>
      </c>
      <c r="D14" s="160">
        <v>504077</v>
      </c>
      <c r="E14" s="161">
        <v>280753</v>
      </c>
      <c r="F14" s="158">
        <v>232414</v>
      </c>
      <c r="G14" s="162">
        <v>513167</v>
      </c>
    </row>
    <row r="15" spans="1:7" ht="15">
      <c r="A15" s="157" t="s">
        <v>257</v>
      </c>
      <c r="B15" s="158">
        <v>263780</v>
      </c>
      <c r="C15" s="159">
        <v>208226</v>
      </c>
      <c r="D15" s="160">
        <v>472006</v>
      </c>
      <c r="E15" s="161">
        <v>267397</v>
      </c>
      <c r="F15" s="158">
        <v>214526</v>
      </c>
      <c r="G15" s="162">
        <v>481923</v>
      </c>
    </row>
    <row r="16" spans="1:7" ht="15">
      <c r="A16" s="157" t="s">
        <v>196</v>
      </c>
      <c r="B16" s="158">
        <v>227533</v>
      </c>
      <c r="C16" s="159">
        <v>200107</v>
      </c>
      <c r="D16" s="160">
        <v>427640</v>
      </c>
      <c r="E16" s="161">
        <v>256329</v>
      </c>
      <c r="F16" s="158">
        <v>209469</v>
      </c>
      <c r="G16" s="162">
        <v>465798</v>
      </c>
    </row>
    <row r="17" spans="1:7" ht="15.75" thickBot="1">
      <c r="A17" s="157" t="s">
        <v>258</v>
      </c>
      <c r="B17" s="158">
        <v>209928</v>
      </c>
      <c r="C17" s="159">
        <v>177633</v>
      </c>
      <c r="D17" s="163">
        <v>387561</v>
      </c>
      <c r="E17" s="161">
        <v>238541</v>
      </c>
      <c r="F17" s="158">
        <v>186681</v>
      </c>
      <c r="G17" s="162">
        <v>425222</v>
      </c>
    </row>
    <row r="18" spans="1:7" ht="15.75" customHeight="1">
      <c r="A18" s="925" t="s">
        <v>197</v>
      </c>
      <c r="B18" s="926"/>
      <c r="C18" s="926"/>
      <c r="D18" s="926"/>
      <c r="E18" s="926"/>
      <c r="F18" s="926"/>
      <c r="G18" s="927"/>
    </row>
    <row r="19" spans="1:7" ht="15">
      <c r="A19" s="157">
        <v>2001</v>
      </c>
      <c r="B19" s="164">
        <v>19.51</v>
      </c>
      <c r="C19" s="164">
        <v>17.6</v>
      </c>
      <c r="D19" s="163">
        <v>18.63</v>
      </c>
      <c r="E19" s="164">
        <v>18.88</v>
      </c>
      <c r="F19" s="164">
        <v>17.53</v>
      </c>
      <c r="G19" s="163">
        <v>18.25</v>
      </c>
    </row>
    <row r="20" spans="1:7" ht="15">
      <c r="A20" s="157" t="s">
        <v>195</v>
      </c>
      <c r="B20" s="165">
        <v>18.59</v>
      </c>
      <c r="C20" s="166">
        <v>16.58</v>
      </c>
      <c r="D20" s="163">
        <v>17.62</v>
      </c>
      <c r="E20" s="164">
        <v>20.18</v>
      </c>
      <c r="F20" s="165">
        <v>16.93</v>
      </c>
      <c r="G20" s="167">
        <v>18.62</v>
      </c>
    </row>
    <row r="21" spans="1:7" ht="15">
      <c r="A21" s="157">
        <v>2002</v>
      </c>
      <c r="B21" s="165">
        <v>18.75</v>
      </c>
      <c r="C21" s="166">
        <v>16.04</v>
      </c>
      <c r="D21" s="163">
        <v>17.45</v>
      </c>
      <c r="E21" s="164">
        <v>19.01</v>
      </c>
      <c r="F21" s="165">
        <v>16.52</v>
      </c>
      <c r="G21" s="167">
        <v>17.82</v>
      </c>
    </row>
    <row r="22" spans="1:7" ht="15.75" thickBot="1">
      <c r="A22" s="157" t="s">
        <v>196</v>
      </c>
      <c r="B22" s="165">
        <v>14.46</v>
      </c>
      <c r="C22" s="166">
        <v>14.77</v>
      </c>
      <c r="D22" s="163">
        <v>14.6</v>
      </c>
      <c r="E22" s="164">
        <v>16.43</v>
      </c>
      <c r="F22" s="165">
        <v>15.52</v>
      </c>
      <c r="G22" s="167">
        <v>16.02</v>
      </c>
    </row>
    <row r="23" spans="1:7" ht="15.75" thickBot="1">
      <c r="A23" s="928" t="s">
        <v>198</v>
      </c>
      <c r="B23" s="929"/>
      <c r="C23" s="929"/>
      <c r="D23" s="929"/>
      <c r="E23" s="929"/>
      <c r="F23" s="929"/>
      <c r="G23" s="930"/>
    </row>
    <row r="24" spans="1:7" ht="14.25" customHeight="1">
      <c r="A24" s="922" t="s">
        <v>199</v>
      </c>
      <c r="B24" s="923"/>
      <c r="C24" s="923"/>
      <c r="D24" s="923"/>
      <c r="E24" s="923"/>
      <c r="F24" s="923"/>
      <c r="G24" s="924"/>
    </row>
    <row r="25" spans="1:7" ht="15">
      <c r="A25" s="157" t="s">
        <v>200</v>
      </c>
      <c r="B25" s="165" t="s">
        <v>201</v>
      </c>
      <c r="C25" s="166" t="s">
        <v>202</v>
      </c>
      <c r="D25" s="163" t="s">
        <v>203</v>
      </c>
      <c r="E25" s="164" t="s">
        <v>204</v>
      </c>
      <c r="F25" s="165" t="s">
        <v>205</v>
      </c>
      <c r="G25" s="167" t="s">
        <v>206</v>
      </c>
    </row>
    <row r="26" spans="1:7" ht="15">
      <c r="A26" s="157" t="s">
        <v>207</v>
      </c>
      <c r="B26" s="165" t="s">
        <v>208</v>
      </c>
      <c r="C26" s="166" t="s">
        <v>209</v>
      </c>
      <c r="D26" s="163" t="s">
        <v>210</v>
      </c>
      <c r="E26" s="164" t="s">
        <v>211</v>
      </c>
      <c r="F26" s="165" t="s">
        <v>212</v>
      </c>
      <c r="G26" s="167" t="s">
        <v>213</v>
      </c>
    </row>
    <row r="27" spans="1:7" ht="15">
      <c r="A27" s="157" t="s">
        <v>214</v>
      </c>
      <c r="B27" s="165" t="s">
        <v>215</v>
      </c>
      <c r="C27" s="166" t="s">
        <v>216</v>
      </c>
      <c r="D27" s="163" t="s">
        <v>217</v>
      </c>
      <c r="E27" s="164" t="s">
        <v>218</v>
      </c>
      <c r="F27" s="165" t="s">
        <v>219</v>
      </c>
      <c r="G27" s="167" t="s">
        <v>220</v>
      </c>
    </row>
    <row r="28" spans="1:7" ht="15.75" thickBot="1">
      <c r="A28" s="157" t="s">
        <v>221</v>
      </c>
      <c r="B28" s="165" t="s">
        <v>222</v>
      </c>
      <c r="C28" s="166" t="s">
        <v>223</v>
      </c>
      <c r="D28" s="163" t="s">
        <v>224</v>
      </c>
      <c r="E28" s="164" t="s">
        <v>225</v>
      </c>
      <c r="F28" s="165" t="s">
        <v>226</v>
      </c>
      <c r="G28" s="167" t="s">
        <v>227</v>
      </c>
    </row>
    <row r="29" spans="1:7" ht="14.25" customHeight="1">
      <c r="A29" s="922" t="s">
        <v>228</v>
      </c>
      <c r="B29" s="923"/>
      <c r="C29" s="923"/>
      <c r="D29" s="923"/>
      <c r="E29" s="923"/>
      <c r="F29" s="923"/>
      <c r="G29" s="924"/>
    </row>
    <row r="30" spans="1:7" ht="15">
      <c r="A30" s="157" t="s">
        <v>200</v>
      </c>
      <c r="B30" s="168" t="s">
        <v>229</v>
      </c>
      <c r="C30" s="169" t="s">
        <v>230</v>
      </c>
      <c r="D30" s="170" t="s">
        <v>231</v>
      </c>
      <c r="E30" s="171" t="s">
        <v>232</v>
      </c>
      <c r="F30" s="168" t="s">
        <v>233</v>
      </c>
      <c r="G30" s="172" t="s">
        <v>234</v>
      </c>
    </row>
    <row r="31" spans="1:7" ht="15">
      <c r="A31" s="157" t="s">
        <v>207</v>
      </c>
      <c r="B31" s="168" t="s">
        <v>235</v>
      </c>
      <c r="C31" s="169" t="s">
        <v>236</v>
      </c>
      <c r="D31" s="170" t="s">
        <v>237</v>
      </c>
      <c r="E31" s="171" t="s">
        <v>238</v>
      </c>
      <c r="F31" s="168" t="s">
        <v>239</v>
      </c>
      <c r="G31" s="172" t="s">
        <v>240</v>
      </c>
    </row>
    <row r="32" spans="1:7" ht="15">
      <c r="A32" s="157" t="s">
        <v>214</v>
      </c>
      <c r="B32" s="168" t="s">
        <v>241</v>
      </c>
      <c r="C32" s="169" t="s">
        <v>242</v>
      </c>
      <c r="D32" s="170" t="s">
        <v>243</v>
      </c>
      <c r="E32" s="171" t="s">
        <v>244</v>
      </c>
      <c r="F32" s="168" t="s">
        <v>245</v>
      </c>
      <c r="G32" s="172" t="s">
        <v>246</v>
      </c>
    </row>
    <row r="33" spans="1:7" ht="15.75" thickBot="1">
      <c r="A33" s="67" t="s">
        <v>247</v>
      </c>
      <c r="B33" s="173" t="s">
        <v>248</v>
      </c>
      <c r="C33" s="174" t="s">
        <v>249</v>
      </c>
      <c r="D33" s="175" t="s">
        <v>250</v>
      </c>
      <c r="E33" s="176" t="s">
        <v>251</v>
      </c>
      <c r="F33" s="173" t="s">
        <v>252</v>
      </c>
      <c r="G33" s="177" t="s">
        <v>253</v>
      </c>
    </row>
    <row r="34" spans="1:7" ht="15.75" thickTop="1">
      <c r="A34" s="178" t="s">
        <v>254</v>
      </c>
      <c r="B34" s="64"/>
      <c r="C34" s="64"/>
      <c r="D34" s="64"/>
      <c r="E34" s="64"/>
      <c r="F34" s="64"/>
      <c r="G34" s="64"/>
    </row>
    <row r="35" spans="1:7" ht="15" customHeight="1">
      <c r="A35" s="932" t="s">
        <v>261</v>
      </c>
      <c r="B35" s="932"/>
      <c r="C35" s="932"/>
      <c r="D35" s="932"/>
      <c r="E35" s="932"/>
      <c r="F35" s="932"/>
      <c r="G35" s="932"/>
    </row>
    <row r="36" spans="1:7" ht="15" customHeight="1">
      <c r="A36" s="179" t="s">
        <v>259</v>
      </c>
      <c r="B36" s="179"/>
      <c r="C36" s="179"/>
      <c r="D36" s="179"/>
      <c r="E36" s="179"/>
      <c r="F36" s="179"/>
      <c r="G36" s="179"/>
    </row>
    <row r="37" spans="1:7" ht="15" customHeight="1">
      <c r="A37" s="932" t="s">
        <v>260</v>
      </c>
      <c r="B37" s="932"/>
      <c r="C37" s="932"/>
      <c r="D37" s="932"/>
      <c r="E37" s="932"/>
      <c r="F37" s="932"/>
      <c r="G37" s="932"/>
    </row>
    <row r="38" spans="1:7" ht="15" customHeight="1">
      <c r="A38" t="s">
        <v>262</v>
      </c>
      <c r="B38" s="179"/>
      <c r="C38" s="179"/>
      <c r="D38" s="179"/>
      <c r="E38" s="179"/>
      <c r="F38" s="179"/>
      <c r="G38" s="179"/>
    </row>
    <row r="39" spans="1:7" ht="15" customHeight="1">
      <c r="A39" t="s">
        <v>263</v>
      </c>
      <c r="B39" s="179"/>
      <c r="C39" s="179"/>
      <c r="D39" s="179"/>
      <c r="E39" s="179"/>
      <c r="F39" s="179"/>
      <c r="G39" s="179"/>
    </row>
    <row r="40" ht="15" customHeight="1">
      <c r="A40" t="s">
        <v>264</v>
      </c>
    </row>
    <row r="41" spans="1:7" ht="18">
      <c r="A41" s="931" t="s">
        <v>265</v>
      </c>
      <c r="B41" s="931"/>
      <c r="C41" s="931"/>
      <c r="D41" s="931"/>
      <c r="E41" s="931"/>
      <c r="F41" s="931"/>
      <c r="G41" s="931"/>
    </row>
    <row r="42" spans="1:7" ht="18">
      <c r="A42" t="s">
        <v>266</v>
      </c>
      <c r="B42" s="180"/>
      <c r="C42" s="180"/>
      <c r="D42" s="180"/>
      <c r="E42" s="180"/>
      <c r="F42" s="180"/>
      <c r="G42" s="180"/>
    </row>
    <row r="43" spans="1:7" ht="15">
      <c r="A43" s="932" t="s">
        <v>267</v>
      </c>
      <c r="B43" s="932"/>
      <c r="C43" s="932"/>
      <c r="D43" s="932"/>
      <c r="E43" s="932"/>
      <c r="F43" s="932"/>
      <c r="G43" s="932"/>
    </row>
    <row r="44" ht="12.75">
      <c r="A44" t="s">
        <v>268</v>
      </c>
    </row>
  </sheetData>
  <mergeCells count="14">
    <mergeCell ref="A41:G41"/>
    <mergeCell ref="A43:G43"/>
    <mergeCell ref="A29:G29"/>
    <mergeCell ref="A35:G35"/>
    <mergeCell ref="A37:G37"/>
    <mergeCell ref="A9:G9"/>
    <mergeCell ref="A18:G18"/>
    <mergeCell ref="A23:G23"/>
    <mergeCell ref="A24:G24"/>
    <mergeCell ref="A4:G4"/>
    <mergeCell ref="A5:G5"/>
    <mergeCell ref="A6:G6"/>
    <mergeCell ref="B7:D7"/>
    <mergeCell ref="E7:G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árok20"/>
  <dimension ref="A1:F100"/>
  <sheetViews>
    <sheetView workbookViewId="0" topLeftCell="A34">
      <selection activeCell="I28" sqref="I28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10.57421875" style="0" customWidth="1"/>
    <col min="4" max="4" width="20.00390625" style="0" customWidth="1"/>
    <col min="5" max="5" width="11.8515625" style="0" customWidth="1"/>
    <col min="6" max="6" width="20.28125" style="0" customWidth="1"/>
  </cols>
  <sheetData>
    <row r="1" spans="1:6" ht="15.75">
      <c r="A1" s="600" t="s">
        <v>592</v>
      </c>
      <c r="B1" s="600"/>
      <c r="C1" s="600"/>
      <c r="D1" s="600"/>
      <c r="E1" s="600"/>
      <c r="F1" s="600"/>
    </row>
    <row r="2" spans="1:6" ht="15.75">
      <c r="A2" s="601" t="s">
        <v>593</v>
      </c>
      <c r="B2" s="601"/>
      <c r="C2" s="601"/>
      <c r="D2" s="601"/>
      <c r="E2" s="601"/>
      <c r="F2" s="601"/>
    </row>
    <row r="3" spans="1:6" ht="36">
      <c r="A3" s="602" t="s">
        <v>594</v>
      </c>
      <c r="B3" s="603" t="s">
        <v>595</v>
      </c>
      <c r="C3" s="603" t="s">
        <v>596</v>
      </c>
      <c r="D3" s="603" t="s">
        <v>597</v>
      </c>
      <c r="E3" s="603" t="s">
        <v>598</v>
      </c>
      <c r="F3" s="603" t="s">
        <v>599</v>
      </c>
    </row>
    <row r="4" spans="1:6" ht="12.75">
      <c r="A4" s="604"/>
      <c r="B4" s="605" t="s">
        <v>546</v>
      </c>
      <c r="C4" s="606">
        <v>289519</v>
      </c>
      <c r="D4" s="607">
        <v>561123.1666666666</v>
      </c>
      <c r="E4" s="607">
        <v>5379161</v>
      </c>
      <c r="F4" s="608">
        <v>10.431425396389264</v>
      </c>
    </row>
    <row r="5" spans="1:6" ht="12.75">
      <c r="A5" s="609">
        <v>1</v>
      </c>
      <c r="B5" s="610" t="s">
        <v>337</v>
      </c>
      <c r="C5" s="611">
        <v>10173.166666666666</v>
      </c>
      <c r="D5" s="612">
        <v>22214.833333333332</v>
      </c>
      <c r="E5" s="610">
        <v>82885</v>
      </c>
      <c r="F5" s="613">
        <v>26.801994731656308</v>
      </c>
    </row>
    <row r="6" spans="1:6" ht="12.75">
      <c r="A6" s="614">
        <f>A5+1</f>
        <v>2</v>
      </c>
      <c r="B6" s="615" t="s">
        <v>336</v>
      </c>
      <c r="C6" s="616">
        <v>4781.833333333333</v>
      </c>
      <c r="D6" s="617">
        <v>10354.166666666666</v>
      </c>
      <c r="E6" s="615">
        <v>40818</v>
      </c>
      <c r="F6" s="618">
        <v>25.36666829993304</v>
      </c>
    </row>
    <row r="7" spans="1:6" ht="12.75">
      <c r="A7" s="614">
        <f aca="true" t="shared" si="0" ref="A7:A71">A6+1</f>
        <v>3</v>
      </c>
      <c r="B7" s="615" t="s">
        <v>367</v>
      </c>
      <c r="C7" s="616">
        <v>11799.166666666666</v>
      </c>
      <c r="D7" s="617">
        <v>25388.5</v>
      </c>
      <c r="E7" s="615">
        <v>104006</v>
      </c>
      <c r="F7" s="618">
        <v>24.410610926292716</v>
      </c>
    </row>
    <row r="8" spans="1:6" ht="12.75">
      <c r="A8" s="614">
        <f t="shared" si="0"/>
        <v>4</v>
      </c>
      <c r="B8" s="615" t="s">
        <v>345</v>
      </c>
      <c r="C8" s="616">
        <v>5537.166666666667</v>
      </c>
      <c r="D8" s="617">
        <v>15216.333333333334</v>
      </c>
      <c r="E8" s="615">
        <v>64007</v>
      </c>
      <c r="F8" s="618">
        <v>23.77292067013504</v>
      </c>
    </row>
    <row r="9" spans="1:6" ht="12.75">
      <c r="A9" s="614">
        <f t="shared" si="0"/>
        <v>5</v>
      </c>
      <c r="B9" s="615" t="s">
        <v>364</v>
      </c>
      <c r="C9" s="616">
        <v>6807.166666666667</v>
      </c>
      <c r="D9" s="617">
        <v>14609.666666666666</v>
      </c>
      <c r="E9" s="615">
        <v>61867</v>
      </c>
      <c r="F9" s="618">
        <v>23.61463569700594</v>
      </c>
    </row>
    <row r="10" spans="1:6" ht="12.75">
      <c r="A10" s="614">
        <f t="shared" si="0"/>
        <v>6</v>
      </c>
      <c r="B10" s="615" t="s">
        <v>362</v>
      </c>
      <c r="C10" s="616">
        <v>9556.666666666666</v>
      </c>
      <c r="D10" s="617">
        <v>22567.5</v>
      </c>
      <c r="E10" s="615">
        <v>108431</v>
      </c>
      <c r="F10" s="618">
        <v>20.812774944434707</v>
      </c>
    </row>
    <row r="11" spans="1:6" ht="12.75">
      <c r="A11" s="614">
        <f t="shared" si="0"/>
        <v>7</v>
      </c>
      <c r="B11" s="615" t="s">
        <v>357</v>
      </c>
      <c r="C11" s="616">
        <v>2535.3333333333335</v>
      </c>
      <c r="D11" s="617">
        <v>6397.333333333333</v>
      </c>
      <c r="E11" s="615">
        <v>30863</v>
      </c>
      <c r="F11" s="618">
        <v>20.728164252773006</v>
      </c>
    </row>
    <row r="12" spans="1:6" ht="12.75">
      <c r="A12" s="614">
        <f t="shared" si="0"/>
        <v>8</v>
      </c>
      <c r="B12" s="615" t="s">
        <v>350</v>
      </c>
      <c r="C12" s="616">
        <v>4042.1666666666665</v>
      </c>
      <c r="D12" s="617">
        <v>11070.166666666666</v>
      </c>
      <c r="E12" s="615">
        <v>54676</v>
      </c>
      <c r="F12" s="618">
        <v>20.24684809910503</v>
      </c>
    </row>
    <row r="13" spans="1:6" ht="12.75">
      <c r="A13" s="614">
        <f t="shared" si="0"/>
        <v>9</v>
      </c>
      <c r="B13" s="615" t="s">
        <v>338</v>
      </c>
      <c r="C13" s="615">
        <v>4675.166666666667</v>
      </c>
      <c r="D13" s="617">
        <v>9356</v>
      </c>
      <c r="E13" s="615">
        <v>46550</v>
      </c>
      <c r="F13" s="618">
        <v>20.098818474758325</v>
      </c>
    </row>
    <row r="14" spans="1:6" ht="12.75">
      <c r="A14" s="614">
        <f t="shared" si="0"/>
        <v>10</v>
      </c>
      <c r="B14" s="615" t="s">
        <v>363</v>
      </c>
      <c r="C14" s="615">
        <v>9715.833333333334</v>
      </c>
      <c r="D14" s="617">
        <v>21458.666666666668</v>
      </c>
      <c r="E14" s="615">
        <v>109192</v>
      </c>
      <c r="F14" s="618">
        <v>19.652233374850418</v>
      </c>
    </row>
    <row r="15" spans="1:6" ht="12.75">
      <c r="A15" s="614">
        <f t="shared" si="0"/>
        <v>11</v>
      </c>
      <c r="B15" s="615" t="s">
        <v>355</v>
      </c>
      <c r="C15" s="615">
        <v>6026.166666666667</v>
      </c>
      <c r="D15" s="617">
        <v>14744.333333333334</v>
      </c>
      <c r="E15" s="615">
        <v>76839</v>
      </c>
      <c r="F15" s="618">
        <v>19.18860648021621</v>
      </c>
    </row>
    <row r="16" spans="1:6" ht="12.75">
      <c r="A16" s="614">
        <f t="shared" si="0"/>
        <v>12</v>
      </c>
      <c r="B16" s="615" t="s">
        <v>366</v>
      </c>
      <c r="C16" s="615">
        <v>6647.5</v>
      </c>
      <c r="D16" s="617">
        <v>17499.833333333332</v>
      </c>
      <c r="E16" s="615">
        <v>94193</v>
      </c>
      <c r="F16" s="618">
        <v>18.578698346303156</v>
      </c>
    </row>
    <row r="17" spans="1:6" ht="12.75">
      <c r="A17" s="614">
        <f t="shared" si="0"/>
        <v>13</v>
      </c>
      <c r="B17" s="615" t="s">
        <v>334</v>
      </c>
      <c r="C17" s="616">
        <v>6441.666666666667</v>
      </c>
      <c r="D17" s="617">
        <v>12762.166666666666</v>
      </c>
      <c r="E17" s="615">
        <v>73326</v>
      </c>
      <c r="F17" s="618">
        <v>17.40469501495604</v>
      </c>
    </row>
    <row r="18" spans="1:6" ht="12.75">
      <c r="A18" s="614">
        <f t="shared" si="0"/>
        <v>14</v>
      </c>
      <c r="B18" s="615" t="s">
        <v>365</v>
      </c>
      <c r="C18" s="616">
        <v>1965.3333333333333</v>
      </c>
      <c r="D18" s="617">
        <v>4059.3333333333335</v>
      </c>
      <c r="E18" s="615">
        <v>23624</v>
      </c>
      <c r="F18" s="618">
        <v>17.183090642284682</v>
      </c>
    </row>
    <row r="19" spans="1:6" ht="12.75">
      <c r="A19" s="614">
        <f t="shared" si="0"/>
        <v>15</v>
      </c>
      <c r="B19" s="615" t="s">
        <v>346</v>
      </c>
      <c r="C19" s="616">
        <v>2235.5</v>
      </c>
      <c r="D19" s="617">
        <v>5210.833333333333</v>
      </c>
      <c r="E19" s="615">
        <v>32008</v>
      </c>
      <c r="F19" s="618">
        <v>16.27978422061151</v>
      </c>
    </row>
    <row r="20" spans="1:6" ht="12.75">
      <c r="A20" s="614">
        <f t="shared" si="0"/>
        <v>16</v>
      </c>
      <c r="B20" s="619" t="s">
        <v>310</v>
      </c>
      <c r="C20" s="615">
        <v>10085.333333333334</v>
      </c>
      <c r="D20" s="615">
        <v>18448.5</v>
      </c>
      <c r="E20" s="615">
        <v>119501</v>
      </c>
      <c r="F20" s="618">
        <v>15.437946125973841</v>
      </c>
    </row>
    <row r="21" spans="1:6" ht="12.75">
      <c r="A21" s="614">
        <f t="shared" si="0"/>
        <v>17</v>
      </c>
      <c r="B21" s="615" t="s">
        <v>347</v>
      </c>
      <c r="C21" s="616">
        <v>926.6666666666666</v>
      </c>
      <c r="D21" s="617">
        <v>1865.5</v>
      </c>
      <c r="E21" s="615">
        <v>12577</v>
      </c>
      <c r="F21" s="618">
        <v>14.83263099308261</v>
      </c>
    </row>
    <row r="22" spans="1:6" ht="12.75">
      <c r="A22" s="614">
        <f t="shared" si="0"/>
        <v>18</v>
      </c>
      <c r="B22" s="615" t="s">
        <v>335</v>
      </c>
      <c r="C22" s="616">
        <v>1788.5</v>
      </c>
      <c r="D22" s="617">
        <v>3150</v>
      </c>
      <c r="E22" s="615">
        <v>22980</v>
      </c>
      <c r="F22" s="618">
        <v>13.707571801566578</v>
      </c>
    </row>
    <row r="23" spans="1:6" ht="12.75">
      <c r="A23" s="614">
        <f t="shared" si="0"/>
        <v>19</v>
      </c>
      <c r="B23" s="615" t="s">
        <v>343</v>
      </c>
      <c r="C23" s="616">
        <v>4463.833333333333</v>
      </c>
      <c r="D23" s="617">
        <v>10382.333333333334</v>
      </c>
      <c r="E23" s="615">
        <v>76166</v>
      </c>
      <c r="F23" s="618">
        <v>13.63119152027589</v>
      </c>
    </row>
    <row r="24" spans="1:6" ht="12.75">
      <c r="A24" s="614">
        <f t="shared" si="0"/>
        <v>20</v>
      </c>
      <c r="B24" s="615" t="s">
        <v>333</v>
      </c>
      <c r="C24" s="616">
        <v>1576.6666666666667</v>
      </c>
      <c r="D24" s="617">
        <v>3074.3333333333335</v>
      </c>
      <c r="E24" s="615">
        <v>22711</v>
      </c>
      <c r="F24" s="618">
        <v>13.536758986100716</v>
      </c>
    </row>
    <row r="25" spans="1:6" ht="12.75">
      <c r="A25" s="614">
        <f t="shared" si="0"/>
        <v>21</v>
      </c>
      <c r="B25" s="615" t="s">
        <v>349</v>
      </c>
      <c r="C25" s="616">
        <v>10084</v>
      </c>
      <c r="D25" s="617">
        <v>21347.5</v>
      </c>
      <c r="E25" s="615">
        <v>162658</v>
      </c>
      <c r="F25" s="618">
        <v>13.124162352912244</v>
      </c>
    </row>
    <row r="26" spans="1:6" ht="12.75">
      <c r="A26" s="614">
        <f t="shared" si="0"/>
        <v>22</v>
      </c>
      <c r="B26" s="615" t="s">
        <v>352</v>
      </c>
      <c r="C26" s="616">
        <v>2314.3333333333335</v>
      </c>
      <c r="D26" s="617">
        <v>6668.333333333333</v>
      </c>
      <c r="E26" s="615">
        <v>51101</v>
      </c>
      <c r="F26" s="618">
        <v>13.049320626471758</v>
      </c>
    </row>
    <row r="27" spans="1:6" ht="12.75">
      <c r="A27" s="614">
        <f t="shared" si="0"/>
        <v>23</v>
      </c>
      <c r="B27" s="615" t="s">
        <v>354</v>
      </c>
      <c r="C27" s="616">
        <v>1855.3333333333333</v>
      </c>
      <c r="D27" s="617">
        <v>4287.833333333333</v>
      </c>
      <c r="E27" s="615">
        <v>33497</v>
      </c>
      <c r="F27" s="618">
        <v>12.80064881432168</v>
      </c>
    </row>
    <row r="28" spans="1:6" ht="12.75">
      <c r="A28" s="614">
        <f t="shared" si="0"/>
        <v>24</v>
      </c>
      <c r="B28" s="615" t="s">
        <v>313</v>
      </c>
      <c r="C28" s="615">
        <v>3877.6666666666665</v>
      </c>
      <c r="D28" s="617">
        <v>6864.166666666667</v>
      </c>
      <c r="E28" s="615">
        <v>53966</v>
      </c>
      <c r="F28" s="618">
        <v>12.719428282004719</v>
      </c>
    </row>
    <row r="29" spans="1:6" ht="12.75">
      <c r="A29" s="614">
        <f t="shared" si="0"/>
        <v>25</v>
      </c>
      <c r="B29" s="615" t="s">
        <v>312</v>
      </c>
      <c r="C29" s="615">
        <v>10408.5</v>
      </c>
      <c r="D29" s="617">
        <v>18244.5</v>
      </c>
      <c r="E29" s="615">
        <v>148732</v>
      </c>
      <c r="F29" s="618">
        <v>12.266694457144393</v>
      </c>
    </row>
    <row r="30" spans="1:6" ht="12.75">
      <c r="A30" s="614">
        <f t="shared" si="0"/>
        <v>26</v>
      </c>
      <c r="B30" s="619" t="s">
        <v>331</v>
      </c>
      <c r="C30" s="615">
        <v>4044</v>
      </c>
      <c r="D30" s="615">
        <v>8048.666666666667</v>
      </c>
      <c r="E30" s="615">
        <v>65618</v>
      </c>
      <c r="F30" s="618">
        <v>12.265943287918967</v>
      </c>
    </row>
    <row r="31" spans="1:6" ht="12.75">
      <c r="A31" s="614">
        <f t="shared" si="0"/>
        <v>27</v>
      </c>
      <c r="B31" s="619" t="s">
        <v>353</v>
      </c>
      <c r="C31" s="615">
        <v>1126.6666666666667</v>
      </c>
      <c r="D31" s="615">
        <v>2542</v>
      </c>
      <c r="E31" s="615">
        <v>20943</v>
      </c>
      <c r="F31" s="618">
        <v>12.137707109774148</v>
      </c>
    </row>
    <row r="32" spans="1:6" ht="12.75">
      <c r="A32" s="614">
        <f t="shared" si="0"/>
        <v>28</v>
      </c>
      <c r="B32" s="615" t="s">
        <v>359</v>
      </c>
      <c r="C32" s="615">
        <v>4841.5</v>
      </c>
      <c r="D32" s="617">
        <v>9666.166666666666</v>
      </c>
      <c r="E32" s="615">
        <v>79711</v>
      </c>
      <c r="F32" s="618">
        <v>12.126515370107848</v>
      </c>
    </row>
    <row r="33" spans="1:6" ht="12.75">
      <c r="A33" s="614">
        <f t="shared" si="0"/>
        <v>29</v>
      </c>
      <c r="B33" s="619" t="s">
        <v>360</v>
      </c>
      <c r="C33" s="615">
        <v>2304.8333333333335</v>
      </c>
      <c r="D33" s="615">
        <v>3702.8333333333335</v>
      </c>
      <c r="E33" s="615">
        <v>30543</v>
      </c>
      <c r="F33" s="618">
        <v>12.123345229130516</v>
      </c>
    </row>
    <row r="34" spans="1:6" ht="12.75">
      <c r="A34" s="614">
        <f t="shared" si="0"/>
        <v>30</v>
      </c>
      <c r="B34" s="615" t="s">
        <v>309</v>
      </c>
      <c r="C34" s="615">
        <v>7498.5</v>
      </c>
      <c r="D34" s="617">
        <v>13039</v>
      </c>
      <c r="E34" s="615">
        <v>107783</v>
      </c>
      <c r="F34" s="618">
        <v>12.097455071764564</v>
      </c>
    </row>
    <row r="35" spans="1:6" ht="12.75">
      <c r="A35" s="614">
        <f t="shared" si="0"/>
        <v>31</v>
      </c>
      <c r="B35" s="615" t="s">
        <v>351</v>
      </c>
      <c r="C35" s="615">
        <v>2243.8333333333335</v>
      </c>
      <c r="D35" s="617">
        <v>4580.666666666667</v>
      </c>
      <c r="E35" s="615">
        <v>39470</v>
      </c>
      <c r="F35" s="618">
        <v>11.605438729837008</v>
      </c>
    </row>
    <row r="36" spans="1:6" ht="12.75">
      <c r="A36" s="614">
        <f t="shared" si="0"/>
        <v>32</v>
      </c>
      <c r="B36" s="615" t="s">
        <v>344</v>
      </c>
      <c r="C36" s="615">
        <v>3841.6666666666665</v>
      </c>
      <c r="D36" s="617">
        <v>7339.833333333333</v>
      </c>
      <c r="E36" s="615">
        <v>64714</v>
      </c>
      <c r="F36" s="618">
        <v>11.341955887958298</v>
      </c>
    </row>
    <row r="37" spans="1:6" ht="12.75">
      <c r="A37" s="614">
        <f t="shared" si="0"/>
        <v>33</v>
      </c>
      <c r="B37" s="615" t="s">
        <v>315</v>
      </c>
      <c r="C37" s="615">
        <v>2827</v>
      </c>
      <c r="D37" s="617">
        <v>4887</v>
      </c>
      <c r="E37" s="615">
        <v>43373</v>
      </c>
      <c r="F37" s="618">
        <v>11.267378322919788</v>
      </c>
    </row>
    <row r="38" spans="1:6" ht="12.75">
      <c r="A38" s="614">
        <f t="shared" si="0"/>
        <v>34</v>
      </c>
      <c r="B38" s="619" t="s">
        <v>340</v>
      </c>
      <c r="C38" s="615">
        <v>1766.3333333333333</v>
      </c>
      <c r="D38" s="615">
        <v>3071.6666666666665</v>
      </c>
      <c r="E38" s="615">
        <v>27547</v>
      </c>
      <c r="F38" s="618">
        <v>11.150639513074623</v>
      </c>
    </row>
    <row r="39" spans="1:6" ht="12.75">
      <c r="A39" s="614">
        <f t="shared" si="0"/>
        <v>35</v>
      </c>
      <c r="B39" s="615" t="s">
        <v>348</v>
      </c>
      <c r="C39" s="615">
        <v>5274.333333333333</v>
      </c>
      <c r="D39" s="617">
        <v>11654</v>
      </c>
      <c r="E39" s="615">
        <v>104526</v>
      </c>
      <c r="F39" s="618">
        <v>11.149379101850258</v>
      </c>
    </row>
    <row r="40" spans="1:6" ht="12.75">
      <c r="A40" s="614">
        <f t="shared" si="0"/>
        <v>36</v>
      </c>
      <c r="B40" s="619" t="s">
        <v>332</v>
      </c>
      <c r="C40" s="615">
        <v>2149</v>
      </c>
      <c r="D40" s="615">
        <v>3587.1666666666665</v>
      </c>
      <c r="E40" s="615">
        <v>33274</v>
      </c>
      <c r="F40" s="618">
        <v>10.780689627537015</v>
      </c>
    </row>
    <row r="41" spans="1:6" ht="12.75">
      <c r="A41" s="614">
        <f t="shared" si="0"/>
        <v>37</v>
      </c>
      <c r="B41" s="619" t="s">
        <v>361</v>
      </c>
      <c r="C41" s="615">
        <v>3586.8333333333335</v>
      </c>
      <c r="D41" s="615">
        <v>6100.5</v>
      </c>
      <c r="E41" s="615">
        <v>56960</v>
      </c>
      <c r="F41" s="618">
        <v>10.710147471910112</v>
      </c>
    </row>
    <row r="42" spans="1:6" ht="12.75">
      <c r="A42" s="614">
        <f t="shared" si="0"/>
        <v>38</v>
      </c>
      <c r="B42" s="615" t="s">
        <v>292</v>
      </c>
      <c r="C42" s="615">
        <v>5289.166666666667</v>
      </c>
      <c r="D42" s="617">
        <v>9302.833333333334</v>
      </c>
      <c r="E42" s="615">
        <v>94471</v>
      </c>
      <c r="F42" s="618">
        <v>9.847289997283118</v>
      </c>
    </row>
    <row r="43" spans="1:6" ht="12.75">
      <c r="A43" s="614">
        <f t="shared" si="0"/>
        <v>39</v>
      </c>
      <c r="B43" s="619" t="s">
        <v>600</v>
      </c>
      <c r="C43" s="615">
        <v>1842.1666666666667</v>
      </c>
      <c r="D43" s="615">
        <v>3257.5</v>
      </c>
      <c r="E43" s="615">
        <v>33862</v>
      </c>
      <c r="F43" s="618">
        <v>9.619927942826767</v>
      </c>
    </row>
    <row r="44" spans="1:6" ht="12.75">
      <c r="A44" s="614">
        <f t="shared" si="0"/>
        <v>40</v>
      </c>
      <c r="B44" s="615" t="s">
        <v>319</v>
      </c>
      <c r="C44" s="615">
        <v>2120.6666666666665</v>
      </c>
      <c r="D44" s="617">
        <v>3731.1666666666665</v>
      </c>
      <c r="E44" s="615">
        <v>39388</v>
      </c>
      <c r="F44" s="618">
        <v>9.472851291425476</v>
      </c>
    </row>
    <row r="45" spans="1:6" ht="12.75">
      <c r="A45" s="614">
        <f t="shared" si="0"/>
        <v>41</v>
      </c>
      <c r="B45" s="619" t="s">
        <v>358</v>
      </c>
      <c r="C45" s="615">
        <v>3480.1666666666665</v>
      </c>
      <c r="D45" s="615">
        <v>6404.666666666667</v>
      </c>
      <c r="E45" s="615">
        <v>68295</v>
      </c>
      <c r="F45" s="618">
        <v>9.377943724528395</v>
      </c>
    </row>
    <row r="46" spans="1:6" ht="12.75">
      <c r="A46" s="614">
        <f t="shared" si="0"/>
        <v>42</v>
      </c>
      <c r="B46" s="619" t="s">
        <v>341</v>
      </c>
      <c r="C46" s="615">
        <v>2594</v>
      </c>
      <c r="D46" s="615">
        <v>4370.333333333333</v>
      </c>
      <c r="E46" s="615">
        <v>47884</v>
      </c>
      <c r="F46" s="618">
        <v>9.12691782919834</v>
      </c>
    </row>
    <row r="47" spans="1:6" ht="12.75">
      <c r="A47" s="614">
        <f t="shared" si="0"/>
        <v>43</v>
      </c>
      <c r="B47" s="619" t="s">
        <v>330</v>
      </c>
      <c r="C47" s="615">
        <v>918.6666666666666</v>
      </c>
      <c r="D47" s="615">
        <v>1556.6666666666667</v>
      </c>
      <c r="E47" s="615">
        <v>17073</v>
      </c>
      <c r="F47" s="618">
        <v>9.117710224721295</v>
      </c>
    </row>
    <row r="48" spans="1:6" ht="12.75">
      <c r="A48" s="614">
        <f t="shared" si="0"/>
        <v>44</v>
      </c>
      <c r="B48" s="615" t="s">
        <v>324</v>
      </c>
      <c r="C48" s="620">
        <v>3131.8333333333335</v>
      </c>
      <c r="D48" s="621">
        <v>5254.666666666667</v>
      </c>
      <c r="E48" s="622">
        <v>59210</v>
      </c>
      <c r="F48" s="618">
        <v>8.874627033721781</v>
      </c>
    </row>
    <row r="49" spans="1:6" ht="12.75">
      <c r="A49" s="614">
        <f t="shared" si="0"/>
        <v>45</v>
      </c>
      <c r="B49" s="615" t="s">
        <v>323</v>
      </c>
      <c r="C49" s="616">
        <v>2031.6666666666667</v>
      </c>
      <c r="D49" s="623">
        <v>4993.333333333333</v>
      </c>
      <c r="E49" s="615">
        <v>56658</v>
      </c>
      <c r="F49" s="618">
        <v>8.813112593690798</v>
      </c>
    </row>
    <row r="50" spans="1:6" ht="12.75">
      <c r="A50" s="614">
        <f t="shared" si="0"/>
        <v>46</v>
      </c>
      <c r="B50" s="619" t="s">
        <v>303</v>
      </c>
      <c r="C50" s="616">
        <v>2656.6666666666665</v>
      </c>
      <c r="D50" s="620">
        <v>4167.333333333333</v>
      </c>
      <c r="E50" s="615">
        <v>47795</v>
      </c>
      <c r="F50" s="618">
        <v>8.719182620218293</v>
      </c>
    </row>
    <row r="51" spans="1:6" ht="12.75">
      <c r="A51" s="614">
        <f t="shared" si="0"/>
        <v>47</v>
      </c>
      <c r="B51" s="619" t="s">
        <v>291</v>
      </c>
      <c r="C51" s="616">
        <v>5454.833333333333</v>
      </c>
      <c r="D51" s="620">
        <v>9685.833333333334</v>
      </c>
      <c r="E51" s="615">
        <v>112977</v>
      </c>
      <c r="F51" s="618">
        <v>8.573278926979238</v>
      </c>
    </row>
    <row r="52" spans="1:6" ht="12.75">
      <c r="A52" s="614">
        <f t="shared" si="0"/>
        <v>48</v>
      </c>
      <c r="B52" s="619" t="s">
        <v>326</v>
      </c>
      <c r="C52" s="616">
        <v>1416.8333333333333</v>
      </c>
      <c r="D52" s="620">
        <v>2787.8333333333335</v>
      </c>
      <c r="E52" s="615">
        <v>35309</v>
      </c>
      <c r="F52" s="618">
        <v>7.895531828523418</v>
      </c>
    </row>
    <row r="53" spans="1:6" ht="12.75">
      <c r="A53" s="624">
        <f t="shared" si="0"/>
        <v>49</v>
      </c>
      <c r="B53" s="625" t="s">
        <v>325</v>
      </c>
      <c r="C53" s="626">
        <v>826.3333333333334</v>
      </c>
      <c r="D53" s="627">
        <v>1307</v>
      </c>
      <c r="E53" s="625">
        <v>16739</v>
      </c>
      <c r="F53" s="628">
        <v>7.808112790489277</v>
      </c>
    </row>
    <row r="54" spans="1:6" ht="36">
      <c r="A54" s="602" t="s">
        <v>594</v>
      </c>
      <c r="B54" s="603" t="s">
        <v>595</v>
      </c>
      <c r="C54" s="603" t="s">
        <v>596</v>
      </c>
      <c r="D54" s="603" t="s">
        <v>597</v>
      </c>
      <c r="E54" s="603" t="s">
        <v>598</v>
      </c>
      <c r="F54" s="603" t="s">
        <v>599</v>
      </c>
    </row>
    <row r="55" spans="1:6" ht="12.75">
      <c r="A55" s="609">
        <f>A53+1</f>
        <v>50</v>
      </c>
      <c r="B55" s="619" t="s">
        <v>322</v>
      </c>
      <c r="C55" s="616">
        <v>4833.5</v>
      </c>
      <c r="D55" s="620">
        <v>7623.166666666667</v>
      </c>
      <c r="E55" s="615">
        <v>97912</v>
      </c>
      <c r="F55" s="618">
        <v>7.785732766838249</v>
      </c>
    </row>
    <row r="56" spans="1:6" ht="12.75">
      <c r="A56" s="614">
        <f t="shared" si="0"/>
        <v>51</v>
      </c>
      <c r="B56" s="619" t="s">
        <v>601</v>
      </c>
      <c r="C56" s="616">
        <v>1887.8333333333333</v>
      </c>
      <c r="D56" s="620">
        <v>2974.8333333333335</v>
      </c>
      <c r="E56" s="615">
        <v>38566</v>
      </c>
      <c r="F56" s="618">
        <v>7.713616484295321</v>
      </c>
    </row>
    <row r="57" spans="1:6" ht="12.75">
      <c r="A57" s="614">
        <f t="shared" si="0"/>
        <v>52</v>
      </c>
      <c r="B57" s="619" t="s">
        <v>321</v>
      </c>
      <c r="C57" s="616">
        <v>3143.1666666666665</v>
      </c>
      <c r="D57" s="620">
        <v>5523.666666666667</v>
      </c>
      <c r="E57" s="615">
        <v>73758</v>
      </c>
      <c r="F57" s="618">
        <v>7.488905158310512</v>
      </c>
    </row>
    <row r="58" spans="1:6" ht="12.75">
      <c r="A58" s="614">
        <f t="shared" si="0"/>
        <v>53</v>
      </c>
      <c r="B58" s="619" t="s">
        <v>314</v>
      </c>
      <c r="C58" s="616">
        <v>3539.6666666666665</v>
      </c>
      <c r="D58" s="620">
        <v>5470.5</v>
      </c>
      <c r="E58" s="615">
        <v>74099</v>
      </c>
      <c r="F58" s="618">
        <v>7.382690724571182</v>
      </c>
    </row>
    <row r="59" spans="1:6" ht="12.75">
      <c r="A59" s="614">
        <f t="shared" si="0"/>
        <v>54</v>
      </c>
      <c r="B59" s="619" t="s">
        <v>318</v>
      </c>
      <c r="C59" s="616">
        <v>3874.6666666666665</v>
      </c>
      <c r="D59" s="620">
        <v>6673</v>
      </c>
      <c r="E59" s="615">
        <v>92876</v>
      </c>
      <c r="F59" s="618">
        <v>7.184848615358113</v>
      </c>
    </row>
    <row r="60" spans="1:6" ht="12.75">
      <c r="A60" s="614">
        <f t="shared" si="0"/>
        <v>55</v>
      </c>
      <c r="B60" s="619" t="s">
        <v>311</v>
      </c>
      <c r="C60" s="615">
        <v>7043.833333333333</v>
      </c>
      <c r="D60" s="615">
        <v>11734.333333333334</v>
      </c>
      <c r="E60" s="615">
        <v>163548</v>
      </c>
      <c r="F60" s="618">
        <v>7.174855903669464</v>
      </c>
    </row>
    <row r="61" spans="1:6" ht="12.75">
      <c r="A61" s="614">
        <f t="shared" si="0"/>
        <v>56</v>
      </c>
      <c r="B61" s="619" t="s">
        <v>304</v>
      </c>
      <c r="C61" s="616">
        <v>2836.3333333333335</v>
      </c>
      <c r="D61" s="620">
        <v>4604.833333333333</v>
      </c>
      <c r="E61" s="615">
        <v>65007</v>
      </c>
      <c r="F61" s="618">
        <v>7.083596125545453</v>
      </c>
    </row>
    <row r="62" spans="1:6" ht="12.75">
      <c r="A62" s="614">
        <f t="shared" si="0"/>
        <v>57</v>
      </c>
      <c r="B62" s="619" t="s">
        <v>317</v>
      </c>
      <c r="C62" s="616">
        <v>1181.6666666666667</v>
      </c>
      <c r="D62" s="620">
        <v>2167.6666666666665</v>
      </c>
      <c r="E62" s="615">
        <v>30790</v>
      </c>
      <c r="F62" s="618">
        <v>7.040164555591642</v>
      </c>
    </row>
    <row r="63" spans="1:6" ht="12.75">
      <c r="A63" s="614">
        <f t="shared" si="0"/>
        <v>58</v>
      </c>
      <c r="B63" s="619" t="s">
        <v>339</v>
      </c>
      <c r="C63" s="616">
        <v>2911.8333333333335</v>
      </c>
      <c r="D63" s="620">
        <v>4757.5</v>
      </c>
      <c r="E63" s="615">
        <v>67697</v>
      </c>
      <c r="F63" s="618">
        <v>7.027637856921282</v>
      </c>
    </row>
    <row r="64" spans="1:6" ht="12.75">
      <c r="A64" s="614">
        <f t="shared" si="0"/>
        <v>59</v>
      </c>
      <c r="B64" s="619" t="s">
        <v>293</v>
      </c>
      <c r="C64" s="616">
        <v>2181</v>
      </c>
      <c r="D64" s="620">
        <v>3173.6666666666665</v>
      </c>
      <c r="E64" s="615">
        <v>45247</v>
      </c>
      <c r="F64" s="618">
        <v>7.014093015374868</v>
      </c>
    </row>
    <row r="65" spans="1:6" ht="12.75">
      <c r="A65" s="614">
        <f t="shared" si="0"/>
        <v>60</v>
      </c>
      <c r="B65" s="619" t="s">
        <v>296</v>
      </c>
      <c r="C65" s="616">
        <v>1884.5</v>
      </c>
      <c r="D65" s="620">
        <v>3110.5</v>
      </c>
      <c r="E65" s="615">
        <v>46757</v>
      </c>
      <c r="F65" s="618">
        <v>6.652479842590414</v>
      </c>
    </row>
    <row r="66" spans="1:6" ht="12.75">
      <c r="A66" s="614">
        <f t="shared" si="0"/>
        <v>61</v>
      </c>
      <c r="B66" s="615" t="s">
        <v>297</v>
      </c>
      <c r="C66" s="616">
        <v>4887</v>
      </c>
      <c r="D66" s="623">
        <v>7166.833333333333</v>
      </c>
      <c r="E66" s="615">
        <v>126864</v>
      </c>
      <c r="F66" s="618">
        <v>5.649225417244713</v>
      </c>
    </row>
    <row r="67" spans="1:6" ht="12.75">
      <c r="A67" s="614">
        <f t="shared" si="0"/>
        <v>62</v>
      </c>
      <c r="B67" s="619" t="s">
        <v>300</v>
      </c>
      <c r="C67" s="616">
        <v>2281.6666666666665</v>
      </c>
      <c r="D67" s="620">
        <v>3444</v>
      </c>
      <c r="E67" s="615">
        <v>61664</v>
      </c>
      <c r="F67" s="618">
        <v>5.585106382978723</v>
      </c>
    </row>
    <row r="68" spans="1:6" ht="12.75">
      <c r="A68" s="614">
        <f t="shared" si="0"/>
        <v>63</v>
      </c>
      <c r="B68" s="619" t="s">
        <v>305</v>
      </c>
      <c r="C68" s="616">
        <v>5286.166666666667</v>
      </c>
      <c r="D68" s="620">
        <v>7802.666666666667</v>
      </c>
      <c r="E68" s="615">
        <v>139950</v>
      </c>
      <c r="F68" s="618">
        <v>5.575324520662141</v>
      </c>
    </row>
    <row r="69" spans="1:6" ht="12.75">
      <c r="A69" s="614">
        <f t="shared" si="0"/>
        <v>64</v>
      </c>
      <c r="B69" s="619" t="s">
        <v>295</v>
      </c>
      <c r="C69" s="616">
        <v>1963</v>
      </c>
      <c r="D69" s="620">
        <v>3370</v>
      </c>
      <c r="E69" s="615">
        <v>60668</v>
      </c>
      <c r="F69" s="618">
        <v>5.554822970923716</v>
      </c>
    </row>
    <row r="70" spans="1:6" ht="12.75">
      <c r="A70" s="614">
        <f t="shared" si="0"/>
        <v>65</v>
      </c>
      <c r="B70" s="619" t="s">
        <v>301</v>
      </c>
      <c r="C70" s="616">
        <v>1043.5</v>
      </c>
      <c r="D70" s="620">
        <v>1607.6666666666667</v>
      </c>
      <c r="E70" s="615">
        <v>28967</v>
      </c>
      <c r="F70" s="618">
        <v>5.549993670958908</v>
      </c>
    </row>
    <row r="71" spans="1:6" ht="12.75">
      <c r="A71" s="614">
        <f t="shared" si="0"/>
        <v>66</v>
      </c>
      <c r="B71" s="619" t="s">
        <v>602</v>
      </c>
      <c r="C71" s="616">
        <v>2196</v>
      </c>
      <c r="D71" s="620">
        <v>3480.1666666666665</v>
      </c>
      <c r="E71" s="615">
        <v>63265</v>
      </c>
      <c r="F71" s="618">
        <v>5.500935219579019</v>
      </c>
    </row>
    <row r="72" spans="1:6" ht="12.75">
      <c r="A72" s="614">
        <f aca="true" t="shared" si="1" ref="A72:A84">A71+1</f>
        <v>67</v>
      </c>
      <c r="B72" s="619" t="s">
        <v>327</v>
      </c>
      <c r="C72" s="616">
        <v>5649.833333333333</v>
      </c>
      <c r="D72" s="620">
        <v>8560.833333333334</v>
      </c>
      <c r="E72" s="615">
        <v>156539</v>
      </c>
      <c r="F72" s="618">
        <v>5.468818207177339</v>
      </c>
    </row>
    <row r="73" spans="1:6" ht="12.75">
      <c r="A73" s="614">
        <f t="shared" si="1"/>
        <v>68</v>
      </c>
      <c r="B73" s="619" t="s">
        <v>287</v>
      </c>
      <c r="C73" s="615">
        <v>1752.1666666666667</v>
      </c>
      <c r="D73" s="615">
        <v>3147.3333333333335</v>
      </c>
      <c r="E73" s="615">
        <v>64966</v>
      </c>
      <c r="F73" s="618">
        <v>4.844585372861703</v>
      </c>
    </row>
    <row r="74" spans="1:6" ht="12.75">
      <c r="A74" s="614">
        <f t="shared" si="1"/>
        <v>69</v>
      </c>
      <c r="B74" s="619" t="s">
        <v>294</v>
      </c>
      <c r="C74" s="616">
        <v>1964.8333333333333</v>
      </c>
      <c r="D74" s="620">
        <v>2984</v>
      </c>
      <c r="E74" s="615">
        <v>63927</v>
      </c>
      <c r="F74" s="618">
        <v>4.667824237020351</v>
      </c>
    </row>
    <row r="75" spans="1:6" ht="12.75">
      <c r="A75" s="614">
        <f t="shared" si="1"/>
        <v>70</v>
      </c>
      <c r="B75" s="619" t="s">
        <v>329</v>
      </c>
      <c r="C75" s="616">
        <v>3101</v>
      </c>
      <c r="D75" s="620">
        <v>4754.5</v>
      </c>
      <c r="E75" s="615">
        <v>111747</v>
      </c>
      <c r="F75" s="618">
        <v>4.254700349897536</v>
      </c>
    </row>
    <row r="76" spans="1:6" ht="12.75">
      <c r="A76" s="614">
        <f t="shared" si="1"/>
        <v>71</v>
      </c>
      <c r="B76" s="615" t="s">
        <v>306</v>
      </c>
      <c r="C76" s="616">
        <v>1254.3333333333333</v>
      </c>
      <c r="D76" s="620">
        <v>1827.8333333333333</v>
      </c>
      <c r="E76" s="615">
        <v>45688</v>
      </c>
      <c r="F76" s="618">
        <v>4.000685811007996</v>
      </c>
    </row>
    <row r="77" spans="1:6" ht="12.75">
      <c r="A77" s="614">
        <f t="shared" si="1"/>
        <v>72</v>
      </c>
      <c r="B77" s="619" t="s">
        <v>307</v>
      </c>
      <c r="C77" s="616">
        <v>2466.5</v>
      </c>
      <c r="D77" s="620">
        <v>3339.8333333333335</v>
      </c>
      <c r="E77" s="615">
        <v>112592</v>
      </c>
      <c r="F77" s="618">
        <v>2.966314954289233</v>
      </c>
    </row>
    <row r="78" spans="1:6" ht="12.75">
      <c r="A78" s="614">
        <f t="shared" si="1"/>
        <v>73</v>
      </c>
      <c r="B78" s="619" t="s">
        <v>289</v>
      </c>
      <c r="C78" s="616">
        <v>935</v>
      </c>
      <c r="D78" s="620">
        <v>1464.6666666666667</v>
      </c>
      <c r="E78" s="615">
        <v>52998</v>
      </c>
      <c r="F78" s="618">
        <v>2.7636263003635357</v>
      </c>
    </row>
    <row r="79" spans="1:6" ht="12.75">
      <c r="A79" s="614">
        <f t="shared" si="1"/>
        <v>74</v>
      </c>
      <c r="B79" s="619" t="s">
        <v>288</v>
      </c>
      <c r="C79" s="616">
        <v>1036.5</v>
      </c>
      <c r="D79" s="620">
        <v>1464.6666666666667</v>
      </c>
      <c r="E79" s="615">
        <v>54723</v>
      </c>
      <c r="F79" s="618">
        <v>2.676510181581176</v>
      </c>
    </row>
    <row r="80" spans="1:6" ht="12.75">
      <c r="A80" s="614">
        <f t="shared" si="1"/>
        <v>75</v>
      </c>
      <c r="B80" s="619" t="s">
        <v>286</v>
      </c>
      <c r="C80" s="616">
        <v>1647.3333333333333</v>
      </c>
      <c r="D80" s="620">
        <v>2146</v>
      </c>
      <c r="E80" s="615">
        <v>120359</v>
      </c>
      <c r="F80" s="618">
        <v>1.7829991940777175</v>
      </c>
    </row>
    <row r="81" spans="1:6" ht="12.75">
      <c r="A81" s="614">
        <f t="shared" si="1"/>
        <v>76</v>
      </c>
      <c r="B81" s="619" t="s">
        <v>284</v>
      </c>
      <c r="C81" s="616">
        <v>709.6666666666666</v>
      </c>
      <c r="D81" s="620">
        <v>1046.8333333333333</v>
      </c>
      <c r="E81" s="615">
        <v>61606</v>
      </c>
      <c r="F81" s="618">
        <v>1.6992392515880486</v>
      </c>
    </row>
    <row r="82" spans="1:6" ht="12.75">
      <c r="A82" s="614">
        <f t="shared" si="1"/>
        <v>77</v>
      </c>
      <c r="B82" s="619" t="s">
        <v>282</v>
      </c>
      <c r="C82" s="616">
        <v>559.6666666666666</v>
      </c>
      <c r="D82" s="620">
        <v>726.8333333333334</v>
      </c>
      <c r="E82" s="615">
        <v>43977</v>
      </c>
      <c r="F82" s="618">
        <v>1.6527578810135601</v>
      </c>
    </row>
    <row r="83" spans="1:6" ht="12.75">
      <c r="A83" s="614">
        <f t="shared" si="1"/>
        <v>78</v>
      </c>
      <c r="B83" s="619" t="s">
        <v>283</v>
      </c>
      <c r="C83" s="616">
        <v>1101.3333333333333</v>
      </c>
      <c r="D83" s="620">
        <v>1622.5</v>
      </c>
      <c r="E83" s="615">
        <v>107991</v>
      </c>
      <c r="F83" s="618">
        <v>1.5024400181496607</v>
      </c>
    </row>
    <row r="84" spans="1:6" ht="12.75">
      <c r="A84" s="624">
        <f t="shared" si="1"/>
        <v>79</v>
      </c>
      <c r="B84" s="606" t="s">
        <v>285</v>
      </c>
      <c r="C84" s="625">
        <v>777.3333333333334</v>
      </c>
      <c r="D84" s="625">
        <v>1071</v>
      </c>
      <c r="E84" s="625">
        <v>93116</v>
      </c>
      <c r="F84" s="628">
        <v>1.1501782722625542</v>
      </c>
    </row>
    <row r="85" spans="1:6" ht="12.75">
      <c r="A85" s="629"/>
      <c r="B85" s="630"/>
      <c r="C85" s="580"/>
      <c r="D85" s="580"/>
      <c r="E85" s="583"/>
      <c r="F85" s="580"/>
    </row>
    <row r="86" spans="1:6" ht="15.75">
      <c r="A86" s="600" t="s">
        <v>603</v>
      </c>
      <c r="B86" s="600"/>
      <c r="C86" s="600"/>
      <c r="D86" s="600"/>
      <c r="E86" s="600"/>
      <c r="F86" s="600"/>
    </row>
    <row r="87" spans="1:6" ht="15.75">
      <c r="A87" s="601" t="s">
        <v>593</v>
      </c>
      <c r="B87" s="601"/>
      <c r="C87" s="601"/>
      <c r="D87" s="601"/>
      <c r="E87" s="601"/>
      <c r="F87" s="601"/>
    </row>
    <row r="88" spans="1:6" ht="12.75">
      <c r="A88" s="580"/>
      <c r="B88" s="630"/>
      <c r="C88" s="580"/>
      <c r="D88" s="580"/>
      <c r="E88" s="583"/>
      <c r="F88" s="580"/>
    </row>
    <row r="89" spans="1:6" ht="36">
      <c r="A89" s="602" t="s">
        <v>604</v>
      </c>
      <c r="B89" s="631"/>
      <c r="C89" s="603" t="s">
        <v>596</v>
      </c>
      <c r="D89" s="603" t="s">
        <v>597</v>
      </c>
      <c r="E89" s="603" t="s">
        <v>598</v>
      </c>
      <c r="F89" s="603" t="s">
        <v>599</v>
      </c>
    </row>
    <row r="90" spans="1:6" ht="12.75">
      <c r="A90" s="632"/>
      <c r="B90" s="633" t="s">
        <v>546</v>
      </c>
      <c r="C90" s="634">
        <v>289519</v>
      </c>
      <c r="D90" s="634">
        <v>561123.1666666666</v>
      </c>
      <c r="E90" s="634">
        <v>5379161</v>
      </c>
      <c r="F90" s="635">
        <f>D90/E90*100</f>
        <v>10.431425396389264</v>
      </c>
    </row>
    <row r="91" spans="1:6" ht="12.75">
      <c r="A91" s="636">
        <v>1</v>
      </c>
      <c r="B91" s="615" t="s">
        <v>368</v>
      </c>
      <c r="C91" s="615">
        <v>63240.333333333336</v>
      </c>
      <c r="D91" s="615">
        <v>137855</v>
      </c>
      <c r="E91" s="615">
        <v>767685</v>
      </c>
      <c r="F91" s="637">
        <v>17.95723506386083</v>
      </c>
    </row>
    <row r="92" spans="1:6" ht="12.75">
      <c r="A92" s="614">
        <v>2</v>
      </c>
      <c r="B92" s="615" t="s">
        <v>356</v>
      </c>
      <c r="C92" s="615">
        <v>49971.666666666664</v>
      </c>
      <c r="D92" s="615">
        <v>116909.66666666667</v>
      </c>
      <c r="E92" s="615">
        <v>793182</v>
      </c>
      <c r="F92" s="637">
        <v>14.739324224032652</v>
      </c>
    </row>
    <row r="93" spans="1:6" ht="12.75">
      <c r="A93" s="614">
        <v>3</v>
      </c>
      <c r="B93" s="615" t="s">
        <v>605</v>
      </c>
      <c r="C93" s="615">
        <v>46921.833333333336</v>
      </c>
      <c r="D93" s="615">
        <v>91058</v>
      </c>
      <c r="E93" s="615">
        <v>660110</v>
      </c>
      <c r="F93" s="637">
        <v>13.7943676053991</v>
      </c>
    </row>
    <row r="94" spans="1:6" ht="12.75">
      <c r="A94" s="614">
        <v>4</v>
      </c>
      <c r="B94" s="615" t="s">
        <v>316</v>
      </c>
      <c r="C94" s="615">
        <v>45280.5</v>
      </c>
      <c r="D94" s="615">
        <v>78688</v>
      </c>
      <c r="E94" s="615">
        <v>711002</v>
      </c>
      <c r="F94" s="637">
        <v>11.06719812321203</v>
      </c>
    </row>
    <row r="95" spans="1:6" ht="12.75">
      <c r="A95" s="614">
        <v>5</v>
      </c>
      <c r="B95" s="615" t="s">
        <v>328</v>
      </c>
      <c r="C95" s="615">
        <v>30052.333333333332</v>
      </c>
      <c r="D95" s="615">
        <v>51879.833333333336</v>
      </c>
      <c r="E95" s="615">
        <v>693041</v>
      </c>
      <c r="F95" s="637">
        <v>7.485824551986584</v>
      </c>
    </row>
    <row r="96" spans="1:6" ht="12.75">
      <c r="A96" s="614">
        <v>6</v>
      </c>
      <c r="B96" s="615" t="s">
        <v>298</v>
      </c>
      <c r="C96" s="615">
        <v>23624.333333333332</v>
      </c>
      <c r="D96" s="615">
        <v>38793.666666666664</v>
      </c>
      <c r="E96" s="615">
        <v>550911</v>
      </c>
      <c r="F96" s="637">
        <v>7.041730273431945</v>
      </c>
    </row>
    <row r="97" spans="1:6" ht="12.75">
      <c r="A97" s="614">
        <v>7</v>
      </c>
      <c r="B97" s="615" t="s">
        <v>308</v>
      </c>
      <c r="C97" s="615">
        <v>21909</v>
      </c>
      <c r="D97" s="615">
        <v>33249.166666666664</v>
      </c>
      <c r="E97" s="615">
        <v>603494</v>
      </c>
      <c r="F97" s="637">
        <v>5.509444446285575</v>
      </c>
    </row>
    <row r="98" spans="1:6" ht="12.75">
      <c r="A98" s="624">
        <v>8</v>
      </c>
      <c r="B98" s="625" t="s">
        <v>290</v>
      </c>
      <c r="C98" s="625">
        <v>8446.666666666666</v>
      </c>
      <c r="D98" s="625">
        <v>12611.666666666666</v>
      </c>
      <c r="E98" s="625">
        <v>599736</v>
      </c>
      <c r="F98" s="638">
        <v>2.102869707115575</v>
      </c>
    </row>
    <row r="100" ht="12.75">
      <c r="A100" t="s">
        <v>606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 xml:space="preserve">&amp;R&amp;"Arial,Tučné"Tabuľka č. 24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árok21"/>
  <dimension ref="A1:AY101"/>
  <sheetViews>
    <sheetView workbookViewId="0" topLeftCell="A32">
      <selection activeCell="A1" sqref="A1:IV1"/>
    </sheetView>
  </sheetViews>
  <sheetFormatPr defaultColWidth="9.140625" defaultRowHeight="12.75"/>
  <cols>
    <col min="1" max="1" width="17.57421875" style="0" customWidth="1"/>
    <col min="2" max="2" width="7.00390625" style="0" customWidth="1"/>
    <col min="3" max="3" width="7.7109375" style="0" customWidth="1"/>
    <col min="4" max="4" width="7.140625" style="0" customWidth="1"/>
    <col min="5" max="5" width="8.00390625" style="0" customWidth="1"/>
    <col min="6" max="6" width="12.57421875" style="0" customWidth="1"/>
    <col min="7" max="7" width="12.7109375" style="0" customWidth="1"/>
    <col min="8" max="8" width="7.140625" style="0" customWidth="1"/>
    <col min="9" max="49" width="0" style="0" hidden="1" customWidth="1"/>
    <col min="50" max="51" width="8.421875" style="0" customWidth="1"/>
  </cols>
  <sheetData>
    <row r="1" spans="1:51" ht="15.75">
      <c r="A1" s="640" t="s">
        <v>607</v>
      </c>
      <c r="B1" s="641"/>
      <c r="C1" s="641"/>
      <c r="D1" s="641"/>
      <c r="E1" s="641"/>
      <c r="F1" s="641"/>
      <c r="G1" s="641"/>
      <c r="H1" s="641"/>
      <c r="I1" s="642"/>
      <c r="J1" s="643">
        <v>2001</v>
      </c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  <c r="AO1" s="644"/>
      <c r="AP1" s="644"/>
      <c r="AQ1" s="644"/>
      <c r="AR1" s="644"/>
      <c r="AS1" s="644"/>
      <c r="AT1" s="644"/>
      <c r="AU1" s="644"/>
      <c r="AV1" s="644"/>
      <c r="AW1" s="644"/>
      <c r="AX1" s="644"/>
      <c r="AY1" s="644"/>
    </row>
    <row r="2" spans="1:51" ht="13.5" thickBot="1">
      <c r="A2" s="645"/>
      <c r="B2" s="639"/>
      <c r="C2" s="646"/>
      <c r="D2" s="639"/>
      <c r="E2" s="639"/>
      <c r="F2" s="647"/>
      <c r="G2" s="647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AR2" s="639"/>
      <c r="AS2" s="639"/>
      <c r="AT2" s="639"/>
      <c r="AU2" s="639"/>
      <c r="AV2" s="639"/>
      <c r="AW2" s="639"/>
      <c r="AX2" s="639"/>
      <c r="AY2" s="639"/>
    </row>
    <row r="3" spans="1:51" ht="13.5" thickTop="1">
      <c r="A3" s="1068" t="s">
        <v>608</v>
      </c>
      <c r="B3" s="1096" t="s">
        <v>609</v>
      </c>
      <c r="C3" s="1090"/>
      <c r="D3" s="1090"/>
      <c r="E3" s="1091" t="s">
        <v>610</v>
      </c>
      <c r="F3" s="1089" t="s">
        <v>611</v>
      </c>
      <c r="G3" s="1089" t="s">
        <v>612</v>
      </c>
      <c r="H3" s="1091" t="s">
        <v>613</v>
      </c>
      <c r="I3" s="712"/>
      <c r="J3" s="1092" t="s">
        <v>614</v>
      </c>
      <c r="K3" s="1075" t="s">
        <v>615</v>
      </c>
      <c r="L3" s="1076"/>
      <c r="M3" s="1076"/>
      <c r="N3" s="1075" t="s">
        <v>616</v>
      </c>
      <c r="O3" s="1076"/>
      <c r="P3" s="1076"/>
      <c r="Q3" s="1077" t="s">
        <v>617</v>
      </c>
      <c r="R3" s="1080" t="s">
        <v>618</v>
      </c>
      <c r="S3" s="713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  <c r="AO3" s="714"/>
      <c r="AP3" s="714"/>
      <c r="AQ3" s="714"/>
      <c r="AR3" s="714"/>
      <c r="AS3" s="714"/>
      <c r="AT3" s="714"/>
      <c r="AU3" s="714"/>
      <c r="AV3" s="714"/>
      <c r="AW3" s="714"/>
      <c r="AX3" s="1083" t="s">
        <v>619</v>
      </c>
      <c r="AY3" s="1084"/>
    </row>
    <row r="4" spans="1:51" ht="12.75">
      <c r="A4" s="1069"/>
      <c r="B4" s="1097" t="s">
        <v>620</v>
      </c>
      <c r="C4" s="1098" t="s">
        <v>621</v>
      </c>
      <c r="D4" s="1098" t="s">
        <v>622</v>
      </c>
      <c r="E4" s="1090"/>
      <c r="F4" s="1090"/>
      <c r="G4" s="1090"/>
      <c r="H4" s="1090"/>
      <c r="I4" s="715"/>
      <c r="J4" s="1093"/>
      <c r="K4" s="1095" t="s">
        <v>620</v>
      </c>
      <c r="L4" s="1085" t="s">
        <v>623</v>
      </c>
      <c r="M4" s="1085" t="s">
        <v>624</v>
      </c>
      <c r="N4" s="1085" t="s">
        <v>625</v>
      </c>
      <c r="O4" s="1085" t="s">
        <v>626</v>
      </c>
      <c r="P4" s="1085" t="s">
        <v>627</v>
      </c>
      <c r="Q4" s="1078"/>
      <c r="R4" s="1081"/>
      <c r="S4" s="716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4"/>
      <c r="AG4" s="714"/>
      <c r="AH4" s="714"/>
      <c r="AI4" s="714"/>
      <c r="AJ4" s="714"/>
      <c r="AK4" s="714"/>
      <c r="AL4" s="714"/>
      <c r="AM4" s="714"/>
      <c r="AN4" s="714"/>
      <c r="AO4" s="714"/>
      <c r="AP4" s="714"/>
      <c r="AQ4" s="714"/>
      <c r="AR4" s="714"/>
      <c r="AS4" s="714"/>
      <c r="AT4" s="714"/>
      <c r="AU4" s="714"/>
      <c r="AV4" s="714"/>
      <c r="AW4" s="714"/>
      <c r="AX4" s="1086" t="s">
        <v>628</v>
      </c>
      <c r="AY4" s="1086" t="s">
        <v>629</v>
      </c>
    </row>
    <row r="5" spans="1:51" ht="12.75">
      <c r="A5" s="1069"/>
      <c r="B5" s="1090"/>
      <c r="C5" s="1099"/>
      <c r="D5" s="1099"/>
      <c r="E5" s="1090"/>
      <c r="F5" s="1090"/>
      <c r="G5" s="1090"/>
      <c r="H5" s="1090"/>
      <c r="I5" s="715"/>
      <c r="J5" s="1093"/>
      <c r="K5" s="1078"/>
      <c r="L5" s="1078"/>
      <c r="M5" s="1078"/>
      <c r="N5" s="1078"/>
      <c r="O5" s="1078"/>
      <c r="P5" s="1078"/>
      <c r="Q5" s="1078"/>
      <c r="R5" s="1081"/>
      <c r="S5" s="716"/>
      <c r="T5" s="714"/>
      <c r="U5" s="714"/>
      <c r="V5" s="714"/>
      <c r="W5" s="714"/>
      <c r="X5" s="714"/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  <c r="AP5" s="714"/>
      <c r="AQ5" s="714"/>
      <c r="AR5" s="714"/>
      <c r="AS5" s="714"/>
      <c r="AT5" s="714"/>
      <c r="AU5" s="714"/>
      <c r="AV5" s="714"/>
      <c r="AW5" s="714"/>
      <c r="AX5" s="1087"/>
      <c r="AY5" s="1087"/>
    </row>
    <row r="6" spans="1:51" ht="13.5" thickBot="1">
      <c r="A6" s="1070"/>
      <c r="B6" s="1090"/>
      <c r="C6" s="1099"/>
      <c r="D6" s="1099"/>
      <c r="E6" s="1090"/>
      <c r="F6" s="1090"/>
      <c r="G6" s="1090"/>
      <c r="H6" s="1090"/>
      <c r="I6" s="715"/>
      <c r="J6" s="1094"/>
      <c r="K6" s="1079"/>
      <c r="L6" s="1079"/>
      <c r="M6" s="1079"/>
      <c r="N6" s="1079"/>
      <c r="O6" s="1079"/>
      <c r="P6" s="1079"/>
      <c r="Q6" s="1079"/>
      <c r="R6" s="1082"/>
      <c r="S6" s="716"/>
      <c r="T6" s="714"/>
      <c r="U6" s="714" t="s">
        <v>630</v>
      </c>
      <c r="V6" s="714"/>
      <c r="W6" s="714" t="s">
        <v>631</v>
      </c>
      <c r="X6" s="714"/>
      <c r="Y6" s="714" t="s">
        <v>632</v>
      </c>
      <c r="Z6" s="714"/>
      <c r="AA6" s="714" t="s">
        <v>633</v>
      </c>
      <c r="AB6" s="714"/>
      <c r="AC6" s="714" t="s">
        <v>569</v>
      </c>
      <c r="AD6" s="714"/>
      <c r="AE6" s="714" t="s">
        <v>570</v>
      </c>
      <c r="AF6" s="714"/>
      <c r="AG6" s="714" t="s">
        <v>571</v>
      </c>
      <c r="AH6" s="714"/>
      <c r="AI6" s="714" t="s">
        <v>634</v>
      </c>
      <c r="AJ6" s="714"/>
      <c r="AK6" s="714" t="s">
        <v>635</v>
      </c>
      <c r="AL6" s="714"/>
      <c r="AM6" s="714" t="s">
        <v>636</v>
      </c>
      <c r="AN6" s="714"/>
      <c r="AO6" s="714" t="s">
        <v>637</v>
      </c>
      <c r="AP6" s="714"/>
      <c r="AQ6" s="714" t="s">
        <v>638</v>
      </c>
      <c r="AR6" s="714"/>
      <c r="AS6" s="714" t="s">
        <v>412</v>
      </c>
      <c r="AT6" s="714"/>
      <c r="AU6" s="714"/>
      <c r="AV6" s="714"/>
      <c r="AW6" s="714"/>
      <c r="AX6" s="1088"/>
      <c r="AY6" s="1088"/>
    </row>
    <row r="7" spans="1:51" ht="14.25" thickBot="1" thickTop="1">
      <c r="A7" s="651" t="s">
        <v>403</v>
      </c>
      <c r="B7" s="652">
        <v>465797.6666666667</v>
      </c>
      <c r="C7" s="652">
        <v>84798</v>
      </c>
      <c r="D7" s="652">
        <v>261232.83333333334</v>
      </c>
      <c r="E7" s="652">
        <v>289519</v>
      </c>
      <c r="F7" s="652">
        <f>D7/B7*100</f>
        <v>56.082898654852286</v>
      </c>
      <c r="G7" s="652">
        <f>D7/E7*100</f>
        <v>90.22994460927724</v>
      </c>
      <c r="H7" s="653">
        <v>16.018333333333334</v>
      </c>
      <c r="I7" s="654"/>
      <c r="J7" s="655" t="s">
        <v>369</v>
      </c>
      <c r="K7" s="656">
        <v>520641.6666666667</v>
      </c>
      <c r="L7" s="656">
        <v>88058.91666666667</v>
      </c>
      <c r="M7" s="656">
        <v>298092</v>
      </c>
      <c r="N7" s="656">
        <v>4789198</v>
      </c>
      <c r="O7" s="656">
        <v>3450003.80592</v>
      </c>
      <c r="P7" s="656">
        <v>10445297.835</v>
      </c>
      <c r="Q7" s="657"/>
      <c r="R7" s="658">
        <v>19.31</v>
      </c>
      <c r="S7" s="654"/>
      <c r="T7" s="659" t="s">
        <v>639</v>
      </c>
      <c r="U7" s="660">
        <f aca="true" t="shared" si="0" ref="U7:V54">(W7+Y7+AA7+AC7+AE7+AG7+AI7+AK7+AM7+AO7+AQ7+AS7)/12</f>
        <v>289815.6666666667</v>
      </c>
      <c r="V7" s="660">
        <f t="shared" si="0"/>
        <v>864305642.0833334</v>
      </c>
      <c r="W7" s="659">
        <v>295597</v>
      </c>
      <c r="X7" s="659">
        <v>872857812</v>
      </c>
      <c r="Y7" s="659">
        <v>306039</v>
      </c>
      <c r="Z7" s="659">
        <v>923439568</v>
      </c>
      <c r="AA7" s="659">
        <v>309440</v>
      </c>
      <c r="AB7" s="659">
        <v>932597946</v>
      </c>
      <c r="AC7" s="659">
        <v>303321</v>
      </c>
      <c r="AD7" s="659">
        <v>903068588</v>
      </c>
      <c r="AE7" s="659">
        <v>293302</v>
      </c>
      <c r="AF7" s="659">
        <v>880792940</v>
      </c>
      <c r="AG7" s="659">
        <v>286491</v>
      </c>
      <c r="AH7" s="659">
        <v>854734713</v>
      </c>
      <c r="AI7" s="659">
        <v>286137</v>
      </c>
      <c r="AJ7" s="659">
        <v>855747910</v>
      </c>
      <c r="AK7" s="659">
        <v>288778</v>
      </c>
      <c r="AL7" s="659">
        <v>867242008</v>
      </c>
      <c r="AM7" s="659">
        <v>283804</v>
      </c>
      <c r="AN7" s="659">
        <v>842307140</v>
      </c>
      <c r="AO7" s="659">
        <v>275651</v>
      </c>
      <c r="AP7" s="659">
        <v>814831265</v>
      </c>
      <c r="AQ7" s="639">
        <v>273804</v>
      </c>
      <c r="AR7" s="659">
        <v>820753258</v>
      </c>
      <c r="AS7" s="659">
        <v>275424</v>
      </c>
      <c r="AT7" s="659">
        <v>803294557</v>
      </c>
      <c r="AU7" s="639"/>
      <c r="AV7" s="639"/>
      <c r="AW7" s="639"/>
      <c r="AX7" s="652">
        <v>2032913.55239</v>
      </c>
      <c r="AY7" s="652">
        <v>4097368.344</v>
      </c>
    </row>
    <row r="8" spans="1:51" ht="13.5" thickTop="1">
      <c r="A8" s="661" t="s">
        <v>290</v>
      </c>
      <c r="B8" s="652">
        <v>14991.833333333334</v>
      </c>
      <c r="C8" s="652">
        <v>4944</v>
      </c>
      <c r="D8" s="652">
        <v>5889.166666666667</v>
      </c>
      <c r="E8" s="652">
        <v>8446.666666666666</v>
      </c>
      <c r="F8" s="652">
        <f aca="true" t="shared" si="1" ref="F8:F78">D8/B8*100</f>
        <v>39.282498249046704</v>
      </c>
      <c r="G8" s="652">
        <f aca="true" t="shared" si="2" ref="G8:G78">D8/E8*100</f>
        <v>69.72178374112077</v>
      </c>
      <c r="H8" s="653">
        <v>4.095</v>
      </c>
      <c r="I8" s="662"/>
      <c r="J8" s="663" t="s">
        <v>282</v>
      </c>
      <c r="K8" s="664">
        <v>1319.25</v>
      </c>
      <c r="L8" s="664">
        <v>318.4166666666667</v>
      </c>
      <c r="M8" s="664">
        <v>561.5</v>
      </c>
      <c r="N8" s="664">
        <v>20500</v>
      </c>
      <c r="O8" s="664">
        <v>15672.078</v>
      </c>
      <c r="P8" s="664">
        <v>17545.043</v>
      </c>
      <c r="Q8" s="665"/>
      <c r="R8" s="666">
        <v>7.2375</v>
      </c>
      <c r="S8" s="654"/>
      <c r="T8" s="659" t="s">
        <v>282</v>
      </c>
      <c r="U8" s="660">
        <f t="shared" si="0"/>
        <v>507.1666666666667</v>
      </c>
      <c r="V8" s="660">
        <f t="shared" si="0"/>
        <v>1243256.75</v>
      </c>
      <c r="W8" s="659">
        <v>551</v>
      </c>
      <c r="X8" s="659">
        <v>1430775</v>
      </c>
      <c r="Y8" s="659">
        <v>563</v>
      </c>
      <c r="Z8" s="659">
        <v>1373002</v>
      </c>
      <c r="AA8" s="659">
        <v>553</v>
      </c>
      <c r="AB8" s="659">
        <v>1335722</v>
      </c>
      <c r="AC8" s="659">
        <v>533</v>
      </c>
      <c r="AD8" s="659">
        <v>1244617</v>
      </c>
      <c r="AE8" s="659">
        <v>502</v>
      </c>
      <c r="AF8" s="659">
        <v>1178242</v>
      </c>
      <c r="AG8" s="659">
        <v>497</v>
      </c>
      <c r="AH8" s="659">
        <v>1161353</v>
      </c>
      <c r="AI8" s="659">
        <v>486</v>
      </c>
      <c r="AJ8" s="659">
        <v>1156213</v>
      </c>
      <c r="AK8" s="659">
        <v>498</v>
      </c>
      <c r="AL8" s="659">
        <v>1217327</v>
      </c>
      <c r="AM8" s="659">
        <v>491</v>
      </c>
      <c r="AN8" s="659">
        <v>1234457</v>
      </c>
      <c r="AO8" s="659">
        <v>464</v>
      </c>
      <c r="AP8" s="659">
        <v>1179044</v>
      </c>
      <c r="AQ8" s="639">
        <v>463</v>
      </c>
      <c r="AR8" s="659">
        <v>1190748</v>
      </c>
      <c r="AS8" s="659">
        <v>485</v>
      </c>
      <c r="AT8" s="659">
        <v>1217581</v>
      </c>
      <c r="AU8" s="639"/>
      <c r="AV8" s="639"/>
      <c r="AW8" s="639"/>
      <c r="AX8" s="652">
        <v>137817.13891</v>
      </c>
      <c r="AY8" s="652">
        <v>77623.218</v>
      </c>
    </row>
    <row r="9" spans="1:51" ht="12.75">
      <c r="A9" s="667" t="s">
        <v>282</v>
      </c>
      <c r="B9" s="668">
        <v>956.6666666666666</v>
      </c>
      <c r="C9" s="668">
        <v>226.5</v>
      </c>
      <c r="D9" s="668">
        <v>396</v>
      </c>
      <c r="E9" s="668">
        <v>559.6666666666666</v>
      </c>
      <c r="F9" s="668">
        <f t="shared" si="1"/>
        <v>41.393728222996515</v>
      </c>
      <c r="G9" s="668">
        <f t="shared" si="2"/>
        <v>70.7564026206075</v>
      </c>
      <c r="H9" s="669">
        <v>3.895</v>
      </c>
      <c r="I9" s="662"/>
      <c r="J9" s="663" t="s">
        <v>283</v>
      </c>
      <c r="K9" s="664">
        <v>3163.1666666666665</v>
      </c>
      <c r="L9" s="664">
        <v>892.9166666666666</v>
      </c>
      <c r="M9" s="664">
        <v>1096.6666666666667</v>
      </c>
      <c r="N9" s="664">
        <v>59404</v>
      </c>
      <c r="O9" s="664">
        <v>45697.219</v>
      </c>
      <c r="P9" s="664">
        <v>32601.447</v>
      </c>
      <c r="Q9" s="665"/>
      <c r="R9" s="666">
        <v>4.851666666666666</v>
      </c>
      <c r="S9" s="654"/>
      <c r="T9" s="659" t="s">
        <v>283</v>
      </c>
      <c r="U9" s="660">
        <f t="shared" si="0"/>
        <v>884.25</v>
      </c>
      <c r="V9" s="660">
        <f t="shared" si="0"/>
        <v>2143081.25</v>
      </c>
      <c r="W9" s="659">
        <v>951</v>
      </c>
      <c r="X9" s="659">
        <v>2330031</v>
      </c>
      <c r="Y9" s="659">
        <v>958</v>
      </c>
      <c r="Z9" s="659">
        <v>2321072</v>
      </c>
      <c r="AA9" s="659">
        <v>964</v>
      </c>
      <c r="AB9" s="659">
        <v>2306201</v>
      </c>
      <c r="AC9" s="659">
        <v>936</v>
      </c>
      <c r="AD9" s="659">
        <v>2231437</v>
      </c>
      <c r="AE9" s="659">
        <v>914</v>
      </c>
      <c r="AF9" s="659">
        <v>2179386</v>
      </c>
      <c r="AG9" s="659">
        <v>897</v>
      </c>
      <c r="AH9" s="659">
        <v>2181696</v>
      </c>
      <c r="AI9" s="659">
        <v>819</v>
      </c>
      <c r="AJ9" s="659">
        <v>1902197</v>
      </c>
      <c r="AK9" s="659">
        <v>861</v>
      </c>
      <c r="AL9" s="659">
        <v>2178838</v>
      </c>
      <c r="AM9" s="659">
        <v>808</v>
      </c>
      <c r="AN9" s="659">
        <v>1967291</v>
      </c>
      <c r="AO9" s="659">
        <v>797</v>
      </c>
      <c r="AP9" s="659">
        <v>1965253</v>
      </c>
      <c r="AQ9" s="639">
        <v>865</v>
      </c>
      <c r="AR9" s="659">
        <v>2177787</v>
      </c>
      <c r="AS9" s="659">
        <v>841</v>
      </c>
      <c r="AT9" s="659">
        <v>1975786</v>
      </c>
      <c r="AU9" s="639"/>
      <c r="AV9" s="639"/>
      <c r="AW9" s="639"/>
      <c r="AX9" s="668">
        <v>6916.329</v>
      </c>
      <c r="AY9" s="668">
        <v>4902.24</v>
      </c>
    </row>
    <row r="10" spans="1:51" ht="12.75">
      <c r="A10" s="667" t="s">
        <v>283</v>
      </c>
      <c r="B10" s="668">
        <v>1863.5</v>
      </c>
      <c r="C10" s="668">
        <v>749.8333333333334</v>
      </c>
      <c r="D10" s="668">
        <v>682</v>
      </c>
      <c r="E10" s="668">
        <v>1101.3333333333333</v>
      </c>
      <c r="F10" s="668">
        <f t="shared" si="1"/>
        <v>36.59779983901261</v>
      </c>
      <c r="G10" s="668">
        <f t="shared" si="2"/>
        <v>61.924939467312356</v>
      </c>
      <c r="H10" s="669">
        <v>2.895</v>
      </c>
      <c r="I10" s="662"/>
      <c r="J10" s="663" t="s">
        <v>284</v>
      </c>
      <c r="K10" s="664">
        <v>1402.4166666666667</v>
      </c>
      <c r="L10" s="664">
        <v>534.0833333333334</v>
      </c>
      <c r="M10" s="664">
        <v>343</v>
      </c>
      <c r="N10" s="664">
        <v>33906</v>
      </c>
      <c r="O10" s="664">
        <v>25921.585</v>
      </c>
      <c r="P10" s="664">
        <v>11242.485</v>
      </c>
      <c r="Q10" s="665"/>
      <c r="R10" s="666">
        <v>5.308333333333334</v>
      </c>
      <c r="S10" s="654"/>
      <c r="T10" s="659" t="s">
        <v>284</v>
      </c>
      <c r="U10" s="660">
        <f t="shared" si="0"/>
        <v>276.9166666666667</v>
      </c>
      <c r="V10" s="660">
        <f t="shared" si="0"/>
        <v>810444.8333333334</v>
      </c>
      <c r="W10" s="659">
        <v>295</v>
      </c>
      <c r="X10" s="659">
        <v>861705</v>
      </c>
      <c r="Y10" s="659">
        <v>295</v>
      </c>
      <c r="Z10" s="659">
        <v>850718</v>
      </c>
      <c r="AA10" s="659">
        <v>312</v>
      </c>
      <c r="AB10" s="659">
        <v>934822</v>
      </c>
      <c r="AC10" s="659">
        <v>323</v>
      </c>
      <c r="AD10" s="659">
        <v>968159</v>
      </c>
      <c r="AE10" s="659">
        <v>299</v>
      </c>
      <c r="AF10" s="659">
        <v>871393</v>
      </c>
      <c r="AG10" s="659">
        <v>301</v>
      </c>
      <c r="AH10" s="659">
        <v>874639</v>
      </c>
      <c r="AI10" s="659">
        <v>264</v>
      </c>
      <c r="AJ10" s="659">
        <v>750509</v>
      </c>
      <c r="AK10" s="659">
        <v>268</v>
      </c>
      <c r="AL10" s="659">
        <v>794117</v>
      </c>
      <c r="AM10" s="659">
        <v>258</v>
      </c>
      <c r="AN10" s="659">
        <v>749927</v>
      </c>
      <c r="AO10" s="659">
        <v>234</v>
      </c>
      <c r="AP10" s="659">
        <v>648550</v>
      </c>
      <c r="AQ10" s="639">
        <v>228</v>
      </c>
      <c r="AR10" s="659">
        <v>660473</v>
      </c>
      <c r="AS10" s="659">
        <v>246</v>
      </c>
      <c r="AT10" s="659">
        <v>760326</v>
      </c>
      <c r="AU10" s="639"/>
      <c r="AV10" s="639"/>
      <c r="AW10" s="639"/>
      <c r="AX10" s="668">
        <v>22487.558</v>
      </c>
      <c r="AY10" s="668">
        <v>8153.989</v>
      </c>
    </row>
    <row r="11" spans="1:51" ht="12.75">
      <c r="A11" s="667" t="s">
        <v>284</v>
      </c>
      <c r="B11" s="668">
        <v>972.5</v>
      </c>
      <c r="C11" s="668">
        <v>423.6666666666667</v>
      </c>
      <c r="D11" s="668">
        <v>220.16666666666666</v>
      </c>
      <c r="E11" s="668">
        <v>709.6666666666666</v>
      </c>
      <c r="F11" s="668">
        <f t="shared" si="1"/>
        <v>22.63924592973436</v>
      </c>
      <c r="G11" s="668">
        <f t="shared" si="2"/>
        <v>31.023954908407703</v>
      </c>
      <c r="H11" s="669">
        <v>2.795</v>
      </c>
      <c r="I11" s="662"/>
      <c r="J11" s="663" t="s">
        <v>285</v>
      </c>
      <c r="K11" s="664">
        <v>2308.6666666666665</v>
      </c>
      <c r="L11" s="664">
        <v>763.4166666666666</v>
      </c>
      <c r="M11" s="664">
        <v>700.5</v>
      </c>
      <c r="N11" s="664">
        <v>49581</v>
      </c>
      <c r="O11" s="664">
        <v>38145.755</v>
      </c>
      <c r="P11" s="664">
        <v>22523.374</v>
      </c>
      <c r="Q11" s="665"/>
      <c r="R11" s="666">
        <v>4.545833333333333</v>
      </c>
      <c r="S11" s="654"/>
      <c r="T11" s="659" t="s">
        <v>285</v>
      </c>
      <c r="U11" s="660">
        <f t="shared" si="0"/>
        <v>586.4166666666666</v>
      </c>
      <c r="V11" s="660">
        <f t="shared" si="0"/>
        <v>1599124.0833333333</v>
      </c>
      <c r="W11" s="659">
        <v>599</v>
      </c>
      <c r="X11" s="659">
        <v>1541116</v>
      </c>
      <c r="Y11" s="659">
        <v>590</v>
      </c>
      <c r="Z11" s="659">
        <v>1580639</v>
      </c>
      <c r="AA11" s="659">
        <v>599</v>
      </c>
      <c r="AB11" s="659">
        <v>1587142</v>
      </c>
      <c r="AC11" s="659">
        <v>600</v>
      </c>
      <c r="AD11" s="659">
        <v>1662756</v>
      </c>
      <c r="AE11" s="659">
        <v>578</v>
      </c>
      <c r="AF11" s="659">
        <v>1555960</v>
      </c>
      <c r="AG11" s="659">
        <v>580</v>
      </c>
      <c r="AH11" s="659">
        <v>1616565</v>
      </c>
      <c r="AI11" s="659">
        <v>583</v>
      </c>
      <c r="AJ11" s="659">
        <v>1551980</v>
      </c>
      <c r="AK11" s="659">
        <v>622</v>
      </c>
      <c r="AL11" s="659">
        <v>1682499</v>
      </c>
      <c r="AM11" s="659">
        <v>624</v>
      </c>
      <c r="AN11" s="659">
        <v>1739889</v>
      </c>
      <c r="AO11" s="659">
        <v>574</v>
      </c>
      <c r="AP11" s="659">
        <v>1542764</v>
      </c>
      <c r="AQ11" s="639">
        <v>530</v>
      </c>
      <c r="AR11" s="659">
        <v>1552272</v>
      </c>
      <c r="AS11" s="659">
        <v>558</v>
      </c>
      <c r="AT11" s="659">
        <v>1575907</v>
      </c>
      <c r="AU11" s="639"/>
      <c r="AV11" s="639"/>
      <c r="AW11" s="639"/>
      <c r="AX11" s="668">
        <v>11945.855</v>
      </c>
      <c r="AY11" s="668">
        <v>3529.912</v>
      </c>
    </row>
    <row r="12" spans="1:51" ht="12.75">
      <c r="A12" s="667" t="s">
        <v>285</v>
      </c>
      <c r="B12" s="668">
        <v>1675.5</v>
      </c>
      <c r="C12" s="668">
        <v>599.1666666666666</v>
      </c>
      <c r="D12" s="668">
        <v>489.5</v>
      </c>
      <c r="E12" s="668">
        <v>777.3333333333334</v>
      </c>
      <c r="F12" s="668">
        <f t="shared" si="1"/>
        <v>29.215159653834675</v>
      </c>
      <c r="G12" s="668">
        <f t="shared" si="2"/>
        <v>62.971698113207545</v>
      </c>
      <c r="H12" s="669">
        <v>3.111666666666667</v>
      </c>
      <c r="I12" s="662"/>
      <c r="J12" s="663" t="s">
        <v>286</v>
      </c>
      <c r="K12" s="664">
        <v>4990.083333333333</v>
      </c>
      <c r="L12" s="664">
        <v>1513.8333333333333</v>
      </c>
      <c r="M12" s="664">
        <v>1433.75</v>
      </c>
      <c r="N12" s="664">
        <v>97756</v>
      </c>
      <c r="O12" s="664">
        <v>74614</v>
      </c>
      <c r="P12" s="664">
        <v>43048.885</v>
      </c>
      <c r="Q12" s="665"/>
      <c r="R12" s="666">
        <v>5.323333333333333</v>
      </c>
      <c r="S12" s="654"/>
      <c r="T12" s="659" t="s">
        <v>286</v>
      </c>
      <c r="U12" s="660">
        <f t="shared" si="0"/>
        <v>1367.4166666666667</v>
      </c>
      <c r="V12" s="660">
        <f t="shared" si="0"/>
        <v>3424224.0833333335</v>
      </c>
      <c r="W12" s="659">
        <v>1494</v>
      </c>
      <c r="X12" s="659">
        <v>3589072</v>
      </c>
      <c r="Y12" s="659">
        <v>1459</v>
      </c>
      <c r="Z12" s="659">
        <v>3441559</v>
      </c>
      <c r="AA12" s="659">
        <v>1507</v>
      </c>
      <c r="AB12" s="659">
        <v>3721247</v>
      </c>
      <c r="AC12" s="659">
        <v>1397</v>
      </c>
      <c r="AD12" s="659">
        <v>3298963</v>
      </c>
      <c r="AE12" s="659">
        <v>1388</v>
      </c>
      <c r="AF12" s="659">
        <v>3472736</v>
      </c>
      <c r="AG12" s="659">
        <v>1354</v>
      </c>
      <c r="AH12" s="659">
        <v>3337210</v>
      </c>
      <c r="AI12" s="659">
        <v>1377</v>
      </c>
      <c r="AJ12" s="659">
        <v>3379110</v>
      </c>
      <c r="AK12" s="659">
        <v>1322</v>
      </c>
      <c r="AL12" s="659">
        <v>3401795</v>
      </c>
      <c r="AM12" s="659">
        <v>1189</v>
      </c>
      <c r="AN12" s="659">
        <v>2976288</v>
      </c>
      <c r="AO12" s="659">
        <v>1227</v>
      </c>
      <c r="AP12" s="659">
        <v>3294319</v>
      </c>
      <c r="AQ12" s="639">
        <v>1328</v>
      </c>
      <c r="AR12" s="659">
        <v>3692613</v>
      </c>
      <c r="AS12" s="659">
        <v>1367</v>
      </c>
      <c r="AT12" s="659">
        <v>3485777</v>
      </c>
      <c r="AU12" s="639"/>
      <c r="AV12" s="639"/>
      <c r="AW12" s="639"/>
      <c r="AX12" s="668">
        <v>17174.141</v>
      </c>
      <c r="AY12" s="668">
        <v>6315.19</v>
      </c>
    </row>
    <row r="13" spans="1:51" ht="12.75">
      <c r="A13" s="667" t="s">
        <v>286</v>
      </c>
      <c r="B13" s="668">
        <v>3158.1666666666665</v>
      </c>
      <c r="C13" s="668">
        <v>1211.3333333333333</v>
      </c>
      <c r="D13" s="668">
        <v>1137.8333333333333</v>
      </c>
      <c r="E13" s="668">
        <v>1647.3333333333333</v>
      </c>
      <c r="F13" s="668">
        <f t="shared" si="1"/>
        <v>36.02828645311098</v>
      </c>
      <c r="G13" s="668">
        <f t="shared" si="2"/>
        <v>69.07122622420073</v>
      </c>
      <c r="H13" s="669">
        <v>3.705</v>
      </c>
      <c r="I13" s="662"/>
      <c r="J13" s="663" t="s">
        <v>287</v>
      </c>
      <c r="K13" s="664">
        <v>4837.75</v>
      </c>
      <c r="L13" s="664">
        <v>749.5833333333334</v>
      </c>
      <c r="M13" s="664">
        <v>2321.6666666666665</v>
      </c>
      <c r="N13" s="664">
        <v>44834</v>
      </c>
      <c r="O13" s="664">
        <v>32851.74</v>
      </c>
      <c r="P13" s="664">
        <v>76556.404</v>
      </c>
      <c r="Q13" s="665"/>
      <c r="R13" s="666">
        <v>14.015</v>
      </c>
      <c r="S13" s="654"/>
      <c r="T13" s="659" t="s">
        <v>287</v>
      </c>
      <c r="U13" s="660">
        <f t="shared" si="0"/>
        <v>2105.25</v>
      </c>
      <c r="V13" s="660">
        <f t="shared" si="0"/>
        <v>5854407.833333333</v>
      </c>
      <c r="W13" s="659">
        <v>2351</v>
      </c>
      <c r="X13" s="659">
        <v>6399524</v>
      </c>
      <c r="Y13" s="659">
        <v>2388</v>
      </c>
      <c r="Z13" s="659">
        <v>6710865</v>
      </c>
      <c r="AA13" s="659">
        <v>2387</v>
      </c>
      <c r="AB13" s="659">
        <v>6591149</v>
      </c>
      <c r="AC13" s="659">
        <v>2313</v>
      </c>
      <c r="AD13" s="659">
        <v>6242084</v>
      </c>
      <c r="AE13" s="659">
        <v>2062</v>
      </c>
      <c r="AF13" s="659">
        <v>5614566</v>
      </c>
      <c r="AG13" s="659">
        <v>1950</v>
      </c>
      <c r="AH13" s="659">
        <v>5439504</v>
      </c>
      <c r="AI13" s="659">
        <v>1955</v>
      </c>
      <c r="AJ13" s="659">
        <v>5428789</v>
      </c>
      <c r="AK13" s="659">
        <v>2108</v>
      </c>
      <c r="AL13" s="659">
        <v>6044143</v>
      </c>
      <c r="AM13" s="659">
        <v>2060</v>
      </c>
      <c r="AN13" s="659">
        <v>5867032</v>
      </c>
      <c r="AO13" s="659">
        <v>1940</v>
      </c>
      <c r="AP13" s="659">
        <v>5472249</v>
      </c>
      <c r="AQ13" s="639">
        <v>1904</v>
      </c>
      <c r="AR13" s="659">
        <v>5327054</v>
      </c>
      <c r="AS13" s="659">
        <v>1845</v>
      </c>
      <c r="AT13" s="659">
        <v>5115935</v>
      </c>
      <c r="AU13" s="639"/>
      <c r="AV13" s="639"/>
      <c r="AW13" s="639"/>
      <c r="AX13" s="668">
        <v>34034.27</v>
      </c>
      <c r="AY13" s="668">
        <v>13775.588</v>
      </c>
    </row>
    <row r="14" spans="1:51" ht="12.75">
      <c r="A14" s="667" t="s">
        <v>287</v>
      </c>
      <c r="B14" s="668">
        <v>2871.6666666666665</v>
      </c>
      <c r="C14" s="668">
        <v>580.8333333333334</v>
      </c>
      <c r="D14" s="668">
        <v>1531</v>
      </c>
      <c r="E14" s="668">
        <v>1752.1666666666667</v>
      </c>
      <c r="F14" s="668">
        <f t="shared" si="1"/>
        <v>53.313987231572845</v>
      </c>
      <c r="G14" s="668">
        <f t="shared" si="2"/>
        <v>87.37753257871206</v>
      </c>
      <c r="H14" s="669">
        <v>7.031666666666666</v>
      </c>
      <c r="I14" s="662"/>
      <c r="J14" s="663" t="s">
        <v>288</v>
      </c>
      <c r="K14" s="664">
        <v>2168.6666666666665</v>
      </c>
      <c r="L14" s="664">
        <v>598.75</v>
      </c>
      <c r="M14" s="664">
        <v>781.5833333333334</v>
      </c>
      <c r="N14" s="664">
        <v>35087</v>
      </c>
      <c r="O14" s="664">
        <v>26049.259</v>
      </c>
      <c r="P14" s="664">
        <v>26654.863</v>
      </c>
      <c r="Q14" s="665"/>
      <c r="R14" s="666">
        <v>7.699166666666667</v>
      </c>
      <c r="S14" s="654"/>
      <c r="T14" s="659" t="s">
        <v>288</v>
      </c>
      <c r="U14" s="660">
        <f t="shared" si="0"/>
        <v>795.6666666666666</v>
      </c>
      <c r="V14" s="660">
        <f t="shared" si="0"/>
        <v>2229163.9166666665</v>
      </c>
      <c r="W14" s="659">
        <v>848</v>
      </c>
      <c r="X14" s="659">
        <v>2290580</v>
      </c>
      <c r="Y14" s="659">
        <v>885</v>
      </c>
      <c r="Z14" s="659">
        <v>2541208</v>
      </c>
      <c r="AA14" s="659">
        <v>873</v>
      </c>
      <c r="AB14" s="659">
        <v>2353286</v>
      </c>
      <c r="AC14" s="659">
        <v>804</v>
      </c>
      <c r="AD14" s="659">
        <v>2184622</v>
      </c>
      <c r="AE14" s="659">
        <v>782</v>
      </c>
      <c r="AF14" s="659">
        <v>2209152</v>
      </c>
      <c r="AG14" s="659">
        <v>745</v>
      </c>
      <c r="AH14" s="659">
        <v>2082155</v>
      </c>
      <c r="AI14" s="659">
        <v>737</v>
      </c>
      <c r="AJ14" s="659">
        <v>2121579</v>
      </c>
      <c r="AK14" s="659">
        <v>753</v>
      </c>
      <c r="AL14" s="659">
        <v>2186370</v>
      </c>
      <c r="AM14" s="659">
        <v>706</v>
      </c>
      <c r="AN14" s="659">
        <v>1975728</v>
      </c>
      <c r="AO14" s="659">
        <v>769</v>
      </c>
      <c r="AP14" s="659">
        <v>2264462</v>
      </c>
      <c r="AQ14" s="639">
        <v>818</v>
      </c>
      <c r="AR14" s="659">
        <v>2307176</v>
      </c>
      <c r="AS14" s="659">
        <v>828</v>
      </c>
      <c r="AT14" s="659">
        <v>2233649</v>
      </c>
      <c r="AU14" s="639"/>
      <c r="AV14" s="639"/>
      <c r="AW14" s="639"/>
      <c r="AX14" s="668">
        <v>16237.13091</v>
      </c>
      <c r="AY14" s="668">
        <v>21942.662</v>
      </c>
    </row>
    <row r="15" spans="1:51" ht="13.5" thickBot="1">
      <c r="A15" s="667" t="s">
        <v>288</v>
      </c>
      <c r="B15" s="668">
        <v>1813.3333333333333</v>
      </c>
      <c r="C15" s="668">
        <v>627.1666666666666</v>
      </c>
      <c r="D15" s="668">
        <v>724.8333333333334</v>
      </c>
      <c r="E15" s="668">
        <v>1036.5</v>
      </c>
      <c r="F15" s="668">
        <f t="shared" si="1"/>
        <v>39.97242647058824</v>
      </c>
      <c r="G15" s="668">
        <f t="shared" si="2"/>
        <v>69.93085705097283</v>
      </c>
      <c r="H15" s="669">
        <v>5.451666666666667</v>
      </c>
      <c r="I15" s="662"/>
      <c r="J15" s="663" t="s">
        <v>289</v>
      </c>
      <c r="K15" s="664">
        <v>2245.3333333333335</v>
      </c>
      <c r="L15" s="664">
        <v>577.1666666666666</v>
      </c>
      <c r="M15" s="664">
        <v>855.0833333333334</v>
      </c>
      <c r="N15" s="664">
        <v>34738</v>
      </c>
      <c r="O15" s="664">
        <v>25641.624</v>
      </c>
      <c r="P15" s="664">
        <v>27702.392</v>
      </c>
      <c r="Q15" s="665"/>
      <c r="R15" s="666">
        <v>8.6625</v>
      </c>
      <c r="S15" s="654"/>
      <c r="T15" s="659" t="s">
        <v>289</v>
      </c>
      <c r="U15" s="660">
        <f t="shared" si="0"/>
        <v>874.3333333333334</v>
      </c>
      <c r="V15" s="660">
        <f t="shared" si="0"/>
        <v>2333914.5</v>
      </c>
      <c r="W15" s="659">
        <v>952</v>
      </c>
      <c r="X15" s="659">
        <v>2544348</v>
      </c>
      <c r="Y15" s="659">
        <v>920</v>
      </c>
      <c r="Z15" s="659">
        <v>2419409</v>
      </c>
      <c r="AA15" s="659">
        <v>958</v>
      </c>
      <c r="AB15" s="659">
        <v>2668486</v>
      </c>
      <c r="AC15" s="659">
        <v>930</v>
      </c>
      <c r="AD15" s="659">
        <v>2517100</v>
      </c>
      <c r="AE15" s="659">
        <v>892</v>
      </c>
      <c r="AF15" s="659">
        <v>2372780</v>
      </c>
      <c r="AG15" s="659">
        <v>882</v>
      </c>
      <c r="AH15" s="659">
        <v>2324941</v>
      </c>
      <c r="AI15" s="659">
        <v>827</v>
      </c>
      <c r="AJ15" s="659">
        <v>2180009</v>
      </c>
      <c r="AK15" s="659">
        <v>812</v>
      </c>
      <c r="AL15" s="659">
        <v>2129609</v>
      </c>
      <c r="AM15" s="659">
        <v>822</v>
      </c>
      <c r="AN15" s="659">
        <v>2210758</v>
      </c>
      <c r="AO15" s="659">
        <v>804</v>
      </c>
      <c r="AP15" s="659">
        <v>2024736</v>
      </c>
      <c r="AQ15" s="639">
        <v>830</v>
      </c>
      <c r="AR15" s="659">
        <v>2295623</v>
      </c>
      <c r="AS15" s="659">
        <v>863</v>
      </c>
      <c r="AT15" s="659">
        <v>2319175</v>
      </c>
      <c r="AU15" s="639"/>
      <c r="AV15" s="639"/>
      <c r="AW15" s="639"/>
      <c r="AX15" s="668">
        <v>14894.971</v>
      </c>
      <c r="AY15" s="668">
        <v>9871.605</v>
      </c>
    </row>
    <row r="16" spans="1:51" ht="14.25" thickBot="1" thickTop="1">
      <c r="A16" s="667" t="s">
        <v>289</v>
      </c>
      <c r="B16" s="668">
        <v>1680.5</v>
      </c>
      <c r="C16" s="668">
        <v>525.5</v>
      </c>
      <c r="D16" s="668">
        <v>707.8333333333334</v>
      </c>
      <c r="E16" s="668">
        <v>935</v>
      </c>
      <c r="F16" s="668">
        <f t="shared" si="1"/>
        <v>42.12040067440246</v>
      </c>
      <c r="G16" s="668">
        <f t="shared" si="2"/>
        <v>75.70409982174688</v>
      </c>
      <c r="H16" s="669">
        <v>5.418333333333333</v>
      </c>
      <c r="I16" s="662"/>
      <c r="J16" s="670" t="s">
        <v>290</v>
      </c>
      <c r="K16" s="671">
        <v>22435.333333333332</v>
      </c>
      <c r="L16" s="671">
        <v>5948.166666666667</v>
      </c>
      <c r="M16" s="671">
        <v>8093.75</v>
      </c>
      <c r="N16" s="671">
        <v>375806</v>
      </c>
      <c r="O16" s="671">
        <v>284593.26</v>
      </c>
      <c r="P16" s="671">
        <v>257874.893</v>
      </c>
      <c r="Q16" s="672"/>
      <c r="R16" s="673">
        <v>6.541294924874143</v>
      </c>
      <c r="S16" s="654"/>
      <c r="T16" s="659" t="s">
        <v>640</v>
      </c>
      <c r="U16" s="660">
        <f t="shared" si="0"/>
        <v>7397.416666666667</v>
      </c>
      <c r="V16" s="660">
        <f t="shared" si="0"/>
        <v>19637617.25</v>
      </c>
      <c r="W16" s="659">
        <v>8041</v>
      </c>
      <c r="X16" s="659">
        <v>20987151</v>
      </c>
      <c r="Y16" s="659">
        <v>8058</v>
      </c>
      <c r="Z16" s="659">
        <v>21238472</v>
      </c>
      <c r="AA16" s="659">
        <v>8153</v>
      </c>
      <c r="AB16" s="659">
        <v>21498055</v>
      </c>
      <c r="AC16" s="659">
        <v>7836</v>
      </c>
      <c r="AD16" s="659">
        <v>20349738</v>
      </c>
      <c r="AE16" s="659">
        <v>7417</v>
      </c>
      <c r="AF16" s="659">
        <v>19454215</v>
      </c>
      <c r="AG16" s="659">
        <v>7206</v>
      </c>
      <c r="AH16" s="659">
        <v>19018063</v>
      </c>
      <c r="AI16" s="659">
        <v>7048</v>
      </c>
      <c r="AJ16" s="659">
        <v>18470386</v>
      </c>
      <c r="AK16" s="659">
        <v>7244</v>
      </c>
      <c r="AL16" s="659">
        <v>19634698</v>
      </c>
      <c r="AM16" s="659">
        <v>6958</v>
      </c>
      <c r="AN16" s="659">
        <v>18721370</v>
      </c>
      <c r="AO16" s="659">
        <v>6809</v>
      </c>
      <c r="AP16" s="659">
        <v>18391377</v>
      </c>
      <c r="AQ16" s="639">
        <v>6966</v>
      </c>
      <c r="AR16" s="659">
        <v>19203746</v>
      </c>
      <c r="AS16" s="659">
        <v>7033</v>
      </c>
      <c r="AT16" s="659">
        <v>18684136</v>
      </c>
      <c r="AU16" s="639"/>
      <c r="AV16" s="639"/>
      <c r="AW16" s="639"/>
      <c r="AX16" s="668">
        <v>14126.884</v>
      </c>
      <c r="AY16" s="668">
        <v>9132.032</v>
      </c>
    </row>
    <row r="17" spans="1:51" ht="13.5" thickTop="1">
      <c r="A17" s="661" t="s">
        <v>298</v>
      </c>
      <c r="B17" s="652">
        <v>35881.5</v>
      </c>
      <c r="C17" s="652">
        <v>7864</v>
      </c>
      <c r="D17" s="652">
        <v>20024.5</v>
      </c>
      <c r="E17" s="652">
        <v>23624.333333333332</v>
      </c>
      <c r="F17" s="652">
        <f t="shared" si="1"/>
        <v>55.807310173766425</v>
      </c>
      <c r="G17" s="652">
        <f t="shared" si="2"/>
        <v>84.76218023789032</v>
      </c>
      <c r="H17" s="653">
        <v>11.403333333333334</v>
      </c>
      <c r="I17" s="662"/>
      <c r="J17" s="663" t="s">
        <v>291</v>
      </c>
      <c r="K17" s="664">
        <v>11501.166666666666</v>
      </c>
      <c r="L17" s="664">
        <v>2033</v>
      </c>
      <c r="M17" s="664">
        <v>6328</v>
      </c>
      <c r="N17" s="664">
        <v>106679</v>
      </c>
      <c r="O17" s="664">
        <v>76100.347</v>
      </c>
      <c r="P17" s="664">
        <v>203651.86</v>
      </c>
      <c r="Q17" s="665"/>
      <c r="R17" s="666">
        <v>19.685833333333335</v>
      </c>
      <c r="S17" s="654"/>
      <c r="T17" s="659" t="s">
        <v>641</v>
      </c>
      <c r="U17" s="660">
        <f t="shared" si="0"/>
        <v>5874.583333333333</v>
      </c>
      <c r="V17" s="660">
        <f t="shared" si="0"/>
        <v>16307057.75</v>
      </c>
      <c r="W17" s="659">
        <v>6098</v>
      </c>
      <c r="X17" s="659">
        <v>16401292</v>
      </c>
      <c r="Y17" s="659">
        <v>6244</v>
      </c>
      <c r="Z17" s="659">
        <v>17360833</v>
      </c>
      <c r="AA17" s="659">
        <v>6357</v>
      </c>
      <c r="AB17" s="659">
        <v>17576495</v>
      </c>
      <c r="AC17" s="659">
        <v>6248</v>
      </c>
      <c r="AD17" s="659">
        <v>17280445</v>
      </c>
      <c r="AE17" s="659">
        <v>6069</v>
      </c>
      <c r="AF17" s="659">
        <v>16892290</v>
      </c>
      <c r="AG17" s="659">
        <v>5964</v>
      </c>
      <c r="AH17" s="659">
        <v>16612193</v>
      </c>
      <c r="AI17" s="659">
        <v>5768</v>
      </c>
      <c r="AJ17" s="659">
        <v>16116731</v>
      </c>
      <c r="AK17" s="659">
        <v>5858</v>
      </c>
      <c r="AL17" s="659">
        <v>16593573</v>
      </c>
      <c r="AM17" s="659">
        <v>5833</v>
      </c>
      <c r="AN17" s="659">
        <v>16274332</v>
      </c>
      <c r="AO17" s="659">
        <v>5522</v>
      </c>
      <c r="AP17" s="659">
        <v>15206469</v>
      </c>
      <c r="AQ17" s="639">
        <v>5359</v>
      </c>
      <c r="AR17" s="659">
        <v>15066302</v>
      </c>
      <c r="AS17" s="659">
        <v>5175</v>
      </c>
      <c r="AT17" s="659">
        <v>14303738</v>
      </c>
      <c r="AU17" s="639"/>
      <c r="AV17" s="639"/>
      <c r="AW17" s="639"/>
      <c r="AX17" s="652">
        <v>193048.4413</v>
      </c>
      <c r="AY17" s="652">
        <v>274013.084</v>
      </c>
    </row>
    <row r="18" spans="1:51" ht="12.75">
      <c r="A18" s="667" t="s">
        <v>291</v>
      </c>
      <c r="B18" s="668">
        <v>8382.666666666666</v>
      </c>
      <c r="C18" s="668">
        <v>1698</v>
      </c>
      <c r="D18" s="668">
        <v>4682.333333333333</v>
      </c>
      <c r="E18" s="668">
        <v>5454.833333333333</v>
      </c>
      <c r="F18" s="668">
        <f t="shared" si="1"/>
        <v>55.8573246381422</v>
      </c>
      <c r="G18" s="668">
        <f t="shared" si="2"/>
        <v>85.8382474258303</v>
      </c>
      <c r="H18" s="669">
        <v>11.843333333333334</v>
      </c>
      <c r="I18" s="662"/>
      <c r="J18" s="663" t="s">
        <v>292</v>
      </c>
      <c r="K18" s="664">
        <v>8995.833333333334</v>
      </c>
      <c r="L18" s="664">
        <v>1634.6666666666667</v>
      </c>
      <c r="M18" s="664">
        <v>5117.5</v>
      </c>
      <c r="N18" s="664">
        <v>87651</v>
      </c>
      <c r="O18" s="664">
        <v>62628.388</v>
      </c>
      <c r="P18" s="664">
        <v>166074.457</v>
      </c>
      <c r="Q18" s="665"/>
      <c r="R18" s="666">
        <v>20.311666666666667</v>
      </c>
      <c r="S18" s="654"/>
      <c r="T18" s="659" t="s">
        <v>292</v>
      </c>
      <c r="U18" s="660">
        <f t="shared" si="0"/>
        <v>5161.333333333333</v>
      </c>
      <c r="V18" s="660">
        <f t="shared" si="0"/>
        <v>13794820.25</v>
      </c>
      <c r="W18" s="659">
        <v>5190</v>
      </c>
      <c r="X18" s="659">
        <v>13874514</v>
      </c>
      <c r="Y18" s="659">
        <v>5486</v>
      </c>
      <c r="Z18" s="659">
        <v>15122396</v>
      </c>
      <c r="AA18" s="659">
        <v>5530</v>
      </c>
      <c r="AB18" s="659">
        <v>14876857</v>
      </c>
      <c r="AC18" s="659">
        <v>5330</v>
      </c>
      <c r="AD18" s="659">
        <v>14269088</v>
      </c>
      <c r="AE18" s="659">
        <v>5246</v>
      </c>
      <c r="AF18" s="659">
        <v>14427444</v>
      </c>
      <c r="AG18" s="659">
        <v>5221</v>
      </c>
      <c r="AH18" s="659">
        <v>14005943</v>
      </c>
      <c r="AI18" s="659">
        <v>5163</v>
      </c>
      <c r="AJ18" s="659">
        <v>13933403</v>
      </c>
      <c r="AK18" s="659">
        <v>5140</v>
      </c>
      <c r="AL18" s="659">
        <v>13895328</v>
      </c>
      <c r="AM18" s="659">
        <v>5022</v>
      </c>
      <c r="AN18" s="659">
        <v>13152225</v>
      </c>
      <c r="AO18" s="659">
        <v>4944</v>
      </c>
      <c r="AP18" s="659">
        <v>13208906</v>
      </c>
      <c r="AQ18" s="639">
        <v>4759</v>
      </c>
      <c r="AR18" s="659">
        <v>12583874</v>
      </c>
      <c r="AS18" s="659">
        <v>4905</v>
      </c>
      <c r="AT18" s="659">
        <v>12187865</v>
      </c>
      <c r="AU18" s="639"/>
      <c r="AV18" s="639"/>
      <c r="AW18" s="639"/>
      <c r="AX18" s="668">
        <v>39725.571</v>
      </c>
      <c r="AY18" s="668">
        <v>67826.797</v>
      </c>
    </row>
    <row r="19" spans="1:51" ht="12.75">
      <c r="A19" s="667" t="s">
        <v>292</v>
      </c>
      <c r="B19" s="668">
        <v>7416.166666666667</v>
      </c>
      <c r="C19" s="668">
        <v>1540.8333333333333</v>
      </c>
      <c r="D19" s="668">
        <v>4190.5</v>
      </c>
      <c r="E19" s="668">
        <v>5289.166666666667</v>
      </c>
      <c r="F19" s="668">
        <f t="shared" si="1"/>
        <v>56.50493291682586</v>
      </c>
      <c r="G19" s="668">
        <f t="shared" si="2"/>
        <v>79.22798172364897</v>
      </c>
      <c r="H19" s="669">
        <v>13.545</v>
      </c>
      <c r="I19" s="662"/>
      <c r="J19" s="663" t="s">
        <v>293</v>
      </c>
      <c r="K19" s="664">
        <v>3592.1666666666665</v>
      </c>
      <c r="L19" s="664">
        <v>881.5833333333334</v>
      </c>
      <c r="M19" s="664">
        <v>2115.4166666666665</v>
      </c>
      <c r="N19" s="664">
        <v>47016</v>
      </c>
      <c r="O19" s="664">
        <v>34177.095</v>
      </c>
      <c r="P19" s="664">
        <v>64618.54</v>
      </c>
      <c r="Q19" s="665"/>
      <c r="R19" s="666">
        <v>15.146666666666667</v>
      </c>
      <c r="S19" s="654"/>
      <c r="T19" s="659" t="s">
        <v>293</v>
      </c>
      <c r="U19" s="660">
        <f t="shared" si="0"/>
        <v>2002.8333333333333</v>
      </c>
      <c r="V19" s="660">
        <f t="shared" si="0"/>
        <v>5017685.75</v>
      </c>
      <c r="W19" s="659">
        <v>2079</v>
      </c>
      <c r="X19" s="659">
        <v>5157299</v>
      </c>
      <c r="Y19" s="659">
        <v>2204</v>
      </c>
      <c r="Z19" s="659">
        <v>5683731</v>
      </c>
      <c r="AA19" s="659">
        <v>2163</v>
      </c>
      <c r="AB19" s="659">
        <v>5460592</v>
      </c>
      <c r="AC19" s="659">
        <v>2078</v>
      </c>
      <c r="AD19" s="659">
        <v>5194343</v>
      </c>
      <c r="AE19" s="659">
        <v>2023</v>
      </c>
      <c r="AF19" s="659">
        <v>5133060</v>
      </c>
      <c r="AG19" s="659">
        <v>2061</v>
      </c>
      <c r="AH19" s="659">
        <v>5047870</v>
      </c>
      <c r="AI19" s="659">
        <v>2063</v>
      </c>
      <c r="AJ19" s="659">
        <v>5180305</v>
      </c>
      <c r="AK19" s="659">
        <v>2041</v>
      </c>
      <c r="AL19" s="659">
        <v>5194591</v>
      </c>
      <c r="AM19" s="659">
        <v>1930</v>
      </c>
      <c r="AN19" s="659">
        <v>4784539</v>
      </c>
      <c r="AO19" s="659">
        <v>1829</v>
      </c>
      <c r="AP19" s="659">
        <v>4537553</v>
      </c>
      <c r="AQ19" s="639">
        <v>1773</v>
      </c>
      <c r="AR19" s="659">
        <v>4459662</v>
      </c>
      <c r="AS19" s="659">
        <v>1790</v>
      </c>
      <c r="AT19" s="659">
        <v>4378684</v>
      </c>
      <c r="AU19" s="639"/>
      <c r="AV19" s="639"/>
      <c r="AW19" s="639"/>
      <c r="AX19" s="668">
        <v>36189.542</v>
      </c>
      <c r="AY19" s="668">
        <v>55211.707</v>
      </c>
    </row>
    <row r="20" spans="1:51" ht="12.75">
      <c r="A20" s="667" t="s">
        <v>293</v>
      </c>
      <c r="B20" s="668">
        <v>3305</v>
      </c>
      <c r="C20" s="668">
        <v>905.5</v>
      </c>
      <c r="D20" s="668">
        <v>1772.1666666666667</v>
      </c>
      <c r="E20" s="668">
        <v>2181</v>
      </c>
      <c r="F20" s="668">
        <f t="shared" si="1"/>
        <v>53.620776601109434</v>
      </c>
      <c r="G20" s="668">
        <f t="shared" si="2"/>
        <v>81.25477609659178</v>
      </c>
      <c r="H20" s="669">
        <v>13.41</v>
      </c>
      <c r="I20" s="662"/>
      <c r="J20" s="663" t="s">
        <v>294</v>
      </c>
      <c r="K20" s="664">
        <v>3431</v>
      </c>
      <c r="L20" s="664">
        <v>870.75</v>
      </c>
      <c r="M20" s="664">
        <v>1823.5833333333333</v>
      </c>
      <c r="N20" s="664">
        <v>48819</v>
      </c>
      <c r="O20" s="664">
        <v>35930.039</v>
      </c>
      <c r="P20" s="664">
        <v>60033.993</v>
      </c>
      <c r="Q20" s="665"/>
      <c r="R20" s="666">
        <v>10.733333333333334</v>
      </c>
      <c r="S20" s="654"/>
      <c r="T20" s="659" t="s">
        <v>642</v>
      </c>
      <c r="U20" s="660">
        <f t="shared" si="0"/>
        <v>1823.6666666666667</v>
      </c>
      <c r="V20" s="660">
        <f t="shared" si="0"/>
        <v>5063145.583333333</v>
      </c>
      <c r="W20" s="659">
        <v>1942</v>
      </c>
      <c r="X20" s="659">
        <v>5265720</v>
      </c>
      <c r="Y20" s="659">
        <v>1997</v>
      </c>
      <c r="Z20" s="659">
        <v>5417239</v>
      </c>
      <c r="AA20" s="659">
        <v>2043</v>
      </c>
      <c r="AB20" s="659">
        <v>5732671</v>
      </c>
      <c r="AC20" s="659">
        <v>2007</v>
      </c>
      <c r="AD20" s="659">
        <v>5465751</v>
      </c>
      <c r="AE20" s="659">
        <v>1923</v>
      </c>
      <c r="AF20" s="659">
        <v>5228473</v>
      </c>
      <c r="AG20" s="659">
        <v>1803</v>
      </c>
      <c r="AH20" s="659">
        <v>4813745</v>
      </c>
      <c r="AI20" s="659">
        <v>1718</v>
      </c>
      <c r="AJ20" s="659">
        <v>4664252</v>
      </c>
      <c r="AK20" s="659">
        <v>1692</v>
      </c>
      <c r="AL20" s="659">
        <v>4702279</v>
      </c>
      <c r="AM20" s="659">
        <v>1717</v>
      </c>
      <c r="AN20" s="659">
        <v>5061253</v>
      </c>
      <c r="AO20" s="659">
        <v>1686</v>
      </c>
      <c r="AP20" s="659">
        <v>4795812</v>
      </c>
      <c r="AQ20" s="639">
        <v>1664</v>
      </c>
      <c r="AR20" s="659">
        <v>4707166</v>
      </c>
      <c r="AS20" s="659">
        <v>1692</v>
      </c>
      <c r="AT20" s="659">
        <v>4903386</v>
      </c>
      <c r="AU20" s="639"/>
      <c r="AV20" s="639"/>
      <c r="AW20" s="639"/>
      <c r="AX20" s="668">
        <v>22736.207</v>
      </c>
      <c r="AY20" s="668">
        <v>22843.795</v>
      </c>
    </row>
    <row r="21" spans="1:51" ht="12.75">
      <c r="A21" s="667" t="s">
        <v>294</v>
      </c>
      <c r="B21" s="668">
        <v>2783.8333333333335</v>
      </c>
      <c r="C21" s="668">
        <v>786.5</v>
      </c>
      <c r="D21" s="668">
        <v>1509.8333333333333</v>
      </c>
      <c r="E21" s="668">
        <v>1964.8333333333333</v>
      </c>
      <c r="F21" s="668">
        <f t="shared" si="1"/>
        <v>54.23576603005448</v>
      </c>
      <c r="G21" s="668">
        <f t="shared" si="2"/>
        <v>76.84281957757231</v>
      </c>
      <c r="H21" s="669">
        <v>8.436666666666667</v>
      </c>
      <c r="I21" s="662"/>
      <c r="J21" s="663" t="s">
        <v>295</v>
      </c>
      <c r="K21" s="664">
        <v>5409.166666666667</v>
      </c>
      <c r="L21" s="664">
        <v>940.1666666666666</v>
      </c>
      <c r="M21" s="664">
        <v>3053.6666666666665</v>
      </c>
      <c r="N21" s="664">
        <v>52876</v>
      </c>
      <c r="O21" s="664">
        <v>38263.681</v>
      </c>
      <c r="P21" s="664">
        <v>96693.646</v>
      </c>
      <c r="Q21" s="665"/>
      <c r="R21" s="666">
        <v>17.21083333333333</v>
      </c>
      <c r="S21" s="654"/>
      <c r="T21" s="659" t="s">
        <v>295</v>
      </c>
      <c r="U21" s="660">
        <f t="shared" si="0"/>
        <v>2787.8333333333335</v>
      </c>
      <c r="V21" s="660">
        <f t="shared" si="0"/>
        <v>7395502.75</v>
      </c>
      <c r="W21" s="659">
        <v>3135</v>
      </c>
      <c r="X21" s="659">
        <v>8323304</v>
      </c>
      <c r="Y21" s="659">
        <v>3192</v>
      </c>
      <c r="Z21" s="659">
        <v>8610802</v>
      </c>
      <c r="AA21" s="659">
        <v>3204</v>
      </c>
      <c r="AB21" s="659">
        <v>8632843</v>
      </c>
      <c r="AC21" s="659">
        <v>3087</v>
      </c>
      <c r="AD21" s="659">
        <v>8275852</v>
      </c>
      <c r="AE21" s="659">
        <v>2903</v>
      </c>
      <c r="AF21" s="659">
        <v>7750750</v>
      </c>
      <c r="AG21" s="659">
        <v>2869</v>
      </c>
      <c r="AH21" s="659">
        <v>7514306</v>
      </c>
      <c r="AI21" s="659">
        <v>2857</v>
      </c>
      <c r="AJ21" s="659">
        <v>7537641</v>
      </c>
      <c r="AK21" s="659">
        <v>2793</v>
      </c>
      <c r="AL21" s="659">
        <v>7420708</v>
      </c>
      <c r="AM21" s="659">
        <v>2662</v>
      </c>
      <c r="AN21" s="659">
        <v>6927764</v>
      </c>
      <c r="AO21" s="659">
        <v>2356</v>
      </c>
      <c r="AP21" s="659">
        <v>6090715</v>
      </c>
      <c r="AQ21" s="639">
        <v>2240</v>
      </c>
      <c r="AR21" s="659">
        <v>6050071</v>
      </c>
      <c r="AS21" s="659">
        <v>2156</v>
      </c>
      <c r="AT21" s="659">
        <v>5611277</v>
      </c>
      <c r="AU21" s="639"/>
      <c r="AV21" s="639"/>
      <c r="AW21" s="639"/>
      <c r="AX21" s="668">
        <v>18655.799300000002</v>
      </c>
      <c r="AY21" s="668">
        <v>21245.506</v>
      </c>
    </row>
    <row r="22" spans="1:51" ht="12.75">
      <c r="A22" s="667" t="s">
        <v>295</v>
      </c>
      <c r="B22" s="668">
        <v>3403.3333333333335</v>
      </c>
      <c r="C22" s="668">
        <v>694.8333333333334</v>
      </c>
      <c r="D22" s="668">
        <v>1822.5</v>
      </c>
      <c r="E22" s="668">
        <v>1963</v>
      </c>
      <c r="F22" s="668">
        <f t="shared" si="1"/>
        <v>53.55044074436827</v>
      </c>
      <c r="G22" s="668">
        <f t="shared" si="2"/>
        <v>92.84258787570046</v>
      </c>
      <c r="H22" s="669">
        <v>9.878333333333332</v>
      </c>
      <c r="I22" s="662"/>
      <c r="J22" s="663" t="s">
        <v>296</v>
      </c>
      <c r="K22" s="664">
        <v>3908.8333333333335</v>
      </c>
      <c r="L22" s="664">
        <v>709.1666666666666</v>
      </c>
      <c r="M22" s="664">
        <v>2277.25</v>
      </c>
      <c r="N22" s="664">
        <v>41627</v>
      </c>
      <c r="O22" s="664">
        <v>30575.703</v>
      </c>
      <c r="P22" s="664">
        <v>74969.99</v>
      </c>
      <c r="Q22" s="665"/>
      <c r="R22" s="666">
        <v>16.053333333333335</v>
      </c>
      <c r="S22" s="654"/>
      <c r="T22" s="659" t="s">
        <v>296</v>
      </c>
      <c r="U22" s="660">
        <f t="shared" si="0"/>
        <v>2218.25</v>
      </c>
      <c r="V22" s="660">
        <f t="shared" si="0"/>
        <v>6000709.25</v>
      </c>
      <c r="W22" s="659">
        <v>2245</v>
      </c>
      <c r="X22" s="659">
        <v>6129538</v>
      </c>
      <c r="Y22" s="659">
        <v>2401</v>
      </c>
      <c r="Z22" s="659">
        <v>6664248</v>
      </c>
      <c r="AA22" s="659">
        <v>2424</v>
      </c>
      <c r="AB22" s="659">
        <v>6656187</v>
      </c>
      <c r="AC22" s="659">
        <v>2318</v>
      </c>
      <c r="AD22" s="659">
        <v>6367618</v>
      </c>
      <c r="AE22" s="659">
        <v>2177</v>
      </c>
      <c r="AF22" s="659">
        <v>5883804</v>
      </c>
      <c r="AG22" s="659">
        <v>2182</v>
      </c>
      <c r="AH22" s="659">
        <v>5772725</v>
      </c>
      <c r="AI22" s="659">
        <v>2212</v>
      </c>
      <c r="AJ22" s="659">
        <v>6089288</v>
      </c>
      <c r="AK22" s="659">
        <v>2255</v>
      </c>
      <c r="AL22" s="659">
        <v>6119252</v>
      </c>
      <c r="AM22" s="659">
        <v>2214</v>
      </c>
      <c r="AN22" s="659">
        <v>5888373</v>
      </c>
      <c r="AO22" s="659">
        <v>2109</v>
      </c>
      <c r="AP22" s="659">
        <v>5631420</v>
      </c>
      <c r="AQ22" s="639">
        <v>2082</v>
      </c>
      <c r="AR22" s="659">
        <v>5563471</v>
      </c>
      <c r="AS22" s="659">
        <v>2000</v>
      </c>
      <c r="AT22" s="659">
        <v>5242587</v>
      </c>
      <c r="AU22" s="639"/>
      <c r="AV22" s="639"/>
      <c r="AW22" s="639"/>
      <c r="AX22" s="668">
        <v>18645.115</v>
      </c>
      <c r="AY22" s="668">
        <v>25628.841</v>
      </c>
    </row>
    <row r="23" spans="1:51" ht="13.5" thickBot="1">
      <c r="A23" s="667" t="s">
        <v>296</v>
      </c>
      <c r="B23" s="668">
        <v>2540.6666666666665</v>
      </c>
      <c r="C23" s="668">
        <v>514</v>
      </c>
      <c r="D23" s="668">
        <v>1728.5</v>
      </c>
      <c r="E23" s="668">
        <v>1884.5</v>
      </c>
      <c r="F23" s="668">
        <f t="shared" si="1"/>
        <v>68.03332458672266</v>
      </c>
      <c r="G23" s="668">
        <f t="shared" si="2"/>
        <v>91.72194215972407</v>
      </c>
      <c r="H23" s="669">
        <v>9.563333333333334</v>
      </c>
      <c r="I23" s="662"/>
      <c r="J23" s="663" t="s">
        <v>297</v>
      </c>
      <c r="K23" s="664">
        <v>8839.833333333334</v>
      </c>
      <c r="L23" s="664">
        <v>1979.9166666666667</v>
      </c>
      <c r="M23" s="664">
        <v>4807.5</v>
      </c>
      <c r="N23" s="664">
        <v>111300</v>
      </c>
      <c r="O23" s="664">
        <v>81077.496</v>
      </c>
      <c r="P23" s="664">
        <v>146367.37</v>
      </c>
      <c r="Q23" s="665"/>
      <c r="R23" s="666">
        <v>13.585833333333333</v>
      </c>
      <c r="S23" s="654"/>
      <c r="T23" s="659" t="s">
        <v>297</v>
      </c>
      <c r="U23" s="660">
        <f t="shared" si="0"/>
        <v>4845.333333333333</v>
      </c>
      <c r="V23" s="660">
        <f t="shared" si="0"/>
        <v>12466337.333333334</v>
      </c>
      <c r="W23" s="659">
        <v>4856</v>
      </c>
      <c r="X23" s="659">
        <v>12202658</v>
      </c>
      <c r="Y23" s="659">
        <v>4931</v>
      </c>
      <c r="Z23" s="659">
        <v>12702413</v>
      </c>
      <c r="AA23" s="659">
        <v>4951</v>
      </c>
      <c r="AB23" s="659">
        <v>12538819</v>
      </c>
      <c r="AC23" s="659">
        <v>4889</v>
      </c>
      <c r="AD23" s="659">
        <v>12377118</v>
      </c>
      <c r="AE23" s="659">
        <v>4744</v>
      </c>
      <c r="AF23" s="659">
        <v>12132909</v>
      </c>
      <c r="AG23" s="659">
        <v>4713</v>
      </c>
      <c r="AH23" s="659">
        <v>12153285</v>
      </c>
      <c r="AI23" s="659">
        <v>4914</v>
      </c>
      <c r="AJ23" s="659">
        <v>12798861</v>
      </c>
      <c r="AK23" s="659">
        <v>5105</v>
      </c>
      <c r="AL23" s="659">
        <v>13433869</v>
      </c>
      <c r="AM23" s="659">
        <v>4995</v>
      </c>
      <c r="AN23" s="659">
        <v>12795469</v>
      </c>
      <c r="AO23" s="659">
        <v>4763</v>
      </c>
      <c r="AP23" s="659">
        <v>12314930</v>
      </c>
      <c r="AQ23" s="639">
        <v>4680</v>
      </c>
      <c r="AR23" s="659">
        <v>12313625</v>
      </c>
      <c r="AS23" s="659">
        <v>4603</v>
      </c>
      <c r="AT23" s="659">
        <v>11832092</v>
      </c>
      <c r="AU23" s="639"/>
      <c r="AV23" s="639"/>
      <c r="AW23" s="639"/>
      <c r="AX23" s="668">
        <v>13806.594</v>
      </c>
      <c r="AY23" s="668">
        <v>23820.606</v>
      </c>
    </row>
    <row r="24" spans="1:51" ht="14.25" thickBot="1" thickTop="1">
      <c r="A24" s="674" t="s">
        <v>297</v>
      </c>
      <c r="B24" s="668">
        <v>8049.833333333333</v>
      </c>
      <c r="C24" s="668">
        <v>1724.3333333333333</v>
      </c>
      <c r="D24" s="668">
        <v>4318.666666666667</v>
      </c>
      <c r="E24" s="668">
        <v>4887</v>
      </c>
      <c r="F24" s="668">
        <f t="shared" si="1"/>
        <v>53.64914387461439</v>
      </c>
      <c r="G24" s="668">
        <f t="shared" si="2"/>
        <v>88.37050678671305</v>
      </c>
      <c r="H24" s="669">
        <v>11.438333333333333</v>
      </c>
      <c r="I24" s="662"/>
      <c r="J24" s="670" t="s">
        <v>298</v>
      </c>
      <c r="K24" s="671">
        <v>45678</v>
      </c>
      <c r="L24" s="671">
        <v>9049.25</v>
      </c>
      <c r="M24" s="671">
        <v>25522.916666666668</v>
      </c>
      <c r="N24" s="671">
        <v>495968</v>
      </c>
      <c r="O24" s="671">
        <v>358752.749</v>
      </c>
      <c r="P24" s="671">
        <v>812409.856</v>
      </c>
      <c r="Q24" s="672"/>
      <c r="R24" s="673">
        <v>16.35820596198198</v>
      </c>
      <c r="S24" s="654"/>
      <c r="T24" s="659" t="s">
        <v>643</v>
      </c>
      <c r="U24" s="660">
        <f t="shared" si="0"/>
        <v>24713.833333333332</v>
      </c>
      <c r="V24" s="660">
        <f t="shared" si="0"/>
        <v>66045258.666666664</v>
      </c>
      <c r="W24" s="659">
        <v>25545</v>
      </c>
      <c r="X24" s="659">
        <v>67354325</v>
      </c>
      <c r="Y24" s="659">
        <v>26455</v>
      </c>
      <c r="Z24" s="659">
        <v>71561662</v>
      </c>
      <c r="AA24" s="659">
        <v>26672</v>
      </c>
      <c r="AB24" s="659">
        <v>71474464</v>
      </c>
      <c r="AC24" s="659">
        <v>25957</v>
      </c>
      <c r="AD24" s="659">
        <v>69230215</v>
      </c>
      <c r="AE24" s="659">
        <v>25085</v>
      </c>
      <c r="AF24" s="659">
        <v>67448730</v>
      </c>
      <c r="AG24" s="659">
        <v>24813</v>
      </c>
      <c r="AH24" s="659">
        <v>65920067</v>
      </c>
      <c r="AI24" s="659">
        <v>24695</v>
      </c>
      <c r="AJ24" s="659">
        <v>66320481</v>
      </c>
      <c r="AK24" s="659">
        <v>24884</v>
      </c>
      <c r="AL24" s="659">
        <v>67359600</v>
      </c>
      <c r="AM24" s="659">
        <v>24373</v>
      </c>
      <c r="AN24" s="659">
        <v>64883955</v>
      </c>
      <c r="AO24" s="659">
        <v>23209</v>
      </c>
      <c r="AP24" s="659">
        <v>61785805</v>
      </c>
      <c r="AQ24" s="639">
        <v>22557</v>
      </c>
      <c r="AR24" s="659">
        <v>60744171</v>
      </c>
      <c r="AS24" s="659">
        <v>22321</v>
      </c>
      <c r="AT24" s="659">
        <v>58459629</v>
      </c>
      <c r="AU24" s="639"/>
      <c r="AV24" s="639"/>
      <c r="AW24" s="639"/>
      <c r="AX24" s="668">
        <v>43289.613</v>
      </c>
      <c r="AY24" s="668">
        <v>57435.832</v>
      </c>
    </row>
    <row r="25" spans="1:51" ht="13.5" thickTop="1">
      <c r="A25" s="661" t="s">
        <v>308</v>
      </c>
      <c r="B25" s="652">
        <v>33164.666666666664</v>
      </c>
      <c r="C25" s="652">
        <v>8622.833333333334</v>
      </c>
      <c r="D25" s="652">
        <v>17136.166666666668</v>
      </c>
      <c r="E25" s="652">
        <v>21909</v>
      </c>
      <c r="F25" s="652">
        <f t="shared" si="1"/>
        <v>51.66994994673046</v>
      </c>
      <c r="G25" s="652">
        <f t="shared" si="2"/>
        <v>78.21519314741279</v>
      </c>
      <c r="H25" s="653">
        <v>9.9</v>
      </c>
      <c r="I25" s="662"/>
      <c r="J25" s="663" t="s">
        <v>299</v>
      </c>
      <c r="K25" s="664">
        <v>3779.25</v>
      </c>
      <c r="L25" s="664">
        <v>616.4166666666666</v>
      </c>
      <c r="M25" s="664">
        <v>2245.6666666666665</v>
      </c>
      <c r="N25" s="664">
        <v>34087</v>
      </c>
      <c r="O25" s="664">
        <v>24479.164</v>
      </c>
      <c r="P25" s="664">
        <v>75252.02</v>
      </c>
      <c r="Q25" s="665"/>
      <c r="R25" s="666">
        <v>19.57666666666667</v>
      </c>
      <c r="S25" s="654"/>
      <c r="T25" s="659" t="s">
        <v>644</v>
      </c>
      <c r="U25" s="660">
        <f t="shared" si="0"/>
        <v>2132.9166666666665</v>
      </c>
      <c r="V25" s="660">
        <f t="shared" si="0"/>
        <v>5710009.583333333</v>
      </c>
      <c r="W25" s="659">
        <v>2185</v>
      </c>
      <c r="X25" s="659">
        <v>5902866</v>
      </c>
      <c r="Y25" s="659">
        <v>2267</v>
      </c>
      <c r="Z25" s="659">
        <v>6230023</v>
      </c>
      <c r="AA25" s="659">
        <v>2253</v>
      </c>
      <c r="AB25" s="659">
        <v>6181265</v>
      </c>
      <c r="AC25" s="659">
        <v>2206</v>
      </c>
      <c r="AD25" s="659">
        <v>5854479</v>
      </c>
      <c r="AE25" s="659">
        <v>2118</v>
      </c>
      <c r="AF25" s="659">
        <v>5659886</v>
      </c>
      <c r="AG25" s="659">
        <v>2107</v>
      </c>
      <c r="AH25" s="659">
        <v>5551905</v>
      </c>
      <c r="AI25" s="659">
        <v>2084</v>
      </c>
      <c r="AJ25" s="659">
        <v>5547685</v>
      </c>
      <c r="AK25" s="659">
        <v>2134</v>
      </c>
      <c r="AL25" s="659">
        <v>5829270</v>
      </c>
      <c r="AM25" s="659">
        <v>2092</v>
      </c>
      <c r="AN25" s="659">
        <v>5499743</v>
      </c>
      <c r="AO25" s="659">
        <v>2052</v>
      </c>
      <c r="AP25" s="659">
        <v>5411202</v>
      </c>
      <c r="AQ25" s="639">
        <v>2040</v>
      </c>
      <c r="AR25" s="659">
        <v>5459851</v>
      </c>
      <c r="AS25" s="659">
        <v>2057</v>
      </c>
      <c r="AT25" s="659">
        <v>5391940</v>
      </c>
      <c r="AU25" s="639"/>
      <c r="AV25" s="639"/>
      <c r="AW25" s="639"/>
      <c r="AX25" s="652">
        <v>209970.6691</v>
      </c>
      <c r="AY25" s="652">
        <v>224336.646</v>
      </c>
    </row>
    <row r="26" spans="1:51" ht="12.75">
      <c r="A26" s="667" t="s">
        <v>299</v>
      </c>
      <c r="B26" s="668">
        <v>3164.3333333333335</v>
      </c>
      <c r="C26" s="668">
        <v>627.3333333333334</v>
      </c>
      <c r="D26" s="668">
        <v>1788.3333333333333</v>
      </c>
      <c r="E26" s="668">
        <v>1887.8333333333333</v>
      </c>
      <c r="F26" s="668">
        <f t="shared" si="1"/>
        <v>56.51532708311387</v>
      </c>
      <c r="G26" s="668">
        <f t="shared" si="2"/>
        <v>94.72940761013507</v>
      </c>
      <c r="H26" s="669">
        <v>14.025</v>
      </c>
      <c r="I26" s="662"/>
      <c r="J26" s="663" t="s">
        <v>300</v>
      </c>
      <c r="K26" s="664">
        <v>2538.5</v>
      </c>
      <c r="L26" s="664">
        <v>889.75</v>
      </c>
      <c r="M26" s="664">
        <v>1278.5</v>
      </c>
      <c r="N26" s="664">
        <v>48891</v>
      </c>
      <c r="O26" s="664">
        <v>35859.0825</v>
      </c>
      <c r="P26" s="664">
        <v>40668.282</v>
      </c>
      <c r="Q26" s="665"/>
      <c r="R26" s="666">
        <v>8.648333333333333</v>
      </c>
      <c r="S26" s="654"/>
      <c r="T26" s="659" t="s">
        <v>300</v>
      </c>
      <c r="U26" s="660">
        <f t="shared" si="0"/>
        <v>1140.3333333333333</v>
      </c>
      <c r="V26" s="660">
        <f t="shared" si="0"/>
        <v>2970809.9166666665</v>
      </c>
      <c r="W26" s="659">
        <v>1182</v>
      </c>
      <c r="X26" s="659">
        <v>3009586</v>
      </c>
      <c r="Y26" s="659">
        <v>1301</v>
      </c>
      <c r="Z26" s="659">
        <v>3448967</v>
      </c>
      <c r="AA26" s="659">
        <v>1273</v>
      </c>
      <c r="AB26" s="659">
        <v>3304078</v>
      </c>
      <c r="AC26" s="659">
        <v>1182</v>
      </c>
      <c r="AD26" s="659">
        <v>3053352</v>
      </c>
      <c r="AE26" s="659">
        <v>1134</v>
      </c>
      <c r="AF26" s="659">
        <v>3027749</v>
      </c>
      <c r="AG26" s="659">
        <v>1151</v>
      </c>
      <c r="AH26" s="659">
        <v>2968568</v>
      </c>
      <c r="AI26" s="659">
        <v>1157</v>
      </c>
      <c r="AJ26" s="659">
        <v>2999824</v>
      </c>
      <c r="AK26" s="659">
        <v>1166</v>
      </c>
      <c r="AL26" s="659">
        <v>3170066</v>
      </c>
      <c r="AM26" s="659">
        <v>1122</v>
      </c>
      <c r="AN26" s="659">
        <v>2851882</v>
      </c>
      <c r="AO26" s="659">
        <v>1048</v>
      </c>
      <c r="AP26" s="659">
        <v>2691346</v>
      </c>
      <c r="AQ26" s="639">
        <v>1009</v>
      </c>
      <c r="AR26" s="659">
        <v>2674625</v>
      </c>
      <c r="AS26" s="659">
        <v>959</v>
      </c>
      <c r="AT26" s="659">
        <v>2449676</v>
      </c>
      <c r="AU26" s="639"/>
      <c r="AV26" s="639"/>
      <c r="AW26" s="639"/>
      <c r="AX26" s="668">
        <v>14753.7021</v>
      </c>
      <c r="AY26" s="668">
        <v>23782.091</v>
      </c>
    </row>
    <row r="27" spans="1:51" ht="12.75">
      <c r="A27" s="667" t="s">
        <v>300</v>
      </c>
      <c r="B27" s="668">
        <v>2025.6666666666667</v>
      </c>
      <c r="C27" s="668">
        <v>807.3333333333334</v>
      </c>
      <c r="D27" s="668">
        <v>912.8333333333334</v>
      </c>
      <c r="E27" s="668">
        <v>2281.6666666666665</v>
      </c>
      <c r="F27" s="668">
        <f t="shared" si="1"/>
        <v>45.06335362843508</v>
      </c>
      <c r="G27" s="668">
        <f t="shared" si="2"/>
        <v>40.0073046018992</v>
      </c>
      <c r="H27" s="669">
        <v>5.761666666666667</v>
      </c>
      <c r="I27" s="662"/>
      <c r="J27" s="663" t="s">
        <v>301</v>
      </c>
      <c r="K27" s="664">
        <v>2337.25</v>
      </c>
      <c r="L27" s="664">
        <v>665.25</v>
      </c>
      <c r="M27" s="664">
        <v>767.75</v>
      </c>
      <c r="N27" s="664">
        <v>41585</v>
      </c>
      <c r="O27" s="664">
        <v>31551.731</v>
      </c>
      <c r="P27" s="664">
        <v>28898.275</v>
      </c>
      <c r="Q27" s="665"/>
      <c r="R27" s="666">
        <v>16.430833333333332</v>
      </c>
      <c r="S27" s="654"/>
      <c r="T27" s="659" t="s">
        <v>301</v>
      </c>
      <c r="U27" s="660">
        <f t="shared" si="0"/>
        <v>1034.0833333333333</v>
      </c>
      <c r="V27" s="660">
        <f t="shared" si="0"/>
        <v>2775675.5833333335</v>
      </c>
      <c r="W27" s="659">
        <v>780</v>
      </c>
      <c r="X27" s="659">
        <v>2416489</v>
      </c>
      <c r="Y27" s="659">
        <v>1243</v>
      </c>
      <c r="Z27" s="659">
        <v>3409640</v>
      </c>
      <c r="AA27" s="659">
        <v>1227</v>
      </c>
      <c r="AB27" s="659">
        <v>3320947</v>
      </c>
      <c r="AC27" s="659">
        <v>1190</v>
      </c>
      <c r="AD27" s="659">
        <v>3249950</v>
      </c>
      <c r="AE27" s="659">
        <v>1122</v>
      </c>
      <c r="AF27" s="659">
        <v>3009259</v>
      </c>
      <c r="AG27" s="659">
        <v>1136</v>
      </c>
      <c r="AH27" s="659">
        <v>2978955</v>
      </c>
      <c r="AI27" s="659">
        <v>1068</v>
      </c>
      <c r="AJ27" s="659">
        <v>2782088</v>
      </c>
      <c r="AK27" s="659">
        <v>1028</v>
      </c>
      <c r="AL27" s="659">
        <v>2720764</v>
      </c>
      <c r="AM27" s="659">
        <v>1027</v>
      </c>
      <c r="AN27" s="659">
        <v>2624267</v>
      </c>
      <c r="AO27" s="659">
        <v>922</v>
      </c>
      <c r="AP27" s="659">
        <v>2360273</v>
      </c>
      <c r="AQ27" s="639">
        <v>856</v>
      </c>
      <c r="AR27" s="659">
        <v>2345813</v>
      </c>
      <c r="AS27" s="659">
        <v>810</v>
      </c>
      <c r="AT27" s="659">
        <v>2089662</v>
      </c>
      <c r="AU27" s="639"/>
      <c r="AV27" s="639"/>
      <c r="AW27" s="639"/>
      <c r="AX27" s="668">
        <v>19286.814</v>
      </c>
      <c r="AY27" s="668">
        <v>12951.213</v>
      </c>
    </row>
    <row r="28" spans="1:51" ht="12.75">
      <c r="A28" s="667" t="s">
        <v>301</v>
      </c>
      <c r="B28" s="668">
        <v>1500.3333333333333</v>
      </c>
      <c r="C28" s="668">
        <v>377.1666666666667</v>
      </c>
      <c r="D28" s="668">
        <v>774.6666666666666</v>
      </c>
      <c r="E28" s="668">
        <v>1043.5</v>
      </c>
      <c r="F28" s="668">
        <f t="shared" si="1"/>
        <v>51.632970451010884</v>
      </c>
      <c r="G28" s="668">
        <f t="shared" si="2"/>
        <v>74.23734227759144</v>
      </c>
      <c r="H28" s="669">
        <v>9.363333333333335</v>
      </c>
      <c r="I28" s="662"/>
      <c r="J28" s="663" t="s">
        <v>302</v>
      </c>
      <c r="K28" s="664">
        <v>4392.583333333333</v>
      </c>
      <c r="L28" s="664">
        <v>959.1666666666666</v>
      </c>
      <c r="M28" s="664">
        <v>2151.1666666666665</v>
      </c>
      <c r="N28" s="664">
        <v>53059</v>
      </c>
      <c r="O28" s="664">
        <v>38518.882</v>
      </c>
      <c r="P28" s="664">
        <v>67389.619</v>
      </c>
      <c r="Q28" s="665"/>
      <c r="R28" s="666">
        <v>13.819166666666668</v>
      </c>
      <c r="S28" s="654"/>
      <c r="T28" s="659" t="s">
        <v>645</v>
      </c>
      <c r="U28" s="660">
        <f t="shared" si="0"/>
        <v>2085.9166666666665</v>
      </c>
      <c r="V28" s="660">
        <f t="shared" si="0"/>
        <v>5461491.5</v>
      </c>
      <c r="W28" s="659">
        <v>2150</v>
      </c>
      <c r="X28" s="659">
        <v>5543867</v>
      </c>
      <c r="Y28" s="659">
        <v>2201</v>
      </c>
      <c r="Z28" s="659">
        <v>5760083</v>
      </c>
      <c r="AA28" s="659">
        <v>2171</v>
      </c>
      <c r="AB28" s="659">
        <v>5586277</v>
      </c>
      <c r="AC28" s="659">
        <v>2172</v>
      </c>
      <c r="AD28" s="659">
        <v>5644218</v>
      </c>
      <c r="AE28" s="659">
        <v>2052</v>
      </c>
      <c r="AF28" s="659">
        <v>5358233</v>
      </c>
      <c r="AG28" s="659">
        <v>2075</v>
      </c>
      <c r="AH28" s="659">
        <v>5429537</v>
      </c>
      <c r="AI28" s="659">
        <v>2062</v>
      </c>
      <c r="AJ28" s="659">
        <v>5438977</v>
      </c>
      <c r="AK28" s="659">
        <v>2115</v>
      </c>
      <c r="AL28" s="659">
        <v>5668611</v>
      </c>
      <c r="AM28" s="659">
        <v>2055</v>
      </c>
      <c r="AN28" s="659">
        <v>5353286</v>
      </c>
      <c r="AO28" s="659">
        <v>1977</v>
      </c>
      <c r="AP28" s="659">
        <v>5216215</v>
      </c>
      <c r="AQ28" s="639">
        <v>1982</v>
      </c>
      <c r="AR28" s="659">
        <v>5310389</v>
      </c>
      <c r="AS28" s="659">
        <v>2019</v>
      </c>
      <c r="AT28" s="659">
        <v>5228205</v>
      </c>
      <c r="AU28" s="639"/>
      <c r="AV28" s="639"/>
      <c r="AW28" s="639"/>
      <c r="AX28" s="668">
        <v>9499.994</v>
      </c>
      <c r="AY28" s="668">
        <v>10805.433</v>
      </c>
    </row>
    <row r="29" spans="1:51" ht="12.75">
      <c r="A29" s="667" t="s">
        <v>302</v>
      </c>
      <c r="B29" s="668">
        <v>4065.3333333333335</v>
      </c>
      <c r="C29" s="668">
        <v>953.8333333333334</v>
      </c>
      <c r="D29" s="668">
        <v>1893.8333333333333</v>
      </c>
      <c r="E29" s="668">
        <v>2196</v>
      </c>
      <c r="F29" s="668">
        <f t="shared" si="1"/>
        <v>46.58494588389635</v>
      </c>
      <c r="G29" s="668">
        <f t="shared" si="2"/>
        <v>86.24013357619916</v>
      </c>
      <c r="H29" s="669">
        <v>11.856666666666667</v>
      </c>
      <c r="I29" s="662"/>
      <c r="J29" s="663" t="s">
        <v>303</v>
      </c>
      <c r="K29" s="664">
        <v>4911.916666666667</v>
      </c>
      <c r="L29" s="664">
        <v>859.0833333333334</v>
      </c>
      <c r="M29" s="664">
        <v>2503.25</v>
      </c>
      <c r="N29" s="664">
        <v>43933</v>
      </c>
      <c r="O29" s="664">
        <v>31830.175</v>
      </c>
      <c r="P29" s="664">
        <v>72149.871</v>
      </c>
      <c r="Q29" s="665"/>
      <c r="R29" s="666">
        <v>19.995833333333334</v>
      </c>
      <c r="S29" s="654"/>
      <c r="T29" s="659" t="s">
        <v>646</v>
      </c>
      <c r="U29" s="660">
        <f t="shared" si="0"/>
        <v>2517.5833333333335</v>
      </c>
      <c r="V29" s="660">
        <f t="shared" si="0"/>
        <v>6158682.916666667</v>
      </c>
      <c r="W29" s="659">
        <v>2550</v>
      </c>
      <c r="X29" s="659">
        <v>6009226</v>
      </c>
      <c r="Y29" s="659">
        <v>2661</v>
      </c>
      <c r="Z29" s="659">
        <v>6678074</v>
      </c>
      <c r="AA29" s="659">
        <v>2681</v>
      </c>
      <c r="AB29" s="659">
        <v>6556371</v>
      </c>
      <c r="AC29" s="659">
        <v>2633</v>
      </c>
      <c r="AD29" s="659">
        <v>6380551</v>
      </c>
      <c r="AE29" s="659">
        <v>2520</v>
      </c>
      <c r="AF29" s="659">
        <v>6167280</v>
      </c>
      <c r="AG29" s="659">
        <v>2456</v>
      </c>
      <c r="AH29" s="659">
        <v>5998093</v>
      </c>
      <c r="AI29" s="659">
        <v>2506</v>
      </c>
      <c r="AJ29" s="659">
        <v>6199967</v>
      </c>
      <c r="AK29" s="659">
        <v>2581</v>
      </c>
      <c r="AL29" s="659">
        <v>6439659</v>
      </c>
      <c r="AM29" s="659">
        <v>2538</v>
      </c>
      <c r="AN29" s="659">
        <v>6210569</v>
      </c>
      <c r="AO29" s="659">
        <v>2424</v>
      </c>
      <c r="AP29" s="659">
        <v>5849757</v>
      </c>
      <c r="AQ29" s="639">
        <v>2320</v>
      </c>
      <c r="AR29" s="659">
        <v>5719963</v>
      </c>
      <c r="AS29" s="659">
        <v>2341</v>
      </c>
      <c r="AT29" s="659">
        <v>5694685</v>
      </c>
      <c r="AU29" s="639"/>
      <c r="AV29" s="639"/>
      <c r="AW29" s="639"/>
      <c r="AX29" s="668">
        <v>27320.827</v>
      </c>
      <c r="AY29" s="668">
        <v>25890.219</v>
      </c>
    </row>
    <row r="30" spans="1:51" ht="12.75">
      <c r="A30" s="667" t="s">
        <v>303</v>
      </c>
      <c r="B30" s="668">
        <v>3987.5</v>
      </c>
      <c r="C30" s="668">
        <v>741.1666666666666</v>
      </c>
      <c r="D30" s="668">
        <v>2058</v>
      </c>
      <c r="E30" s="668">
        <v>2656.6666666666665</v>
      </c>
      <c r="F30" s="668">
        <f t="shared" si="1"/>
        <v>51.611285266457685</v>
      </c>
      <c r="G30" s="668">
        <f t="shared" si="2"/>
        <v>77.465495608532</v>
      </c>
      <c r="H30" s="669">
        <v>13.301666666666668</v>
      </c>
      <c r="I30" s="662"/>
      <c r="J30" s="663" t="s">
        <v>304</v>
      </c>
      <c r="K30" s="664">
        <v>5327.083333333333</v>
      </c>
      <c r="L30" s="664">
        <v>1151.5833333333333</v>
      </c>
      <c r="M30" s="664">
        <v>3159.6666666666665</v>
      </c>
      <c r="N30" s="664">
        <v>60965</v>
      </c>
      <c r="O30" s="664">
        <v>43407.709</v>
      </c>
      <c r="P30" s="664">
        <v>98838.202</v>
      </c>
      <c r="Q30" s="665"/>
      <c r="R30" s="666">
        <v>15.859166666666669</v>
      </c>
      <c r="S30" s="654"/>
      <c r="T30" s="659" t="s">
        <v>647</v>
      </c>
      <c r="U30" s="660">
        <f t="shared" si="0"/>
        <v>2850.5833333333335</v>
      </c>
      <c r="V30" s="660">
        <f t="shared" si="0"/>
        <v>7274086</v>
      </c>
      <c r="W30" s="659">
        <v>3038</v>
      </c>
      <c r="X30" s="659">
        <v>7711131</v>
      </c>
      <c r="Y30" s="659">
        <v>3226</v>
      </c>
      <c r="Z30" s="659">
        <v>8392645</v>
      </c>
      <c r="AA30" s="659">
        <v>3205</v>
      </c>
      <c r="AB30" s="659">
        <v>8157644</v>
      </c>
      <c r="AC30" s="659">
        <v>3108</v>
      </c>
      <c r="AD30" s="659">
        <v>7837168</v>
      </c>
      <c r="AE30" s="659">
        <v>2917</v>
      </c>
      <c r="AF30" s="659">
        <v>7430574</v>
      </c>
      <c r="AG30" s="659">
        <v>2881</v>
      </c>
      <c r="AH30" s="659">
        <v>7166056</v>
      </c>
      <c r="AI30" s="659">
        <v>2750</v>
      </c>
      <c r="AJ30" s="659">
        <v>6871610</v>
      </c>
      <c r="AK30" s="659">
        <v>2780</v>
      </c>
      <c r="AL30" s="659">
        <v>7174322</v>
      </c>
      <c r="AM30" s="659">
        <v>2634</v>
      </c>
      <c r="AN30" s="659">
        <v>6789141</v>
      </c>
      <c r="AO30" s="659">
        <v>2562</v>
      </c>
      <c r="AP30" s="659">
        <v>6561640</v>
      </c>
      <c r="AQ30" s="639">
        <v>2546</v>
      </c>
      <c r="AR30" s="659">
        <v>6721281</v>
      </c>
      <c r="AS30" s="659">
        <v>2560</v>
      </c>
      <c r="AT30" s="659">
        <v>6475820</v>
      </c>
      <c r="AU30" s="639"/>
      <c r="AV30" s="639"/>
      <c r="AW30" s="639"/>
      <c r="AX30" s="668">
        <v>15110.843</v>
      </c>
      <c r="AY30" s="668">
        <v>24343.464</v>
      </c>
    </row>
    <row r="31" spans="1:51" ht="12.75">
      <c r="A31" s="667" t="s">
        <v>304</v>
      </c>
      <c r="B31" s="668">
        <v>4586.333333333333</v>
      </c>
      <c r="C31" s="668">
        <v>1107.1666666666667</v>
      </c>
      <c r="D31" s="668">
        <v>2442</v>
      </c>
      <c r="E31" s="668">
        <v>2836.3333333333335</v>
      </c>
      <c r="F31" s="668">
        <f t="shared" si="1"/>
        <v>53.245148629987646</v>
      </c>
      <c r="G31" s="668">
        <f t="shared" si="2"/>
        <v>86.09707368668468</v>
      </c>
      <c r="H31" s="669">
        <v>12.365</v>
      </c>
      <c r="I31" s="662"/>
      <c r="J31" s="663" t="s">
        <v>305</v>
      </c>
      <c r="K31" s="664">
        <v>10554.166666666666</v>
      </c>
      <c r="L31" s="664">
        <v>2280.75</v>
      </c>
      <c r="M31" s="664">
        <v>5339</v>
      </c>
      <c r="N31" s="664">
        <v>123272</v>
      </c>
      <c r="O31" s="664">
        <v>88561.359</v>
      </c>
      <c r="P31" s="664">
        <v>169490.086</v>
      </c>
      <c r="Q31" s="665"/>
      <c r="R31" s="666">
        <v>15.05916666666667</v>
      </c>
      <c r="S31" s="654"/>
      <c r="T31" s="659" t="s">
        <v>305</v>
      </c>
      <c r="U31" s="660">
        <f t="shared" si="0"/>
        <v>4959.25</v>
      </c>
      <c r="V31" s="660">
        <f t="shared" si="0"/>
        <v>12858457</v>
      </c>
      <c r="W31" s="659">
        <v>5260</v>
      </c>
      <c r="X31" s="659">
        <v>13425636</v>
      </c>
      <c r="Y31" s="659">
        <v>5511</v>
      </c>
      <c r="Z31" s="659">
        <v>14506297</v>
      </c>
      <c r="AA31" s="659">
        <v>5567</v>
      </c>
      <c r="AB31" s="659">
        <v>14602367</v>
      </c>
      <c r="AC31" s="659">
        <v>5353</v>
      </c>
      <c r="AD31" s="659">
        <v>13682965</v>
      </c>
      <c r="AE31" s="659">
        <v>4963</v>
      </c>
      <c r="AF31" s="659">
        <v>12997676</v>
      </c>
      <c r="AG31" s="659">
        <v>4896</v>
      </c>
      <c r="AH31" s="659">
        <v>12660833</v>
      </c>
      <c r="AI31" s="659">
        <v>4903</v>
      </c>
      <c r="AJ31" s="659">
        <v>12469017</v>
      </c>
      <c r="AK31" s="659">
        <v>4972</v>
      </c>
      <c r="AL31" s="659">
        <v>13144202</v>
      </c>
      <c r="AM31" s="659">
        <v>4726</v>
      </c>
      <c r="AN31" s="659">
        <v>12102661</v>
      </c>
      <c r="AO31" s="659">
        <v>4510</v>
      </c>
      <c r="AP31" s="659">
        <v>11548280</v>
      </c>
      <c r="AQ31" s="639">
        <v>4374</v>
      </c>
      <c r="AR31" s="659">
        <v>11410070</v>
      </c>
      <c r="AS31" s="659">
        <v>4476</v>
      </c>
      <c r="AT31" s="659">
        <v>11751480</v>
      </c>
      <c r="AU31" s="639"/>
      <c r="AV31" s="639"/>
      <c r="AW31" s="639"/>
      <c r="AX31" s="668">
        <v>24765.539</v>
      </c>
      <c r="AY31" s="668">
        <v>32316.535</v>
      </c>
    </row>
    <row r="32" spans="1:51" ht="12.75">
      <c r="A32" s="667" t="s">
        <v>305</v>
      </c>
      <c r="B32" s="668">
        <v>8563.166666666666</v>
      </c>
      <c r="C32" s="668">
        <v>2196.5</v>
      </c>
      <c r="D32" s="668">
        <v>4250.666666666667</v>
      </c>
      <c r="E32" s="668">
        <v>5286.166666666667</v>
      </c>
      <c r="F32" s="668">
        <f t="shared" si="1"/>
        <v>49.63895755075031</v>
      </c>
      <c r="G32" s="668">
        <f t="shared" si="2"/>
        <v>80.41113598385724</v>
      </c>
      <c r="H32" s="669">
        <v>11.043333333333335</v>
      </c>
      <c r="I32" s="662"/>
      <c r="J32" s="663" t="s">
        <v>306</v>
      </c>
      <c r="K32" s="664">
        <v>2804.3333333333335</v>
      </c>
      <c r="L32" s="664">
        <v>575.4166666666666</v>
      </c>
      <c r="M32" s="664">
        <v>1532.0833333333333</v>
      </c>
      <c r="N32" s="664">
        <v>31503</v>
      </c>
      <c r="O32" s="664">
        <v>22624.74</v>
      </c>
      <c r="P32" s="664">
        <v>46444.336</v>
      </c>
      <c r="Q32" s="665"/>
      <c r="R32" s="666">
        <v>12.371666666666664</v>
      </c>
      <c r="S32" s="654"/>
      <c r="T32" s="659" t="s">
        <v>648</v>
      </c>
      <c r="U32" s="660">
        <f t="shared" si="0"/>
        <v>1309.75</v>
      </c>
      <c r="V32" s="660">
        <f t="shared" si="0"/>
        <v>3356804.6666666665</v>
      </c>
      <c r="W32" s="659">
        <v>1471</v>
      </c>
      <c r="X32" s="659">
        <v>3617606</v>
      </c>
      <c r="Y32" s="659">
        <v>1520</v>
      </c>
      <c r="Z32" s="659">
        <v>3954678</v>
      </c>
      <c r="AA32" s="659">
        <v>1529</v>
      </c>
      <c r="AB32" s="659">
        <v>3990394</v>
      </c>
      <c r="AC32" s="659">
        <v>1449</v>
      </c>
      <c r="AD32" s="659">
        <v>3592807</v>
      </c>
      <c r="AE32" s="659">
        <v>1365</v>
      </c>
      <c r="AF32" s="659">
        <v>3627277</v>
      </c>
      <c r="AG32" s="659">
        <v>1294</v>
      </c>
      <c r="AH32" s="659">
        <v>3258031</v>
      </c>
      <c r="AI32" s="659">
        <v>1241</v>
      </c>
      <c r="AJ32" s="659">
        <v>3185727</v>
      </c>
      <c r="AK32" s="659">
        <v>1278</v>
      </c>
      <c r="AL32" s="659">
        <v>3361771</v>
      </c>
      <c r="AM32" s="659">
        <v>1157</v>
      </c>
      <c r="AN32" s="659">
        <v>2931908</v>
      </c>
      <c r="AO32" s="659">
        <v>1132</v>
      </c>
      <c r="AP32" s="659">
        <v>2951758</v>
      </c>
      <c r="AQ32" s="639">
        <v>1141</v>
      </c>
      <c r="AR32" s="659">
        <v>2999380</v>
      </c>
      <c r="AS32" s="659">
        <v>1140</v>
      </c>
      <c r="AT32" s="659">
        <v>2810319</v>
      </c>
      <c r="AU32" s="639"/>
      <c r="AV32" s="639"/>
      <c r="AW32" s="639"/>
      <c r="AX32" s="668">
        <v>55164.508</v>
      </c>
      <c r="AY32" s="668">
        <v>56667.354</v>
      </c>
    </row>
    <row r="33" spans="1:51" ht="13.5" thickBot="1">
      <c r="A33" s="667" t="s">
        <v>306</v>
      </c>
      <c r="B33" s="668">
        <v>2099.8333333333335</v>
      </c>
      <c r="C33" s="668">
        <v>573</v>
      </c>
      <c r="D33" s="668">
        <v>1019</v>
      </c>
      <c r="E33" s="668">
        <v>1254.3333333333333</v>
      </c>
      <c r="F33" s="668">
        <f t="shared" si="1"/>
        <v>48.52766092547027</v>
      </c>
      <c r="G33" s="668">
        <f t="shared" si="2"/>
        <v>81.23837363805475</v>
      </c>
      <c r="H33" s="669">
        <v>8.453333333333335</v>
      </c>
      <c r="I33" s="662"/>
      <c r="J33" s="663" t="s">
        <v>307</v>
      </c>
      <c r="K33" s="664">
        <v>4139.833333333333</v>
      </c>
      <c r="L33" s="664">
        <v>1248.75</v>
      </c>
      <c r="M33" s="664">
        <v>2717.5833333333335</v>
      </c>
      <c r="N33" s="664">
        <v>69084</v>
      </c>
      <c r="O33" s="664">
        <v>50207.87645</v>
      </c>
      <c r="P33" s="664">
        <v>80854.352</v>
      </c>
      <c r="Q33" s="665"/>
      <c r="R33" s="666">
        <v>7.885</v>
      </c>
      <c r="S33" s="654"/>
      <c r="T33" s="659" t="s">
        <v>649</v>
      </c>
      <c r="U33" s="660">
        <f t="shared" si="0"/>
        <v>2434.75</v>
      </c>
      <c r="V33" s="660">
        <f t="shared" si="0"/>
        <v>6055912.75</v>
      </c>
      <c r="W33" s="659">
        <v>2592</v>
      </c>
      <c r="X33" s="659">
        <v>6196042</v>
      </c>
      <c r="Y33" s="659">
        <v>2686</v>
      </c>
      <c r="Z33" s="659">
        <v>6689042</v>
      </c>
      <c r="AA33" s="659">
        <v>2652</v>
      </c>
      <c r="AB33" s="659">
        <v>6546321</v>
      </c>
      <c r="AC33" s="659">
        <v>2543</v>
      </c>
      <c r="AD33" s="659">
        <v>6407213</v>
      </c>
      <c r="AE33" s="659">
        <v>2386</v>
      </c>
      <c r="AF33" s="659">
        <v>5958481</v>
      </c>
      <c r="AG33" s="659">
        <v>2296</v>
      </c>
      <c r="AH33" s="659">
        <v>5680145</v>
      </c>
      <c r="AI33" s="659">
        <v>2522</v>
      </c>
      <c r="AJ33" s="659">
        <v>6639079</v>
      </c>
      <c r="AK33" s="659">
        <v>2473</v>
      </c>
      <c r="AL33" s="659">
        <v>6185821</v>
      </c>
      <c r="AM33" s="659">
        <v>2415</v>
      </c>
      <c r="AN33" s="659">
        <v>6045522</v>
      </c>
      <c r="AO33" s="659">
        <v>2380</v>
      </c>
      <c r="AP33" s="659">
        <v>5852602</v>
      </c>
      <c r="AQ33" s="639">
        <v>2199</v>
      </c>
      <c r="AR33" s="659">
        <v>5459948</v>
      </c>
      <c r="AS33" s="659">
        <v>2073</v>
      </c>
      <c r="AT33" s="659">
        <v>5010737</v>
      </c>
      <c r="AU33" s="639"/>
      <c r="AV33" s="639"/>
      <c r="AW33" s="639"/>
      <c r="AX33" s="668">
        <v>14020.878</v>
      </c>
      <c r="AY33" s="668">
        <v>13333.782</v>
      </c>
    </row>
    <row r="34" spans="1:51" ht="14.25" thickBot="1" thickTop="1">
      <c r="A34" s="674" t="s">
        <v>307</v>
      </c>
      <c r="B34" s="668">
        <v>3172.1666666666665</v>
      </c>
      <c r="C34" s="668">
        <v>1239.3333333333333</v>
      </c>
      <c r="D34" s="668">
        <v>1996.8333333333333</v>
      </c>
      <c r="E34" s="668">
        <v>2466.5</v>
      </c>
      <c r="F34" s="668">
        <f t="shared" si="1"/>
        <v>62.94856302211947</v>
      </c>
      <c r="G34" s="668">
        <f t="shared" si="2"/>
        <v>80.95817284951686</v>
      </c>
      <c r="H34" s="669">
        <v>5.39</v>
      </c>
      <c r="I34" s="662"/>
      <c r="J34" s="670" t="s">
        <v>308</v>
      </c>
      <c r="K34" s="671">
        <v>40784.916666666664</v>
      </c>
      <c r="L34" s="671">
        <v>9246.166666666666</v>
      </c>
      <c r="M34" s="671">
        <v>21694.666666666668</v>
      </c>
      <c r="N34" s="671">
        <v>506379</v>
      </c>
      <c r="O34" s="671">
        <v>367040.71895</v>
      </c>
      <c r="P34" s="671">
        <v>679985.043</v>
      </c>
      <c r="Q34" s="672"/>
      <c r="R34" s="673">
        <v>13.682586383699176</v>
      </c>
      <c r="S34" s="654"/>
      <c r="T34" s="659" t="s">
        <v>650</v>
      </c>
      <c r="U34" s="660">
        <f t="shared" si="0"/>
        <v>20465.166666666668</v>
      </c>
      <c r="V34" s="660">
        <f t="shared" si="0"/>
        <v>52621929.916666664</v>
      </c>
      <c r="W34" s="659">
        <v>21208</v>
      </c>
      <c r="X34" s="659">
        <v>53832449</v>
      </c>
      <c r="Y34" s="659">
        <v>22616</v>
      </c>
      <c r="Z34" s="659">
        <v>59069449</v>
      </c>
      <c r="AA34" s="659">
        <v>22558</v>
      </c>
      <c r="AB34" s="659">
        <v>58245664</v>
      </c>
      <c r="AC34" s="659">
        <v>21836</v>
      </c>
      <c r="AD34" s="659">
        <v>55702703</v>
      </c>
      <c r="AE34" s="659">
        <v>20577</v>
      </c>
      <c r="AF34" s="659">
        <v>53236415</v>
      </c>
      <c r="AG34" s="659">
        <v>20292</v>
      </c>
      <c r="AH34" s="659">
        <v>51692123</v>
      </c>
      <c r="AI34" s="659">
        <v>20293</v>
      </c>
      <c r="AJ34" s="659">
        <v>52133974</v>
      </c>
      <c r="AK34" s="659">
        <v>20527</v>
      </c>
      <c r="AL34" s="659">
        <v>53694486</v>
      </c>
      <c r="AM34" s="659">
        <v>19766</v>
      </c>
      <c r="AN34" s="659">
        <v>50408979</v>
      </c>
      <c r="AO34" s="659">
        <v>19007</v>
      </c>
      <c r="AP34" s="659">
        <v>48443073</v>
      </c>
      <c r="AQ34" s="639">
        <v>18467</v>
      </c>
      <c r="AR34" s="659">
        <v>48101320</v>
      </c>
      <c r="AS34" s="659">
        <v>18435</v>
      </c>
      <c r="AT34" s="659">
        <v>46902524</v>
      </c>
      <c r="AU34" s="639"/>
      <c r="AV34" s="639"/>
      <c r="AW34" s="639"/>
      <c r="AX34" s="668">
        <v>30047.564</v>
      </c>
      <c r="AY34" s="668">
        <v>24246.555</v>
      </c>
    </row>
    <row r="35" spans="1:51" ht="13.5" thickTop="1">
      <c r="A35" s="661" t="s">
        <v>316</v>
      </c>
      <c r="B35" s="652">
        <v>74833.5</v>
      </c>
      <c r="C35" s="652">
        <v>11781.166666666666</v>
      </c>
      <c r="D35" s="652">
        <v>41937.5</v>
      </c>
      <c r="E35" s="652">
        <v>45280.5</v>
      </c>
      <c r="F35" s="652">
        <f t="shared" si="1"/>
        <v>56.041077859514786</v>
      </c>
      <c r="G35" s="652">
        <f t="shared" si="2"/>
        <v>92.61713099457825</v>
      </c>
      <c r="H35" s="653">
        <v>20.368333333333336</v>
      </c>
      <c r="I35" s="662"/>
      <c r="J35" s="663" t="s">
        <v>309</v>
      </c>
      <c r="K35" s="664">
        <v>14514.166666666666</v>
      </c>
      <c r="L35" s="664">
        <v>2663.75</v>
      </c>
      <c r="M35" s="664">
        <v>7053.916666666667</v>
      </c>
      <c r="N35" s="664">
        <v>146943</v>
      </c>
      <c r="O35" s="664">
        <v>105847.515</v>
      </c>
      <c r="P35" s="664">
        <v>237196.521</v>
      </c>
      <c r="Q35" s="665"/>
      <c r="R35" s="666">
        <v>26.070833333333336</v>
      </c>
      <c r="S35" s="654"/>
      <c r="T35" s="659" t="s">
        <v>651</v>
      </c>
      <c r="U35" s="660">
        <f t="shared" si="0"/>
        <v>7237.083333333333</v>
      </c>
      <c r="V35" s="660">
        <f t="shared" si="0"/>
        <v>20818911</v>
      </c>
      <c r="W35" s="659">
        <v>7379</v>
      </c>
      <c r="X35" s="659">
        <v>20822789</v>
      </c>
      <c r="Y35" s="659">
        <v>7592</v>
      </c>
      <c r="Z35" s="659">
        <v>22108701</v>
      </c>
      <c r="AA35" s="659">
        <v>7695</v>
      </c>
      <c r="AB35" s="659">
        <v>22829642</v>
      </c>
      <c r="AC35" s="659">
        <v>7588</v>
      </c>
      <c r="AD35" s="659">
        <v>21677294</v>
      </c>
      <c r="AE35" s="659">
        <v>7484</v>
      </c>
      <c r="AF35" s="659">
        <v>21490805</v>
      </c>
      <c r="AG35" s="659">
        <v>7397</v>
      </c>
      <c r="AH35" s="659">
        <v>21199356</v>
      </c>
      <c r="AI35" s="659">
        <v>7016</v>
      </c>
      <c r="AJ35" s="659">
        <v>20207342</v>
      </c>
      <c r="AK35" s="659">
        <v>7015</v>
      </c>
      <c r="AL35" s="659">
        <v>20470520</v>
      </c>
      <c r="AM35" s="659">
        <v>6872</v>
      </c>
      <c r="AN35" s="659">
        <v>19801525</v>
      </c>
      <c r="AO35" s="659">
        <v>6896</v>
      </c>
      <c r="AP35" s="659">
        <v>19614779</v>
      </c>
      <c r="AQ35" s="639">
        <v>6947</v>
      </c>
      <c r="AR35" s="659">
        <v>19836994</v>
      </c>
      <c r="AS35" s="659">
        <v>6964</v>
      </c>
      <c r="AT35" s="659">
        <v>19767185</v>
      </c>
      <c r="AU35" s="639"/>
      <c r="AV35" s="639"/>
      <c r="AW35" s="639"/>
      <c r="AX35" s="652">
        <v>286662.00908000005</v>
      </c>
      <c r="AY35" s="652">
        <v>629036.403</v>
      </c>
    </row>
    <row r="36" spans="1:51" ht="12.75">
      <c r="A36" s="667" t="s">
        <v>309</v>
      </c>
      <c r="B36" s="668">
        <v>13172.833333333334</v>
      </c>
      <c r="C36" s="668">
        <v>2103.8333333333335</v>
      </c>
      <c r="D36" s="668">
        <v>6629.166666666667</v>
      </c>
      <c r="E36" s="668">
        <v>7498.5</v>
      </c>
      <c r="F36" s="668">
        <f t="shared" si="1"/>
        <v>50.32453154851525</v>
      </c>
      <c r="G36" s="668">
        <f t="shared" si="2"/>
        <v>88.40657020292949</v>
      </c>
      <c r="H36" s="669">
        <v>23.451666666666668</v>
      </c>
      <c r="I36" s="662"/>
      <c r="J36" s="663" t="s">
        <v>310</v>
      </c>
      <c r="K36" s="664">
        <v>16016.666666666666</v>
      </c>
      <c r="L36" s="664">
        <v>2233.0833333333335</v>
      </c>
      <c r="M36" s="664">
        <v>9735</v>
      </c>
      <c r="N36" s="664">
        <v>116465</v>
      </c>
      <c r="O36" s="664">
        <v>83352.502</v>
      </c>
      <c r="P36" s="664">
        <v>331504.414</v>
      </c>
      <c r="Q36" s="665"/>
      <c r="R36" s="666">
        <v>26.579166666666666</v>
      </c>
      <c r="S36" s="654"/>
      <c r="T36" s="659" t="s">
        <v>310</v>
      </c>
      <c r="U36" s="660">
        <f t="shared" si="0"/>
        <v>9991.25</v>
      </c>
      <c r="V36" s="660">
        <f t="shared" si="0"/>
        <v>29055205.166666668</v>
      </c>
      <c r="W36" s="659">
        <v>9878</v>
      </c>
      <c r="X36" s="659">
        <v>28474757</v>
      </c>
      <c r="Y36" s="659">
        <v>10468</v>
      </c>
      <c r="Z36" s="659">
        <v>30750604</v>
      </c>
      <c r="AA36" s="659">
        <v>10509</v>
      </c>
      <c r="AB36" s="659">
        <v>30676296</v>
      </c>
      <c r="AC36" s="659">
        <v>10309</v>
      </c>
      <c r="AD36" s="659">
        <v>29976646</v>
      </c>
      <c r="AE36" s="659">
        <v>10083</v>
      </c>
      <c r="AF36" s="659">
        <v>29472303</v>
      </c>
      <c r="AG36" s="659">
        <v>9989</v>
      </c>
      <c r="AH36" s="659">
        <v>29180596</v>
      </c>
      <c r="AI36" s="659">
        <v>9920</v>
      </c>
      <c r="AJ36" s="659">
        <v>28939272</v>
      </c>
      <c r="AK36" s="659">
        <v>9977</v>
      </c>
      <c r="AL36" s="659">
        <v>29038240</v>
      </c>
      <c r="AM36" s="659">
        <v>9690</v>
      </c>
      <c r="AN36" s="659">
        <v>27761346</v>
      </c>
      <c r="AO36" s="659">
        <v>9529</v>
      </c>
      <c r="AP36" s="659">
        <v>27459144</v>
      </c>
      <c r="AQ36" s="639">
        <v>9668</v>
      </c>
      <c r="AR36" s="659">
        <v>28305700</v>
      </c>
      <c r="AS36" s="659">
        <v>9875</v>
      </c>
      <c r="AT36" s="659">
        <v>28627558</v>
      </c>
      <c r="AU36" s="639"/>
      <c r="AV36" s="639"/>
      <c r="AW36" s="639"/>
      <c r="AX36" s="668">
        <v>49089.533</v>
      </c>
      <c r="AY36" s="668">
        <v>99317.532</v>
      </c>
    </row>
    <row r="37" spans="1:51" ht="12.75">
      <c r="A37" s="667" t="s">
        <v>310</v>
      </c>
      <c r="B37" s="668">
        <v>15329.833333333334</v>
      </c>
      <c r="C37" s="668">
        <v>2185.1666666666665</v>
      </c>
      <c r="D37" s="668">
        <v>9464.666666666666</v>
      </c>
      <c r="E37" s="668">
        <v>10085.333333333334</v>
      </c>
      <c r="F37" s="668">
        <f t="shared" si="1"/>
        <v>61.740179823655396</v>
      </c>
      <c r="G37" s="668">
        <f t="shared" si="2"/>
        <v>93.84584875727128</v>
      </c>
      <c r="H37" s="669">
        <v>23.916666666666668</v>
      </c>
      <c r="I37" s="662"/>
      <c r="J37" s="663" t="s">
        <v>311</v>
      </c>
      <c r="K37" s="664">
        <v>13916.833333333334</v>
      </c>
      <c r="L37" s="664">
        <v>2398.0833333333335</v>
      </c>
      <c r="M37" s="664">
        <v>7866.666666666667</v>
      </c>
      <c r="N37" s="664">
        <v>132529</v>
      </c>
      <c r="O37" s="664">
        <v>96455.597</v>
      </c>
      <c r="P37" s="664">
        <v>257461.13</v>
      </c>
      <c r="Q37" s="665"/>
      <c r="R37" s="666">
        <v>18.1525</v>
      </c>
      <c r="S37" s="654"/>
      <c r="T37" s="659" t="s">
        <v>311</v>
      </c>
      <c r="U37" s="660">
        <f t="shared" si="0"/>
        <v>7966.833333333333</v>
      </c>
      <c r="V37" s="660">
        <f t="shared" si="0"/>
        <v>21787160.666666668</v>
      </c>
      <c r="W37" s="659">
        <v>8019</v>
      </c>
      <c r="X37" s="659">
        <v>21722320</v>
      </c>
      <c r="Y37" s="659">
        <v>8397</v>
      </c>
      <c r="Z37" s="659">
        <v>23374050</v>
      </c>
      <c r="AA37" s="659">
        <v>8480</v>
      </c>
      <c r="AB37" s="659">
        <v>23177023</v>
      </c>
      <c r="AC37" s="659">
        <v>8275</v>
      </c>
      <c r="AD37" s="659">
        <v>22632271</v>
      </c>
      <c r="AE37" s="659">
        <v>8086</v>
      </c>
      <c r="AF37" s="659">
        <v>22280215</v>
      </c>
      <c r="AG37" s="659">
        <v>7801</v>
      </c>
      <c r="AH37" s="659">
        <v>21233497</v>
      </c>
      <c r="AI37" s="659">
        <v>7819</v>
      </c>
      <c r="AJ37" s="659">
        <v>21527044</v>
      </c>
      <c r="AK37" s="659">
        <v>8042</v>
      </c>
      <c r="AL37" s="659">
        <v>22224135</v>
      </c>
      <c r="AM37" s="659">
        <v>7812</v>
      </c>
      <c r="AN37" s="659">
        <v>21020579</v>
      </c>
      <c r="AO37" s="659">
        <v>7585</v>
      </c>
      <c r="AP37" s="659">
        <v>20529581</v>
      </c>
      <c r="AQ37" s="639">
        <v>7568</v>
      </c>
      <c r="AR37" s="659">
        <v>20840112</v>
      </c>
      <c r="AS37" s="659">
        <v>7718</v>
      </c>
      <c r="AT37" s="659">
        <v>20885101</v>
      </c>
      <c r="AU37" s="639"/>
      <c r="AV37" s="639"/>
      <c r="AW37" s="639"/>
      <c r="AX37" s="668">
        <v>50970.98</v>
      </c>
      <c r="AY37" s="668">
        <v>149324.119</v>
      </c>
    </row>
    <row r="38" spans="1:51" ht="12.75">
      <c r="A38" s="674" t="s">
        <v>311</v>
      </c>
      <c r="B38" s="668">
        <v>12329.333333333334</v>
      </c>
      <c r="C38" s="668">
        <v>2319.8333333333335</v>
      </c>
      <c r="D38" s="668">
        <v>7040.166666666667</v>
      </c>
      <c r="E38" s="668">
        <v>7043.833333333333</v>
      </c>
      <c r="F38" s="668">
        <f t="shared" si="1"/>
        <v>57.10095165999783</v>
      </c>
      <c r="G38" s="668">
        <f t="shared" si="2"/>
        <v>99.94794501100253</v>
      </c>
      <c r="H38" s="669">
        <v>15.416666666666666</v>
      </c>
      <c r="I38" s="662"/>
      <c r="J38" s="663" t="s">
        <v>312</v>
      </c>
      <c r="K38" s="664">
        <v>18849.75</v>
      </c>
      <c r="L38" s="664">
        <v>2875.3333333333335</v>
      </c>
      <c r="M38" s="664">
        <v>10690.583333333334</v>
      </c>
      <c r="N38" s="664">
        <v>156447</v>
      </c>
      <c r="O38" s="664">
        <v>111869.366</v>
      </c>
      <c r="P38" s="664">
        <v>350501.991</v>
      </c>
      <c r="Q38" s="665"/>
      <c r="R38" s="666">
        <v>25.67583333333333</v>
      </c>
      <c r="S38" s="654"/>
      <c r="T38" s="659" t="s">
        <v>652</v>
      </c>
      <c r="U38" s="660">
        <f t="shared" si="0"/>
        <v>10538.833333333334</v>
      </c>
      <c r="V38" s="660">
        <f t="shared" si="0"/>
        <v>29409721.583333332</v>
      </c>
      <c r="W38" s="659">
        <v>11091</v>
      </c>
      <c r="X38" s="659">
        <v>30694232</v>
      </c>
      <c r="Y38" s="659">
        <v>11374</v>
      </c>
      <c r="Z38" s="659">
        <v>32192458</v>
      </c>
      <c r="AA38" s="659">
        <v>11466</v>
      </c>
      <c r="AB38" s="659">
        <v>32193811</v>
      </c>
      <c r="AC38" s="659">
        <v>11259</v>
      </c>
      <c r="AD38" s="659">
        <v>31486040</v>
      </c>
      <c r="AE38" s="659">
        <v>11017</v>
      </c>
      <c r="AF38" s="659">
        <v>31055027</v>
      </c>
      <c r="AG38" s="659">
        <v>10546</v>
      </c>
      <c r="AH38" s="659">
        <v>29412638</v>
      </c>
      <c r="AI38" s="659">
        <v>10278</v>
      </c>
      <c r="AJ38" s="659">
        <v>28821706</v>
      </c>
      <c r="AK38" s="659">
        <v>10181</v>
      </c>
      <c r="AL38" s="659">
        <v>28485031</v>
      </c>
      <c r="AM38" s="659">
        <v>10055</v>
      </c>
      <c r="AN38" s="659">
        <v>27938251</v>
      </c>
      <c r="AO38" s="659">
        <v>9654</v>
      </c>
      <c r="AP38" s="659">
        <v>26316972</v>
      </c>
      <c r="AQ38" s="639">
        <v>9716</v>
      </c>
      <c r="AR38" s="659">
        <v>27092725</v>
      </c>
      <c r="AS38" s="659">
        <v>9829</v>
      </c>
      <c r="AT38" s="659">
        <v>27227768</v>
      </c>
      <c r="AU38" s="639"/>
      <c r="AV38" s="639"/>
      <c r="AW38" s="639"/>
      <c r="AX38" s="668">
        <v>59428.718</v>
      </c>
      <c r="AY38" s="668">
        <v>98958.056</v>
      </c>
    </row>
    <row r="39" spans="1:51" ht="12.75">
      <c r="A39" s="667" t="s">
        <v>312</v>
      </c>
      <c r="B39" s="668">
        <v>17033</v>
      </c>
      <c r="C39" s="668">
        <v>2550.6666666666665</v>
      </c>
      <c r="D39" s="668">
        <v>9375.833333333334</v>
      </c>
      <c r="E39" s="668">
        <v>10408.5</v>
      </c>
      <c r="F39" s="668">
        <f t="shared" si="1"/>
        <v>55.04510851484375</v>
      </c>
      <c r="G39" s="668">
        <f t="shared" si="2"/>
        <v>90.07862163936527</v>
      </c>
      <c r="H39" s="669">
        <v>21.49</v>
      </c>
      <c r="I39" s="662"/>
      <c r="J39" s="663" t="s">
        <v>313</v>
      </c>
      <c r="K39" s="664">
        <v>6070.166666666667</v>
      </c>
      <c r="L39" s="664">
        <v>741.1666666666666</v>
      </c>
      <c r="M39" s="664">
        <v>3841.6666666666665</v>
      </c>
      <c r="N39" s="664">
        <v>39772</v>
      </c>
      <c r="O39" s="664">
        <v>28470.453</v>
      </c>
      <c r="P39" s="664">
        <v>126914.986</v>
      </c>
      <c r="Q39" s="665"/>
      <c r="R39" s="666">
        <v>23.6375</v>
      </c>
      <c r="S39" s="654"/>
      <c r="T39" s="659" t="s">
        <v>653</v>
      </c>
      <c r="U39" s="660">
        <f t="shared" si="0"/>
        <v>3572.25</v>
      </c>
      <c r="V39" s="660">
        <f t="shared" si="0"/>
        <v>10214766.666666666</v>
      </c>
      <c r="W39" s="659">
        <v>3808</v>
      </c>
      <c r="X39" s="659">
        <v>10592341</v>
      </c>
      <c r="Y39" s="659">
        <v>3973</v>
      </c>
      <c r="Z39" s="659">
        <v>11509076</v>
      </c>
      <c r="AA39" s="659">
        <v>3914</v>
      </c>
      <c r="AB39" s="659">
        <v>11240225</v>
      </c>
      <c r="AC39" s="659">
        <v>3752</v>
      </c>
      <c r="AD39" s="659">
        <v>10676947</v>
      </c>
      <c r="AE39" s="659">
        <v>3659</v>
      </c>
      <c r="AF39" s="659">
        <v>10584203</v>
      </c>
      <c r="AG39" s="659">
        <v>3529</v>
      </c>
      <c r="AH39" s="659">
        <v>10122155</v>
      </c>
      <c r="AI39" s="659">
        <v>3429</v>
      </c>
      <c r="AJ39" s="659">
        <v>9818215</v>
      </c>
      <c r="AK39" s="659">
        <v>3443</v>
      </c>
      <c r="AL39" s="659">
        <v>9875324</v>
      </c>
      <c r="AM39" s="659">
        <v>3329</v>
      </c>
      <c r="AN39" s="659">
        <v>9418548</v>
      </c>
      <c r="AO39" s="659">
        <v>3316</v>
      </c>
      <c r="AP39" s="659">
        <v>9396030</v>
      </c>
      <c r="AQ39" s="639">
        <v>3305</v>
      </c>
      <c r="AR39" s="659">
        <v>9480897</v>
      </c>
      <c r="AS39" s="659">
        <v>3410</v>
      </c>
      <c r="AT39" s="659">
        <v>9863239</v>
      </c>
      <c r="AU39" s="639"/>
      <c r="AV39" s="639"/>
      <c r="AW39" s="639"/>
      <c r="AX39" s="668">
        <v>62150.323990000004</v>
      </c>
      <c r="AY39" s="668">
        <v>140610.458</v>
      </c>
    </row>
    <row r="40" spans="1:51" ht="12.75">
      <c r="A40" s="667" t="s">
        <v>313</v>
      </c>
      <c r="B40" s="668">
        <v>5538</v>
      </c>
      <c r="C40" s="668">
        <v>689.3333333333334</v>
      </c>
      <c r="D40" s="668">
        <v>3334.8333333333335</v>
      </c>
      <c r="E40" s="668">
        <v>3877.6666666666665</v>
      </c>
      <c r="F40" s="668">
        <f t="shared" si="1"/>
        <v>60.21728662573733</v>
      </c>
      <c r="G40" s="668">
        <f t="shared" si="2"/>
        <v>86.0010315481819</v>
      </c>
      <c r="H40" s="669">
        <v>19.865</v>
      </c>
      <c r="I40" s="662"/>
      <c r="J40" s="663" t="s">
        <v>314</v>
      </c>
      <c r="K40" s="664">
        <v>7175.916666666667</v>
      </c>
      <c r="L40" s="664">
        <v>1173.5</v>
      </c>
      <c r="M40" s="664">
        <v>4465.25</v>
      </c>
      <c r="N40" s="664">
        <v>60423</v>
      </c>
      <c r="O40" s="664">
        <v>43450.126</v>
      </c>
      <c r="P40" s="664">
        <v>140950.63</v>
      </c>
      <c r="Q40" s="665"/>
      <c r="R40" s="666">
        <v>19.039166666666667</v>
      </c>
      <c r="S40" s="654"/>
      <c r="T40" s="659" t="s">
        <v>654</v>
      </c>
      <c r="U40" s="660">
        <f t="shared" si="0"/>
        <v>4289.416666666667</v>
      </c>
      <c r="V40" s="660">
        <f t="shared" si="0"/>
        <v>11405564.166666666</v>
      </c>
      <c r="W40" s="659">
        <v>4458</v>
      </c>
      <c r="X40" s="659">
        <v>11480837</v>
      </c>
      <c r="Y40" s="659">
        <v>4588</v>
      </c>
      <c r="Z40" s="659">
        <v>12424244</v>
      </c>
      <c r="AA40" s="659">
        <v>4675</v>
      </c>
      <c r="AB40" s="659">
        <v>12602992</v>
      </c>
      <c r="AC40" s="659">
        <v>4489</v>
      </c>
      <c r="AD40" s="659">
        <v>11813291</v>
      </c>
      <c r="AE40" s="659">
        <v>4391</v>
      </c>
      <c r="AF40" s="659">
        <v>11605699</v>
      </c>
      <c r="AG40" s="659">
        <v>4254</v>
      </c>
      <c r="AH40" s="659">
        <v>11275568</v>
      </c>
      <c r="AI40" s="659">
        <v>4278</v>
      </c>
      <c r="AJ40" s="659">
        <v>11515212</v>
      </c>
      <c r="AK40" s="659">
        <v>4327</v>
      </c>
      <c r="AL40" s="659">
        <v>11467964</v>
      </c>
      <c r="AM40" s="659">
        <v>4243</v>
      </c>
      <c r="AN40" s="659">
        <v>11246190</v>
      </c>
      <c r="AO40" s="659">
        <v>3986</v>
      </c>
      <c r="AP40" s="659">
        <v>10553889</v>
      </c>
      <c r="AQ40" s="639">
        <v>3958</v>
      </c>
      <c r="AR40" s="659">
        <v>10807427</v>
      </c>
      <c r="AS40" s="659">
        <v>3826</v>
      </c>
      <c r="AT40" s="659">
        <v>10073457</v>
      </c>
      <c r="AU40" s="639"/>
      <c r="AV40" s="639"/>
      <c r="AW40" s="639"/>
      <c r="AX40" s="668">
        <v>16647.93409</v>
      </c>
      <c r="AY40" s="668">
        <v>51870.286</v>
      </c>
    </row>
    <row r="41" spans="1:51" ht="13.5" thickBot="1">
      <c r="A41" s="667" t="s">
        <v>314</v>
      </c>
      <c r="B41" s="668">
        <v>5853.5</v>
      </c>
      <c r="C41" s="668">
        <v>932.6666666666666</v>
      </c>
      <c r="D41" s="668">
        <v>3390.6666666666665</v>
      </c>
      <c r="E41" s="668">
        <v>3539.6666666666665</v>
      </c>
      <c r="F41" s="668">
        <f t="shared" si="1"/>
        <v>57.92545770336835</v>
      </c>
      <c r="G41" s="668">
        <f t="shared" si="2"/>
        <v>95.790564083247</v>
      </c>
      <c r="H41" s="669">
        <v>15.506666666666666</v>
      </c>
      <c r="I41" s="662"/>
      <c r="J41" s="663" t="s">
        <v>315</v>
      </c>
      <c r="K41" s="664">
        <v>5585.583333333333</v>
      </c>
      <c r="L41" s="664">
        <v>1266.3333333333333</v>
      </c>
      <c r="M41" s="664">
        <v>2850.8333333333335</v>
      </c>
      <c r="N41" s="664">
        <v>69035</v>
      </c>
      <c r="O41" s="664">
        <v>51251.25</v>
      </c>
      <c r="P41" s="664">
        <v>95059.735</v>
      </c>
      <c r="Q41" s="665"/>
      <c r="R41" s="666">
        <v>25.455</v>
      </c>
      <c r="S41" s="654"/>
      <c r="T41" s="659" t="s">
        <v>655</v>
      </c>
      <c r="U41" s="660">
        <f t="shared" si="0"/>
        <v>2784.4166666666665</v>
      </c>
      <c r="V41" s="660">
        <f t="shared" si="0"/>
        <v>7936694.166666667</v>
      </c>
      <c r="W41" s="659">
        <v>2687</v>
      </c>
      <c r="X41" s="659">
        <v>7344975</v>
      </c>
      <c r="Y41" s="659">
        <v>2763</v>
      </c>
      <c r="Z41" s="659">
        <v>7691205</v>
      </c>
      <c r="AA41" s="659">
        <v>2745</v>
      </c>
      <c r="AB41" s="659">
        <v>7566836</v>
      </c>
      <c r="AC41" s="659">
        <v>2653</v>
      </c>
      <c r="AD41" s="659">
        <v>7374947</v>
      </c>
      <c r="AE41" s="659">
        <v>2688</v>
      </c>
      <c r="AF41" s="659">
        <v>7777626</v>
      </c>
      <c r="AG41" s="659">
        <v>2697</v>
      </c>
      <c r="AH41" s="659">
        <v>7767516</v>
      </c>
      <c r="AI41" s="659">
        <v>2704</v>
      </c>
      <c r="AJ41" s="659">
        <v>7697286</v>
      </c>
      <c r="AK41" s="659">
        <v>2871</v>
      </c>
      <c r="AL41" s="659">
        <v>8326489</v>
      </c>
      <c r="AM41" s="659">
        <v>2919</v>
      </c>
      <c r="AN41" s="659">
        <v>8580662</v>
      </c>
      <c r="AO41" s="659">
        <v>2895</v>
      </c>
      <c r="AP41" s="659">
        <v>8301778</v>
      </c>
      <c r="AQ41" s="639">
        <v>2877</v>
      </c>
      <c r="AR41" s="659">
        <v>8411220</v>
      </c>
      <c r="AS41" s="659">
        <v>2914</v>
      </c>
      <c r="AT41" s="659">
        <v>8399790</v>
      </c>
      <c r="AU41" s="639"/>
      <c r="AV41" s="639"/>
      <c r="AW41" s="639"/>
      <c r="AX41" s="668">
        <v>20797.649</v>
      </c>
      <c r="AY41" s="668">
        <v>47257.2</v>
      </c>
    </row>
    <row r="42" spans="1:51" ht="14.25" thickBot="1" thickTop="1">
      <c r="A42" s="667" t="s">
        <v>315</v>
      </c>
      <c r="B42" s="668">
        <v>5577</v>
      </c>
      <c r="C42" s="668">
        <v>999.6666666666666</v>
      </c>
      <c r="D42" s="668">
        <v>2702.1666666666665</v>
      </c>
      <c r="E42" s="668">
        <v>2827</v>
      </c>
      <c r="F42" s="668">
        <f t="shared" si="1"/>
        <v>48.4519753750523</v>
      </c>
      <c r="G42" s="668">
        <f t="shared" si="2"/>
        <v>95.58424714066737</v>
      </c>
      <c r="H42" s="669">
        <v>24.878333333333334</v>
      </c>
      <c r="I42" s="662"/>
      <c r="J42" s="670" t="s">
        <v>316</v>
      </c>
      <c r="K42" s="671">
        <v>82129.08333333333</v>
      </c>
      <c r="L42" s="671">
        <v>13351.25</v>
      </c>
      <c r="M42" s="671">
        <v>46503.916666666664</v>
      </c>
      <c r="N42" s="671">
        <v>721614</v>
      </c>
      <c r="O42" s="671">
        <v>520696.809</v>
      </c>
      <c r="P42" s="671">
        <v>1539589.407</v>
      </c>
      <c r="Q42" s="672"/>
      <c r="R42" s="673">
        <v>23.37688737336074</v>
      </c>
      <c r="S42" s="654"/>
      <c r="T42" s="659" t="s">
        <v>316</v>
      </c>
      <c r="U42" s="660">
        <f t="shared" si="0"/>
        <v>46380.083333333336</v>
      </c>
      <c r="V42" s="660">
        <f t="shared" si="0"/>
        <v>130628023.41666667</v>
      </c>
      <c r="W42" s="659">
        <v>47320</v>
      </c>
      <c r="X42" s="659">
        <v>131132251</v>
      </c>
      <c r="Y42" s="659">
        <v>49155</v>
      </c>
      <c r="Z42" s="659">
        <v>140050338</v>
      </c>
      <c r="AA42" s="659">
        <v>49484</v>
      </c>
      <c r="AB42" s="659">
        <v>140286825</v>
      </c>
      <c r="AC42" s="659">
        <v>48325</v>
      </c>
      <c r="AD42" s="659">
        <v>135637436</v>
      </c>
      <c r="AE42" s="659">
        <v>47408</v>
      </c>
      <c r="AF42" s="659">
        <v>134265878</v>
      </c>
      <c r="AG42" s="659">
        <v>46213</v>
      </c>
      <c r="AH42" s="659">
        <v>130191326</v>
      </c>
      <c r="AI42" s="659">
        <v>45444</v>
      </c>
      <c r="AJ42" s="659">
        <v>128526077</v>
      </c>
      <c r="AK42" s="659">
        <v>45856</v>
      </c>
      <c r="AL42" s="659">
        <v>129887703</v>
      </c>
      <c r="AM42" s="659">
        <v>44920</v>
      </c>
      <c r="AN42" s="659">
        <v>125767101</v>
      </c>
      <c r="AO42" s="659">
        <v>43861</v>
      </c>
      <c r="AP42" s="659">
        <v>122172173</v>
      </c>
      <c r="AQ42" s="639">
        <v>44039</v>
      </c>
      <c r="AR42" s="659">
        <v>124775075</v>
      </c>
      <c r="AS42" s="659">
        <v>44536</v>
      </c>
      <c r="AT42" s="659">
        <v>124844098</v>
      </c>
      <c r="AU42" s="639"/>
      <c r="AV42" s="639"/>
      <c r="AW42" s="639"/>
      <c r="AX42" s="668">
        <v>27576.871</v>
      </c>
      <c r="AY42" s="668">
        <v>41698.752</v>
      </c>
    </row>
    <row r="43" spans="1:51" ht="13.5" thickTop="1">
      <c r="A43" s="661" t="s">
        <v>328</v>
      </c>
      <c r="B43" s="652">
        <v>50292.833333333336</v>
      </c>
      <c r="C43" s="652">
        <v>11894.5</v>
      </c>
      <c r="D43" s="652">
        <v>26899.166666666668</v>
      </c>
      <c r="E43" s="652">
        <v>30052.333333333332</v>
      </c>
      <c r="F43" s="652">
        <f t="shared" si="1"/>
        <v>53.48508899544998</v>
      </c>
      <c r="G43" s="652">
        <f t="shared" si="2"/>
        <v>89.50774759586056</v>
      </c>
      <c r="H43" s="653">
        <v>13.626666666666667</v>
      </c>
      <c r="I43" s="662"/>
      <c r="J43" s="663" t="s">
        <v>317</v>
      </c>
      <c r="K43" s="664">
        <v>2412.1666666666665</v>
      </c>
      <c r="L43" s="664">
        <v>551.3333333333334</v>
      </c>
      <c r="M43" s="664">
        <v>1394.25</v>
      </c>
      <c r="N43" s="664">
        <v>30235</v>
      </c>
      <c r="O43" s="664">
        <v>21563.711</v>
      </c>
      <c r="P43" s="664">
        <v>46227.695</v>
      </c>
      <c r="Q43" s="665"/>
      <c r="R43" s="666">
        <v>15.370833333333332</v>
      </c>
      <c r="S43" s="654"/>
      <c r="T43" s="659" t="s">
        <v>656</v>
      </c>
      <c r="U43" s="660">
        <f t="shared" si="0"/>
        <v>1192</v>
      </c>
      <c r="V43" s="660">
        <f t="shared" si="0"/>
        <v>3355110.25</v>
      </c>
      <c r="W43" s="659">
        <v>1324</v>
      </c>
      <c r="X43" s="659">
        <v>3656887</v>
      </c>
      <c r="Y43" s="659">
        <v>1315</v>
      </c>
      <c r="Z43" s="659">
        <v>3863728</v>
      </c>
      <c r="AA43" s="659">
        <v>1385</v>
      </c>
      <c r="AB43" s="659">
        <v>4143849</v>
      </c>
      <c r="AC43" s="659">
        <v>1336</v>
      </c>
      <c r="AD43" s="659">
        <v>3721482</v>
      </c>
      <c r="AE43" s="659">
        <v>1190</v>
      </c>
      <c r="AF43" s="659">
        <v>3329313</v>
      </c>
      <c r="AG43" s="659">
        <v>1154</v>
      </c>
      <c r="AH43" s="659">
        <v>3192484</v>
      </c>
      <c r="AI43" s="659">
        <v>1121</v>
      </c>
      <c r="AJ43" s="659">
        <v>3149258</v>
      </c>
      <c r="AK43" s="659">
        <v>1112</v>
      </c>
      <c r="AL43" s="659">
        <v>3175587</v>
      </c>
      <c r="AM43" s="659">
        <v>1094</v>
      </c>
      <c r="AN43" s="659">
        <v>2997359</v>
      </c>
      <c r="AO43" s="659">
        <v>1092</v>
      </c>
      <c r="AP43" s="659">
        <v>3044192</v>
      </c>
      <c r="AQ43" s="639">
        <v>1098</v>
      </c>
      <c r="AR43" s="659">
        <v>3044349</v>
      </c>
      <c r="AS43" s="659">
        <v>1083</v>
      </c>
      <c r="AT43" s="659">
        <v>2942835</v>
      </c>
      <c r="AU43" s="639"/>
      <c r="AV43" s="639"/>
      <c r="AW43" s="639"/>
      <c r="AX43" s="652">
        <v>285434.421</v>
      </c>
      <c r="AY43" s="652">
        <v>397548.696</v>
      </c>
    </row>
    <row r="44" spans="1:51" ht="12.75">
      <c r="A44" s="667" t="s">
        <v>317</v>
      </c>
      <c r="B44" s="668">
        <v>2166.8333333333335</v>
      </c>
      <c r="C44" s="668">
        <v>588</v>
      </c>
      <c r="D44" s="668">
        <v>1066.6666666666667</v>
      </c>
      <c r="E44" s="668">
        <v>1181.6666666666667</v>
      </c>
      <c r="F44" s="668">
        <f t="shared" si="1"/>
        <v>49.22698253980463</v>
      </c>
      <c r="G44" s="668">
        <f t="shared" si="2"/>
        <v>90.26798307475318</v>
      </c>
      <c r="H44" s="669">
        <v>14.28</v>
      </c>
      <c r="I44" s="662"/>
      <c r="J44" s="663" t="s">
        <v>318</v>
      </c>
      <c r="K44" s="664">
        <v>8070.333333333333</v>
      </c>
      <c r="L44" s="664">
        <v>1382.8333333333333</v>
      </c>
      <c r="M44" s="664">
        <v>4715</v>
      </c>
      <c r="N44" s="664">
        <v>71740</v>
      </c>
      <c r="O44" s="664">
        <v>48245.22</v>
      </c>
      <c r="P44" s="664">
        <v>156619.92</v>
      </c>
      <c r="Q44" s="665"/>
      <c r="R44" s="666">
        <v>18.739166666666666</v>
      </c>
      <c r="S44" s="654"/>
      <c r="T44" s="659" t="s">
        <v>657</v>
      </c>
      <c r="U44" s="660">
        <f t="shared" si="0"/>
        <v>4034.3333333333335</v>
      </c>
      <c r="V44" s="660">
        <f t="shared" si="0"/>
        <v>11159734.5</v>
      </c>
      <c r="W44" s="659">
        <v>4300</v>
      </c>
      <c r="X44" s="659">
        <v>11379410</v>
      </c>
      <c r="Y44" s="659">
        <v>4414</v>
      </c>
      <c r="Z44" s="659">
        <v>12464810</v>
      </c>
      <c r="AA44" s="659">
        <v>4603</v>
      </c>
      <c r="AB44" s="659">
        <v>12960099</v>
      </c>
      <c r="AC44" s="659">
        <v>4537</v>
      </c>
      <c r="AD44" s="659">
        <v>12390520</v>
      </c>
      <c r="AE44" s="659">
        <v>4410</v>
      </c>
      <c r="AF44" s="659">
        <v>12193137</v>
      </c>
      <c r="AG44" s="659">
        <v>4113</v>
      </c>
      <c r="AH44" s="659">
        <v>11399810</v>
      </c>
      <c r="AI44" s="659">
        <v>3968</v>
      </c>
      <c r="AJ44" s="659">
        <v>10932285</v>
      </c>
      <c r="AK44" s="659">
        <v>4066</v>
      </c>
      <c r="AL44" s="659">
        <v>11886056</v>
      </c>
      <c r="AM44" s="659">
        <v>3888</v>
      </c>
      <c r="AN44" s="659">
        <v>11071123</v>
      </c>
      <c r="AO44" s="659">
        <v>3771</v>
      </c>
      <c r="AP44" s="659">
        <v>10667366</v>
      </c>
      <c r="AQ44" s="639">
        <v>3634</v>
      </c>
      <c r="AR44" s="659">
        <v>10254747</v>
      </c>
      <c r="AS44" s="659">
        <v>2708</v>
      </c>
      <c r="AT44" s="659">
        <v>6317451</v>
      </c>
      <c r="AU44" s="639"/>
      <c r="AV44" s="639"/>
      <c r="AW44" s="639"/>
      <c r="AX44" s="668">
        <v>14067.766</v>
      </c>
      <c r="AY44" s="668">
        <v>15430.8</v>
      </c>
    </row>
    <row r="45" spans="1:51" ht="12.75">
      <c r="A45" s="667" t="s">
        <v>318</v>
      </c>
      <c r="B45" s="668">
        <v>6912</v>
      </c>
      <c r="C45" s="668">
        <v>1649</v>
      </c>
      <c r="D45" s="668">
        <v>3464</v>
      </c>
      <c r="E45" s="668">
        <v>3874.6666666666665</v>
      </c>
      <c r="F45" s="668">
        <f t="shared" si="1"/>
        <v>50.11574074074075</v>
      </c>
      <c r="G45" s="668">
        <f t="shared" si="2"/>
        <v>89.40123881624226</v>
      </c>
      <c r="H45" s="669">
        <v>13.638333333333334</v>
      </c>
      <c r="I45" s="662"/>
      <c r="J45" s="663" t="s">
        <v>319</v>
      </c>
      <c r="K45" s="664">
        <v>4107.583333333333</v>
      </c>
      <c r="L45" s="664">
        <v>812.4166666666666</v>
      </c>
      <c r="M45" s="664">
        <v>2467.9166666666665</v>
      </c>
      <c r="N45" s="664">
        <v>44538</v>
      </c>
      <c r="O45" s="664">
        <v>31826.721</v>
      </c>
      <c r="P45" s="664">
        <v>82520.348</v>
      </c>
      <c r="Q45" s="665"/>
      <c r="R45" s="666">
        <v>22.831666666666667</v>
      </c>
      <c r="S45" s="654"/>
      <c r="T45" s="659" t="s">
        <v>658</v>
      </c>
      <c r="U45" s="660">
        <f t="shared" si="0"/>
        <v>2316.6666666666665</v>
      </c>
      <c r="V45" s="660">
        <f t="shared" si="0"/>
        <v>6384417.25</v>
      </c>
      <c r="W45" s="659">
        <v>2494</v>
      </c>
      <c r="X45" s="659">
        <v>6911586</v>
      </c>
      <c r="Y45" s="659">
        <v>2560</v>
      </c>
      <c r="Z45" s="659">
        <v>7088181</v>
      </c>
      <c r="AA45" s="659">
        <v>2552</v>
      </c>
      <c r="AB45" s="659">
        <v>7074845</v>
      </c>
      <c r="AC45" s="659">
        <v>2461</v>
      </c>
      <c r="AD45" s="659">
        <v>6733699</v>
      </c>
      <c r="AE45" s="659">
        <v>2358</v>
      </c>
      <c r="AF45" s="659">
        <v>6530258</v>
      </c>
      <c r="AG45" s="659">
        <v>2227</v>
      </c>
      <c r="AH45" s="659">
        <v>6096867</v>
      </c>
      <c r="AI45" s="659">
        <v>2211</v>
      </c>
      <c r="AJ45" s="659">
        <v>6123218</v>
      </c>
      <c r="AK45" s="659">
        <v>2259</v>
      </c>
      <c r="AL45" s="659">
        <v>6350618</v>
      </c>
      <c r="AM45" s="659">
        <v>2222</v>
      </c>
      <c r="AN45" s="659">
        <v>6114501</v>
      </c>
      <c r="AO45" s="659">
        <v>2148</v>
      </c>
      <c r="AP45" s="659">
        <v>5845104</v>
      </c>
      <c r="AQ45" s="639">
        <v>2155</v>
      </c>
      <c r="AR45" s="659">
        <v>5983257</v>
      </c>
      <c r="AS45" s="659">
        <v>2153</v>
      </c>
      <c r="AT45" s="659">
        <v>5760873</v>
      </c>
      <c r="AU45" s="639"/>
      <c r="AV45" s="639"/>
      <c r="AW45" s="639"/>
      <c r="AX45" s="668">
        <v>34623.633</v>
      </c>
      <c r="AY45" s="668">
        <v>51438.98</v>
      </c>
    </row>
    <row r="46" spans="1:51" ht="12.75">
      <c r="A46" s="667" t="s">
        <v>319</v>
      </c>
      <c r="B46" s="668">
        <v>3663.8333333333335</v>
      </c>
      <c r="C46" s="668">
        <v>935.3333333333334</v>
      </c>
      <c r="D46" s="668">
        <v>2030.5</v>
      </c>
      <c r="E46" s="668">
        <v>2120.6666666666665</v>
      </c>
      <c r="F46" s="668">
        <f t="shared" si="1"/>
        <v>55.420097347950694</v>
      </c>
      <c r="G46" s="668">
        <f t="shared" si="2"/>
        <v>95.74819239232947</v>
      </c>
      <c r="H46" s="669">
        <v>17.493333333333336</v>
      </c>
      <c r="I46" s="662"/>
      <c r="J46" s="663" t="s">
        <v>320</v>
      </c>
      <c r="K46" s="664">
        <v>3592.3333333333335</v>
      </c>
      <c r="L46" s="664">
        <v>553.5</v>
      </c>
      <c r="M46" s="664">
        <v>2199.1666666666665</v>
      </c>
      <c r="N46" s="664">
        <v>28631</v>
      </c>
      <c r="O46" s="664">
        <v>19989.358</v>
      </c>
      <c r="P46" s="664">
        <v>72886.225</v>
      </c>
      <c r="Q46" s="665"/>
      <c r="R46" s="666">
        <v>22.55</v>
      </c>
      <c r="S46" s="654"/>
      <c r="T46" s="659" t="s">
        <v>659</v>
      </c>
      <c r="U46" s="660">
        <f t="shared" si="0"/>
        <v>2004.3333333333333</v>
      </c>
      <c r="V46" s="660">
        <f t="shared" si="0"/>
        <v>5613388</v>
      </c>
      <c r="W46" s="659">
        <v>2126</v>
      </c>
      <c r="X46" s="659">
        <v>5903625</v>
      </c>
      <c r="Y46" s="659">
        <v>2142</v>
      </c>
      <c r="Z46" s="659">
        <v>6107478</v>
      </c>
      <c r="AA46" s="659">
        <v>2178</v>
      </c>
      <c r="AB46" s="659">
        <v>6152127</v>
      </c>
      <c r="AC46" s="659">
        <v>2187</v>
      </c>
      <c r="AD46" s="659">
        <v>6191656</v>
      </c>
      <c r="AE46" s="659">
        <v>2096</v>
      </c>
      <c r="AF46" s="659">
        <v>5944095</v>
      </c>
      <c r="AG46" s="659">
        <v>2013</v>
      </c>
      <c r="AH46" s="659">
        <v>5549957</v>
      </c>
      <c r="AI46" s="659">
        <v>2001</v>
      </c>
      <c r="AJ46" s="659">
        <v>5655606</v>
      </c>
      <c r="AK46" s="659">
        <v>1926</v>
      </c>
      <c r="AL46" s="659">
        <v>5402454</v>
      </c>
      <c r="AM46" s="659">
        <v>1872</v>
      </c>
      <c r="AN46" s="659">
        <v>5130823</v>
      </c>
      <c r="AO46" s="659">
        <v>1830</v>
      </c>
      <c r="AP46" s="659">
        <v>5153494</v>
      </c>
      <c r="AQ46" s="639">
        <v>1844</v>
      </c>
      <c r="AR46" s="659">
        <v>5125420</v>
      </c>
      <c r="AS46" s="659">
        <v>1837</v>
      </c>
      <c r="AT46" s="659">
        <v>5043921</v>
      </c>
      <c r="AU46" s="639"/>
      <c r="AV46" s="639"/>
      <c r="AW46" s="639"/>
      <c r="AX46" s="668">
        <v>23763.676</v>
      </c>
      <c r="AY46" s="668">
        <v>29532.143</v>
      </c>
    </row>
    <row r="47" spans="1:51" ht="12.75">
      <c r="A47" s="667" t="s">
        <v>320</v>
      </c>
      <c r="B47" s="668">
        <v>3017.1666666666665</v>
      </c>
      <c r="C47" s="668">
        <v>543.5</v>
      </c>
      <c r="D47" s="668">
        <v>1644.6666666666667</v>
      </c>
      <c r="E47" s="668">
        <v>1842.1666666666667</v>
      </c>
      <c r="F47" s="668">
        <f t="shared" si="1"/>
        <v>54.51030215986301</v>
      </c>
      <c r="G47" s="668">
        <f t="shared" si="2"/>
        <v>89.27892879761151</v>
      </c>
      <c r="H47" s="669">
        <v>15.898333333333333</v>
      </c>
      <c r="I47" s="662"/>
      <c r="J47" s="663" t="s">
        <v>321</v>
      </c>
      <c r="K47" s="664">
        <v>5368.75</v>
      </c>
      <c r="L47" s="664">
        <v>1209.6666666666667</v>
      </c>
      <c r="M47" s="664">
        <v>2904.1666666666665</v>
      </c>
      <c r="N47" s="664">
        <v>70163</v>
      </c>
      <c r="O47" s="664">
        <v>51081.839</v>
      </c>
      <c r="P47" s="664">
        <v>106274.666</v>
      </c>
      <c r="Q47" s="665"/>
      <c r="R47" s="666">
        <v>14.378333333333332</v>
      </c>
      <c r="S47" s="654"/>
      <c r="T47" s="659" t="s">
        <v>660</v>
      </c>
      <c r="U47" s="660">
        <f t="shared" si="0"/>
        <v>2980.6666666666665</v>
      </c>
      <c r="V47" s="660">
        <f t="shared" si="0"/>
        <v>9208057.916666666</v>
      </c>
      <c r="W47" s="659">
        <v>2949</v>
      </c>
      <c r="X47" s="659">
        <v>8846962</v>
      </c>
      <c r="Y47" s="659">
        <v>3000</v>
      </c>
      <c r="Z47" s="659">
        <v>9244492</v>
      </c>
      <c r="AA47" s="659">
        <v>3132</v>
      </c>
      <c r="AB47" s="659">
        <v>9878918</v>
      </c>
      <c r="AC47" s="659">
        <v>3088</v>
      </c>
      <c r="AD47" s="659">
        <v>9394258</v>
      </c>
      <c r="AE47" s="659">
        <v>2982</v>
      </c>
      <c r="AF47" s="659">
        <v>9137626</v>
      </c>
      <c r="AG47" s="659">
        <v>2954</v>
      </c>
      <c r="AH47" s="659">
        <v>9093202</v>
      </c>
      <c r="AI47" s="659">
        <v>2925</v>
      </c>
      <c r="AJ47" s="659">
        <v>9163905</v>
      </c>
      <c r="AK47" s="659">
        <v>2848</v>
      </c>
      <c r="AL47" s="659">
        <v>8917730</v>
      </c>
      <c r="AM47" s="659">
        <v>2996</v>
      </c>
      <c r="AN47" s="659">
        <v>9557480</v>
      </c>
      <c r="AO47" s="659">
        <v>2881</v>
      </c>
      <c r="AP47" s="659">
        <v>8676804</v>
      </c>
      <c r="AQ47" s="639">
        <v>2910</v>
      </c>
      <c r="AR47" s="659">
        <v>9004650</v>
      </c>
      <c r="AS47" s="659">
        <v>3103</v>
      </c>
      <c r="AT47" s="659">
        <v>9580668</v>
      </c>
      <c r="AU47" s="639"/>
      <c r="AV47" s="639"/>
      <c r="AW47" s="639"/>
      <c r="AX47" s="668">
        <v>11962.444</v>
      </c>
      <c r="AY47" s="668">
        <v>23799.101</v>
      </c>
    </row>
    <row r="48" spans="1:51" ht="12.75">
      <c r="A48" s="667" t="s">
        <v>321</v>
      </c>
      <c r="B48" s="668">
        <v>5362.333333333333</v>
      </c>
      <c r="C48" s="668">
        <v>1209.1666666666667</v>
      </c>
      <c r="D48" s="668">
        <v>2870.8333333333335</v>
      </c>
      <c r="E48" s="668">
        <v>3143.1666666666665</v>
      </c>
      <c r="F48" s="668">
        <f t="shared" si="1"/>
        <v>53.537017467520364</v>
      </c>
      <c r="G48" s="668">
        <f t="shared" si="2"/>
        <v>91.33570178694524</v>
      </c>
      <c r="H48" s="669">
        <v>13.676666666666668</v>
      </c>
      <c r="I48" s="662"/>
      <c r="J48" s="663" t="s">
        <v>322</v>
      </c>
      <c r="K48" s="664">
        <v>8871.833333333334</v>
      </c>
      <c r="L48" s="664">
        <v>1924.75</v>
      </c>
      <c r="M48" s="664">
        <v>5053.833333333333</v>
      </c>
      <c r="N48" s="664">
        <v>108668</v>
      </c>
      <c r="O48" s="664">
        <v>80097.227</v>
      </c>
      <c r="P48" s="664">
        <v>164684.752</v>
      </c>
      <c r="Q48" s="665"/>
      <c r="R48" s="666">
        <v>17.03</v>
      </c>
      <c r="S48" s="654"/>
      <c r="T48" s="659" t="s">
        <v>322</v>
      </c>
      <c r="U48" s="660">
        <f t="shared" si="0"/>
        <v>4766</v>
      </c>
      <c r="V48" s="660">
        <f t="shared" si="0"/>
        <v>13121953.916666666</v>
      </c>
      <c r="W48" s="659">
        <v>4804</v>
      </c>
      <c r="X48" s="659">
        <v>13203704</v>
      </c>
      <c r="Y48" s="659">
        <v>4825</v>
      </c>
      <c r="Z48" s="659">
        <v>13468912</v>
      </c>
      <c r="AA48" s="659">
        <v>4939</v>
      </c>
      <c r="AB48" s="659">
        <v>13731740</v>
      </c>
      <c r="AC48" s="659">
        <v>5006</v>
      </c>
      <c r="AD48" s="659">
        <v>13685711</v>
      </c>
      <c r="AE48" s="659">
        <v>4873</v>
      </c>
      <c r="AF48" s="659">
        <v>13437948</v>
      </c>
      <c r="AG48" s="659">
        <v>4708</v>
      </c>
      <c r="AH48" s="659">
        <v>12887641</v>
      </c>
      <c r="AI48" s="659">
        <v>4689</v>
      </c>
      <c r="AJ48" s="659">
        <v>13063798</v>
      </c>
      <c r="AK48" s="659">
        <v>4801</v>
      </c>
      <c r="AL48" s="659">
        <v>13469676</v>
      </c>
      <c r="AM48" s="659">
        <v>4805</v>
      </c>
      <c r="AN48" s="659">
        <v>13105472</v>
      </c>
      <c r="AO48" s="659">
        <v>4616</v>
      </c>
      <c r="AP48" s="659">
        <v>12450462</v>
      </c>
      <c r="AQ48" s="639">
        <v>4527</v>
      </c>
      <c r="AR48" s="659">
        <v>12406708</v>
      </c>
      <c r="AS48" s="659">
        <v>4599</v>
      </c>
      <c r="AT48" s="659">
        <v>12551675</v>
      </c>
      <c r="AU48" s="639"/>
      <c r="AV48" s="639"/>
      <c r="AW48" s="639"/>
      <c r="AX48" s="668">
        <v>31129.798</v>
      </c>
      <c r="AY48" s="668">
        <v>46474.05</v>
      </c>
    </row>
    <row r="49" spans="1:51" ht="12.75">
      <c r="A49" s="667" t="s">
        <v>322</v>
      </c>
      <c r="B49" s="668">
        <v>7759.166666666667</v>
      </c>
      <c r="C49" s="668">
        <v>1354.6666666666667</v>
      </c>
      <c r="D49" s="668">
        <v>4348.166666666667</v>
      </c>
      <c r="E49" s="668">
        <v>4833.5</v>
      </c>
      <c r="F49" s="668">
        <f t="shared" si="1"/>
        <v>56.03909354526904</v>
      </c>
      <c r="G49" s="668">
        <f t="shared" si="2"/>
        <v>89.95896693217476</v>
      </c>
      <c r="H49" s="669">
        <v>14.341666666666667</v>
      </c>
      <c r="I49" s="662"/>
      <c r="J49" s="663" t="s">
        <v>323</v>
      </c>
      <c r="K49" s="664">
        <v>4726.25</v>
      </c>
      <c r="L49" s="664">
        <v>931.4166666666666</v>
      </c>
      <c r="M49" s="664">
        <v>2807.0833333333335</v>
      </c>
      <c r="N49" s="664">
        <v>46464</v>
      </c>
      <c r="O49" s="664">
        <v>31859.392</v>
      </c>
      <c r="P49" s="664">
        <v>109003.8</v>
      </c>
      <c r="Q49" s="665"/>
      <c r="R49" s="666">
        <v>19.391666666666666</v>
      </c>
      <c r="S49" s="654"/>
      <c r="T49" s="659" t="s">
        <v>661</v>
      </c>
      <c r="U49" s="660">
        <f t="shared" si="0"/>
        <v>2411.75</v>
      </c>
      <c r="V49" s="660">
        <f t="shared" si="0"/>
        <v>7743863</v>
      </c>
      <c r="W49" s="659">
        <v>2637</v>
      </c>
      <c r="X49" s="659">
        <v>8382592</v>
      </c>
      <c r="Y49" s="659">
        <v>2695</v>
      </c>
      <c r="Z49" s="659">
        <v>8813437</v>
      </c>
      <c r="AA49" s="659">
        <v>2975</v>
      </c>
      <c r="AB49" s="659">
        <v>10274866</v>
      </c>
      <c r="AC49" s="659">
        <v>2975</v>
      </c>
      <c r="AD49" s="659">
        <v>9639118</v>
      </c>
      <c r="AE49" s="659">
        <v>2747</v>
      </c>
      <c r="AF49" s="659">
        <v>8832688</v>
      </c>
      <c r="AG49" s="659">
        <v>2441</v>
      </c>
      <c r="AH49" s="659">
        <v>7576632</v>
      </c>
      <c r="AI49" s="659">
        <v>2260</v>
      </c>
      <c r="AJ49" s="659">
        <v>7056933</v>
      </c>
      <c r="AK49" s="659">
        <v>2123</v>
      </c>
      <c r="AL49" s="659">
        <v>6507062</v>
      </c>
      <c r="AM49" s="659">
        <v>2145</v>
      </c>
      <c r="AN49" s="659">
        <v>6836562</v>
      </c>
      <c r="AO49" s="659">
        <v>1987</v>
      </c>
      <c r="AP49" s="659">
        <v>6281895</v>
      </c>
      <c r="AQ49" s="639">
        <v>1929</v>
      </c>
      <c r="AR49" s="659">
        <v>6253233</v>
      </c>
      <c r="AS49" s="659">
        <v>2027</v>
      </c>
      <c r="AT49" s="659">
        <v>6471338</v>
      </c>
      <c r="AU49" s="639"/>
      <c r="AV49" s="639"/>
      <c r="AW49" s="639"/>
      <c r="AX49" s="668">
        <v>35858.673</v>
      </c>
      <c r="AY49" s="668">
        <v>61909.16</v>
      </c>
    </row>
    <row r="50" spans="1:51" ht="12.75">
      <c r="A50" s="667" t="s">
        <v>323</v>
      </c>
      <c r="B50" s="668">
        <v>3655.5</v>
      </c>
      <c r="C50" s="668">
        <v>1083.3333333333333</v>
      </c>
      <c r="D50" s="668">
        <v>1838.5</v>
      </c>
      <c r="E50" s="668">
        <v>2031.6666666666667</v>
      </c>
      <c r="F50" s="668">
        <f t="shared" si="1"/>
        <v>50.29407741758993</v>
      </c>
      <c r="G50" s="668">
        <f t="shared" si="2"/>
        <v>90.49220672682526</v>
      </c>
      <c r="H50" s="669">
        <v>13.26</v>
      </c>
      <c r="I50" s="662"/>
      <c r="J50" s="663" t="s">
        <v>324</v>
      </c>
      <c r="K50" s="664">
        <v>5555</v>
      </c>
      <c r="L50" s="664">
        <v>1237.1666666666667</v>
      </c>
      <c r="M50" s="664">
        <v>3303.6666666666665</v>
      </c>
      <c r="N50" s="664">
        <v>67025</v>
      </c>
      <c r="O50" s="664">
        <v>47837.282</v>
      </c>
      <c r="P50" s="664">
        <v>111988.991</v>
      </c>
      <c r="Q50" s="665"/>
      <c r="R50" s="666">
        <v>17.86</v>
      </c>
      <c r="S50" s="654"/>
      <c r="T50" s="659" t="s">
        <v>662</v>
      </c>
      <c r="U50" s="660">
        <f t="shared" si="0"/>
        <v>3251.9166666666665</v>
      </c>
      <c r="V50" s="660">
        <f t="shared" si="0"/>
        <v>9476356.583333334</v>
      </c>
      <c r="W50" s="659">
        <v>3291</v>
      </c>
      <c r="X50" s="659">
        <v>9372220</v>
      </c>
      <c r="Y50" s="659">
        <v>3365</v>
      </c>
      <c r="Z50" s="659">
        <v>10052546</v>
      </c>
      <c r="AA50" s="659">
        <v>3485</v>
      </c>
      <c r="AB50" s="659">
        <v>10805986</v>
      </c>
      <c r="AC50" s="659">
        <v>3432</v>
      </c>
      <c r="AD50" s="659">
        <v>9991379</v>
      </c>
      <c r="AE50" s="659">
        <v>3356</v>
      </c>
      <c r="AF50" s="659">
        <v>9750613</v>
      </c>
      <c r="AG50" s="659">
        <v>3248</v>
      </c>
      <c r="AH50" s="659">
        <v>9212980</v>
      </c>
      <c r="AI50" s="659">
        <v>3166</v>
      </c>
      <c r="AJ50" s="659">
        <v>8903269</v>
      </c>
      <c r="AK50" s="659">
        <v>3182</v>
      </c>
      <c r="AL50" s="659">
        <v>9518178</v>
      </c>
      <c r="AM50" s="659">
        <v>3154</v>
      </c>
      <c r="AN50" s="659">
        <v>9127611</v>
      </c>
      <c r="AO50" s="659">
        <v>3114</v>
      </c>
      <c r="AP50" s="659">
        <v>9076875</v>
      </c>
      <c r="AQ50" s="639">
        <v>3094</v>
      </c>
      <c r="AR50" s="659">
        <v>8859205</v>
      </c>
      <c r="AS50" s="659">
        <v>3136</v>
      </c>
      <c r="AT50" s="659">
        <v>9045417</v>
      </c>
      <c r="AU50" s="639"/>
      <c r="AV50" s="639"/>
      <c r="AW50" s="639"/>
      <c r="AX50" s="668">
        <v>25328.261</v>
      </c>
      <c r="AY50" s="668">
        <v>31604.223</v>
      </c>
    </row>
    <row r="51" spans="1:51" ht="12.75">
      <c r="A51" s="667" t="s">
        <v>324</v>
      </c>
      <c r="B51" s="668">
        <v>5132.333333333333</v>
      </c>
      <c r="C51" s="668">
        <v>1168.6666666666667</v>
      </c>
      <c r="D51" s="668">
        <v>2910.8333333333335</v>
      </c>
      <c r="E51" s="668">
        <v>3131.8333333333335</v>
      </c>
      <c r="F51" s="668">
        <f t="shared" si="1"/>
        <v>56.71559394687278</v>
      </c>
      <c r="G51" s="668">
        <f t="shared" si="2"/>
        <v>92.94343036560055</v>
      </c>
      <c r="H51" s="669">
        <v>15.396666666666668</v>
      </c>
      <c r="I51" s="662"/>
      <c r="J51" s="663" t="s">
        <v>325</v>
      </c>
      <c r="K51" s="664">
        <v>1528.8333333333333</v>
      </c>
      <c r="L51" s="664">
        <v>371.25</v>
      </c>
      <c r="M51" s="664">
        <v>809</v>
      </c>
      <c r="N51" s="664">
        <v>19631</v>
      </c>
      <c r="O51" s="664">
        <v>14172.803</v>
      </c>
      <c r="P51" s="664">
        <v>27485.936</v>
      </c>
      <c r="Q51" s="665"/>
      <c r="R51" s="666">
        <v>17.13416666666667</v>
      </c>
      <c r="S51" s="654"/>
      <c r="T51" s="659" t="s">
        <v>663</v>
      </c>
      <c r="U51" s="660">
        <f t="shared" si="0"/>
        <v>792.4166666666666</v>
      </c>
      <c r="V51" s="660">
        <f t="shared" si="0"/>
        <v>2270166.75</v>
      </c>
      <c r="W51" s="659">
        <v>829</v>
      </c>
      <c r="X51" s="659">
        <v>2361310</v>
      </c>
      <c r="Y51" s="659">
        <v>842</v>
      </c>
      <c r="Z51" s="659">
        <v>2415353</v>
      </c>
      <c r="AA51" s="659">
        <v>884</v>
      </c>
      <c r="AB51" s="659">
        <v>2580070</v>
      </c>
      <c r="AC51" s="659">
        <v>887</v>
      </c>
      <c r="AD51" s="659">
        <v>2645326</v>
      </c>
      <c r="AE51" s="659">
        <v>843</v>
      </c>
      <c r="AF51" s="659">
        <v>2420143</v>
      </c>
      <c r="AG51" s="659">
        <v>789</v>
      </c>
      <c r="AH51" s="659">
        <v>2224690</v>
      </c>
      <c r="AI51" s="659">
        <v>727</v>
      </c>
      <c r="AJ51" s="659">
        <v>2100816</v>
      </c>
      <c r="AK51" s="659">
        <v>729</v>
      </c>
      <c r="AL51" s="659">
        <v>2103152</v>
      </c>
      <c r="AM51" s="659">
        <v>734</v>
      </c>
      <c r="AN51" s="659">
        <v>2145126</v>
      </c>
      <c r="AO51" s="659">
        <v>742</v>
      </c>
      <c r="AP51" s="659">
        <v>2106114</v>
      </c>
      <c r="AQ51" s="639">
        <v>720</v>
      </c>
      <c r="AR51" s="659">
        <v>1995422</v>
      </c>
      <c r="AS51" s="659">
        <v>783</v>
      </c>
      <c r="AT51" s="659">
        <v>2144479</v>
      </c>
      <c r="AU51" s="639"/>
      <c r="AV51" s="639"/>
      <c r="AW51" s="639"/>
      <c r="AX51" s="668">
        <v>27984.964</v>
      </c>
      <c r="AY51" s="668">
        <v>42254.987</v>
      </c>
    </row>
    <row r="52" spans="1:51" ht="12.75">
      <c r="A52" s="674" t="s">
        <v>325</v>
      </c>
      <c r="B52" s="668">
        <v>1445.8333333333333</v>
      </c>
      <c r="C52" s="668">
        <v>352.6666666666667</v>
      </c>
      <c r="D52" s="668">
        <v>761</v>
      </c>
      <c r="E52" s="668">
        <v>826.3333333333334</v>
      </c>
      <c r="F52" s="668">
        <f t="shared" si="1"/>
        <v>52.63400576368876</v>
      </c>
      <c r="G52" s="668">
        <f t="shared" si="2"/>
        <v>92.09358612343686</v>
      </c>
      <c r="H52" s="669">
        <v>16.328333333333333</v>
      </c>
      <c r="I52" s="662"/>
      <c r="J52" s="663" t="s">
        <v>326</v>
      </c>
      <c r="K52" s="664">
        <v>3301.1666666666665</v>
      </c>
      <c r="L52" s="664">
        <v>799.1666666666666</v>
      </c>
      <c r="M52" s="664">
        <v>1772.5833333333333</v>
      </c>
      <c r="N52" s="664">
        <v>43720</v>
      </c>
      <c r="O52" s="664">
        <v>31370.681</v>
      </c>
      <c r="P52" s="664">
        <v>63840.19</v>
      </c>
      <c r="Q52" s="665"/>
      <c r="R52" s="666">
        <v>21.415</v>
      </c>
      <c r="S52" s="654"/>
      <c r="T52" s="659" t="s">
        <v>664</v>
      </c>
      <c r="U52" s="660">
        <f t="shared" si="0"/>
        <v>1588.75</v>
      </c>
      <c r="V52" s="660">
        <f t="shared" si="0"/>
        <v>4830681.083333333</v>
      </c>
      <c r="W52" s="659">
        <v>1713</v>
      </c>
      <c r="X52" s="659">
        <v>5087725</v>
      </c>
      <c r="Y52" s="659">
        <v>1684</v>
      </c>
      <c r="Z52" s="659">
        <v>5007199</v>
      </c>
      <c r="AA52" s="659">
        <v>1751</v>
      </c>
      <c r="AB52" s="659">
        <v>5682888</v>
      </c>
      <c r="AC52" s="659">
        <v>1778</v>
      </c>
      <c r="AD52" s="659">
        <v>5633197</v>
      </c>
      <c r="AE52" s="659">
        <v>1658</v>
      </c>
      <c r="AF52" s="659">
        <v>4905344</v>
      </c>
      <c r="AG52" s="659">
        <v>1566</v>
      </c>
      <c r="AH52" s="659">
        <v>4675357</v>
      </c>
      <c r="AI52" s="659">
        <v>1431</v>
      </c>
      <c r="AJ52" s="659">
        <v>4267777</v>
      </c>
      <c r="AK52" s="659">
        <v>1537</v>
      </c>
      <c r="AL52" s="659">
        <v>4766807</v>
      </c>
      <c r="AM52" s="659">
        <v>1547</v>
      </c>
      <c r="AN52" s="659">
        <v>4828037</v>
      </c>
      <c r="AO52" s="659">
        <v>1479</v>
      </c>
      <c r="AP52" s="659">
        <v>4489107</v>
      </c>
      <c r="AQ52" s="639">
        <v>1459</v>
      </c>
      <c r="AR52" s="659">
        <v>4267224</v>
      </c>
      <c r="AS52" s="659">
        <v>1462</v>
      </c>
      <c r="AT52" s="659">
        <v>4357511</v>
      </c>
      <c r="AU52" s="639"/>
      <c r="AV52" s="639"/>
      <c r="AW52" s="639"/>
      <c r="AX52" s="668">
        <v>8356.9</v>
      </c>
      <c r="AY52" s="668">
        <v>10965.206</v>
      </c>
    </row>
    <row r="53" spans="1:51" ht="13.5" thickBot="1">
      <c r="A53" s="667" t="s">
        <v>326</v>
      </c>
      <c r="B53" s="668">
        <v>2820.8333333333335</v>
      </c>
      <c r="C53" s="668">
        <v>796.5</v>
      </c>
      <c r="D53" s="668">
        <v>1358.8333333333333</v>
      </c>
      <c r="E53" s="668">
        <v>1416.8333333333333</v>
      </c>
      <c r="F53" s="668">
        <f t="shared" si="1"/>
        <v>48.17134416543574</v>
      </c>
      <c r="G53" s="668">
        <f t="shared" si="2"/>
        <v>95.90636395718151</v>
      </c>
      <c r="H53" s="669">
        <v>15.27</v>
      </c>
      <c r="I53" s="662"/>
      <c r="J53" s="663" t="s">
        <v>327</v>
      </c>
      <c r="K53" s="664">
        <v>11642.416666666666</v>
      </c>
      <c r="L53" s="664">
        <v>2305.3333333333335</v>
      </c>
      <c r="M53" s="664">
        <v>6809.083333333333</v>
      </c>
      <c r="N53" s="664">
        <v>129476</v>
      </c>
      <c r="O53" s="664">
        <v>93800.755</v>
      </c>
      <c r="P53" s="664">
        <v>215175.894</v>
      </c>
      <c r="Q53" s="665"/>
      <c r="R53" s="666">
        <v>14.453333333333335</v>
      </c>
      <c r="S53" s="654"/>
      <c r="T53" s="675" t="s">
        <v>665</v>
      </c>
      <c r="U53" s="676">
        <f t="shared" si="0"/>
        <v>5824.916666666667</v>
      </c>
      <c r="V53" s="676">
        <f t="shared" si="0"/>
        <v>15295938.333333334</v>
      </c>
      <c r="W53" s="675">
        <v>6151</v>
      </c>
      <c r="X53" s="675">
        <v>15675645</v>
      </c>
      <c r="Y53" s="675">
        <v>6371</v>
      </c>
      <c r="Z53" s="675">
        <v>17034120</v>
      </c>
      <c r="AA53" s="675">
        <v>6380</v>
      </c>
      <c r="AB53" s="675">
        <v>16819551</v>
      </c>
      <c r="AC53" s="675">
        <v>6314</v>
      </c>
      <c r="AD53" s="675">
        <v>16276201</v>
      </c>
      <c r="AE53" s="675">
        <v>5954</v>
      </c>
      <c r="AF53" s="675">
        <v>15598526</v>
      </c>
      <c r="AG53" s="675">
        <v>5830</v>
      </c>
      <c r="AH53" s="675">
        <v>15247822</v>
      </c>
      <c r="AI53" s="675">
        <v>5851</v>
      </c>
      <c r="AJ53" s="675">
        <v>15544530</v>
      </c>
      <c r="AK53" s="675">
        <v>5701</v>
      </c>
      <c r="AL53" s="675">
        <v>15276166</v>
      </c>
      <c r="AM53" s="675">
        <v>5604</v>
      </c>
      <c r="AN53" s="675">
        <v>14585039</v>
      </c>
      <c r="AO53" s="675">
        <v>5446</v>
      </c>
      <c r="AP53" s="675">
        <v>14241830</v>
      </c>
      <c r="AQ53" s="677">
        <v>5154</v>
      </c>
      <c r="AR53" s="675">
        <v>13705741</v>
      </c>
      <c r="AS53" s="675">
        <v>5143</v>
      </c>
      <c r="AT53" s="675">
        <v>13546089</v>
      </c>
      <c r="AU53" s="677"/>
      <c r="AV53" s="677"/>
      <c r="AW53" s="677"/>
      <c r="AX53" s="668">
        <v>18960.482</v>
      </c>
      <c r="AY53" s="668">
        <v>21875.24</v>
      </c>
    </row>
    <row r="54" spans="1:51" ht="13.5" thickTop="1">
      <c r="A54" s="678" t="s">
        <v>327</v>
      </c>
      <c r="B54" s="679">
        <v>8357</v>
      </c>
      <c r="C54" s="679">
        <v>2213.6666666666665</v>
      </c>
      <c r="D54" s="679">
        <v>4605.166666666667</v>
      </c>
      <c r="E54" s="679">
        <v>5649.833333333333</v>
      </c>
      <c r="F54" s="679">
        <f t="shared" si="1"/>
        <v>55.10550037892386</v>
      </c>
      <c r="G54" s="679">
        <f t="shared" si="2"/>
        <v>81.5097790495295</v>
      </c>
      <c r="H54" s="680">
        <v>10.181666666666667</v>
      </c>
      <c r="I54" s="681"/>
      <c r="J54" s="682" t="s">
        <v>328</v>
      </c>
      <c r="K54" s="683">
        <v>59176.666666666664</v>
      </c>
      <c r="L54" s="683">
        <v>12078.833333333334</v>
      </c>
      <c r="M54" s="683">
        <v>34235.75</v>
      </c>
      <c r="N54" s="683">
        <v>660291</v>
      </c>
      <c r="O54" s="683">
        <v>471844.989</v>
      </c>
      <c r="P54" s="683">
        <v>1156708.417</v>
      </c>
      <c r="Q54" s="684"/>
      <c r="R54" s="685">
        <v>17.279120130423145</v>
      </c>
      <c r="S54" s="686"/>
      <c r="T54" s="687" t="s">
        <v>666</v>
      </c>
      <c r="U54" s="688">
        <f t="shared" si="0"/>
        <v>31163.75</v>
      </c>
      <c r="V54" s="688">
        <f t="shared" si="0"/>
        <v>88459667.58333333</v>
      </c>
      <c r="W54" s="687">
        <v>32618</v>
      </c>
      <c r="X54" s="687">
        <v>90781666</v>
      </c>
      <c r="Y54" s="687">
        <v>33213</v>
      </c>
      <c r="Z54" s="687">
        <v>95560256</v>
      </c>
      <c r="AA54" s="687">
        <v>34264</v>
      </c>
      <c r="AB54" s="687">
        <v>100104939</v>
      </c>
      <c r="AC54" s="687">
        <v>34001</v>
      </c>
      <c r="AD54" s="687">
        <v>96302547</v>
      </c>
      <c r="AE54" s="687">
        <v>32467</v>
      </c>
      <c r="AF54" s="687">
        <v>92079691</v>
      </c>
      <c r="AG54" s="687">
        <v>31043</v>
      </c>
      <c r="AH54" s="687">
        <v>87157442</v>
      </c>
      <c r="AI54" s="687">
        <v>30350</v>
      </c>
      <c r="AJ54" s="687">
        <v>85961395</v>
      </c>
      <c r="AK54" s="687">
        <v>30284</v>
      </c>
      <c r="AL54" s="687">
        <v>87373486</v>
      </c>
      <c r="AM54" s="687">
        <v>30061</v>
      </c>
      <c r="AN54" s="687">
        <v>85499133</v>
      </c>
      <c r="AO54" s="687">
        <v>29106</v>
      </c>
      <c r="AP54" s="687">
        <v>82033243</v>
      </c>
      <c r="AQ54" s="689">
        <v>28524</v>
      </c>
      <c r="AR54" s="687">
        <v>80899956</v>
      </c>
      <c r="AS54" s="687">
        <v>28034</v>
      </c>
      <c r="AT54" s="687">
        <v>77762257</v>
      </c>
      <c r="AU54" s="689"/>
      <c r="AV54" s="689"/>
      <c r="AW54" s="689"/>
      <c r="AX54" s="679">
        <v>53397.824</v>
      </c>
      <c r="AY54" s="679">
        <v>62264.806</v>
      </c>
    </row>
    <row r="55" spans="1:51" ht="12.75">
      <c r="A55" s="690"/>
      <c r="B55" s="691"/>
      <c r="C55" s="691"/>
      <c r="D55" s="691"/>
      <c r="E55" s="691"/>
      <c r="F55" s="691"/>
      <c r="G55" s="691"/>
      <c r="H55" s="692"/>
      <c r="I55" s="654"/>
      <c r="J55" s="693"/>
      <c r="K55" s="693"/>
      <c r="L55" s="693"/>
      <c r="M55" s="693"/>
      <c r="N55" s="693"/>
      <c r="O55" s="693"/>
      <c r="P55" s="693"/>
      <c r="Q55" s="694"/>
      <c r="R55" s="694"/>
      <c r="S55" s="654"/>
      <c r="T55" s="675"/>
      <c r="U55" s="676"/>
      <c r="V55" s="676"/>
      <c r="W55" s="675"/>
      <c r="X55" s="675"/>
      <c r="Y55" s="675"/>
      <c r="Z55" s="675"/>
      <c r="AA55" s="675"/>
      <c r="AB55" s="675"/>
      <c r="AC55" s="675"/>
      <c r="AD55" s="675"/>
      <c r="AE55" s="675"/>
      <c r="AF55" s="675"/>
      <c r="AG55" s="675"/>
      <c r="AH55" s="675"/>
      <c r="AI55" s="675"/>
      <c r="AJ55" s="675"/>
      <c r="AK55" s="675"/>
      <c r="AL55" s="675"/>
      <c r="AM55" s="675"/>
      <c r="AN55" s="675"/>
      <c r="AO55" s="675"/>
      <c r="AP55" s="675"/>
      <c r="AQ55" s="677"/>
      <c r="AR55" s="675"/>
      <c r="AS55" s="675"/>
      <c r="AT55" s="675"/>
      <c r="AU55" s="677"/>
      <c r="AV55" s="677"/>
      <c r="AW55" s="677"/>
      <c r="AX55" s="691"/>
      <c r="AY55" s="691"/>
    </row>
    <row r="56" spans="1:51" ht="12.75">
      <c r="A56" s="690"/>
      <c r="B56" s="691"/>
      <c r="C56" s="691"/>
      <c r="D56" s="691"/>
      <c r="E56" s="691"/>
      <c r="F56" s="691"/>
      <c r="G56" s="691"/>
      <c r="H56" s="692"/>
      <c r="I56" s="654"/>
      <c r="J56" s="693"/>
      <c r="K56" s="693"/>
      <c r="L56" s="693"/>
      <c r="M56" s="693"/>
      <c r="N56" s="693"/>
      <c r="O56" s="693"/>
      <c r="P56" s="693"/>
      <c r="Q56" s="694"/>
      <c r="R56" s="694"/>
      <c r="S56" s="654"/>
      <c r="T56" s="675"/>
      <c r="U56" s="676"/>
      <c r="V56" s="676"/>
      <c r="W56" s="675"/>
      <c r="X56" s="675"/>
      <c r="Y56" s="675"/>
      <c r="Z56" s="675"/>
      <c r="AA56" s="675"/>
      <c r="AB56" s="675"/>
      <c r="AC56" s="675"/>
      <c r="AD56" s="675"/>
      <c r="AE56" s="675"/>
      <c r="AF56" s="675"/>
      <c r="AG56" s="675"/>
      <c r="AH56" s="675"/>
      <c r="AI56" s="675"/>
      <c r="AJ56" s="675"/>
      <c r="AK56" s="675"/>
      <c r="AL56" s="675"/>
      <c r="AM56" s="675"/>
      <c r="AN56" s="675"/>
      <c r="AO56" s="675"/>
      <c r="AP56" s="675"/>
      <c r="AQ56" s="677"/>
      <c r="AR56" s="675"/>
      <c r="AS56" s="675"/>
      <c r="AT56" s="675"/>
      <c r="AU56" s="677"/>
      <c r="AV56" s="677"/>
      <c r="AW56" s="677"/>
      <c r="AX56" s="691"/>
      <c r="AY56" s="691"/>
    </row>
    <row r="57" spans="1:51" ht="12.75">
      <c r="A57" s="690"/>
      <c r="B57" s="691"/>
      <c r="C57" s="691"/>
      <c r="D57" s="691"/>
      <c r="E57" s="691"/>
      <c r="F57" s="691"/>
      <c r="G57" s="691"/>
      <c r="H57" s="692"/>
      <c r="I57" s="654"/>
      <c r="J57" s="693"/>
      <c r="K57" s="693"/>
      <c r="L57" s="693"/>
      <c r="M57" s="693"/>
      <c r="N57" s="693"/>
      <c r="O57" s="693"/>
      <c r="P57" s="693"/>
      <c r="Q57" s="694"/>
      <c r="R57" s="694"/>
      <c r="S57" s="654"/>
      <c r="T57" s="675"/>
      <c r="U57" s="676"/>
      <c r="V57" s="676"/>
      <c r="W57" s="675"/>
      <c r="X57" s="675"/>
      <c r="Y57" s="675"/>
      <c r="Z57" s="675"/>
      <c r="AA57" s="675"/>
      <c r="AB57" s="675"/>
      <c r="AC57" s="675"/>
      <c r="AD57" s="675"/>
      <c r="AE57" s="675"/>
      <c r="AF57" s="675"/>
      <c r="AG57" s="675"/>
      <c r="AH57" s="675"/>
      <c r="AI57" s="675"/>
      <c r="AJ57" s="675"/>
      <c r="AK57" s="675"/>
      <c r="AL57" s="675"/>
      <c r="AM57" s="675"/>
      <c r="AN57" s="675"/>
      <c r="AO57" s="675"/>
      <c r="AP57" s="675"/>
      <c r="AQ57" s="677"/>
      <c r="AR57" s="675"/>
      <c r="AS57" s="675"/>
      <c r="AT57" s="675"/>
      <c r="AU57" s="677"/>
      <c r="AV57" s="677"/>
      <c r="AW57" s="677"/>
      <c r="AX57" s="691"/>
      <c r="AY57" s="691"/>
    </row>
    <row r="58" spans="1:51" ht="12.75">
      <c r="A58" s="1068" t="s">
        <v>608</v>
      </c>
      <c r="B58" s="1071" t="s">
        <v>609</v>
      </c>
      <c r="C58" s="1062"/>
      <c r="D58" s="1062"/>
      <c r="E58" s="1063" t="s">
        <v>610</v>
      </c>
      <c r="F58" s="1061" t="s">
        <v>611</v>
      </c>
      <c r="G58" s="1061" t="s">
        <v>612</v>
      </c>
      <c r="H58" s="1063" t="s">
        <v>613</v>
      </c>
      <c r="I58" s="695"/>
      <c r="J58" s="1064" t="s">
        <v>614</v>
      </c>
      <c r="K58" s="1047" t="s">
        <v>615</v>
      </c>
      <c r="L58" s="1048"/>
      <c r="M58" s="1048"/>
      <c r="N58" s="1047" t="s">
        <v>616</v>
      </c>
      <c r="O58" s="1048"/>
      <c r="P58" s="1048"/>
      <c r="Q58" s="1049" t="s">
        <v>617</v>
      </c>
      <c r="R58" s="1052" t="s">
        <v>618</v>
      </c>
      <c r="S58" s="696"/>
      <c r="T58" s="697"/>
      <c r="U58" s="697"/>
      <c r="V58" s="697"/>
      <c r="W58" s="697"/>
      <c r="X58" s="697"/>
      <c r="Y58" s="697"/>
      <c r="Z58" s="697"/>
      <c r="AA58" s="697"/>
      <c r="AB58" s="697"/>
      <c r="AC58" s="697"/>
      <c r="AD58" s="697"/>
      <c r="AE58" s="697"/>
      <c r="AF58" s="697"/>
      <c r="AG58" s="697"/>
      <c r="AH58" s="697"/>
      <c r="AI58" s="697"/>
      <c r="AJ58" s="697"/>
      <c r="AK58" s="697"/>
      <c r="AL58" s="697"/>
      <c r="AM58" s="697"/>
      <c r="AN58" s="697"/>
      <c r="AO58" s="697"/>
      <c r="AP58" s="697"/>
      <c r="AQ58" s="697"/>
      <c r="AR58" s="697"/>
      <c r="AS58" s="697"/>
      <c r="AT58" s="697"/>
      <c r="AU58" s="697"/>
      <c r="AV58" s="697"/>
      <c r="AW58" s="697"/>
      <c r="AX58" s="1055" t="s">
        <v>619</v>
      </c>
      <c r="AY58" s="1056"/>
    </row>
    <row r="59" spans="1:51" ht="12.75">
      <c r="A59" s="1069"/>
      <c r="B59" s="1072" t="s">
        <v>620</v>
      </c>
      <c r="C59" s="1073" t="s">
        <v>621</v>
      </c>
      <c r="D59" s="1073" t="s">
        <v>622</v>
      </c>
      <c r="E59" s="1062"/>
      <c r="F59" s="1062"/>
      <c r="G59" s="1062"/>
      <c r="H59" s="1062"/>
      <c r="I59" s="649"/>
      <c r="J59" s="1065"/>
      <c r="K59" s="1067" t="s">
        <v>620</v>
      </c>
      <c r="L59" s="1057" t="s">
        <v>623</v>
      </c>
      <c r="M59" s="1057" t="s">
        <v>624</v>
      </c>
      <c r="N59" s="1057" t="s">
        <v>625</v>
      </c>
      <c r="O59" s="1057" t="s">
        <v>626</v>
      </c>
      <c r="P59" s="1057" t="s">
        <v>627</v>
      </c>
      <c r="Q59" s="1050"/>
      <c r="R59" s="1053"/>
      <c r="S59" s="650"/>
      <c r="T59" s="677"/>
      <c r="U59" s="677"/>
      <c r="V59" s="677"/>
      <c r="W59" s="677"/>
      <c r="X59" s="677"/>
      <c r="Y59" s="677"/>
      <c r="Z59" s="677"/>
      <c r="AA59" s="677"/>
      <c r="AB59" s="677"/>
      <c r="AC59" s="677"/>
      <c r="AD59" s="677"/>
      <c r="AE59" s="677"/>
      <c r="AF59" s="677"/>
      <c r="AG59" s="677"/>
      <c r="AH59" s="677"/>
      <c r="AI59" s="677"/>
      <c r="AJ59" s="677"/>
      <c r="AK59" s="677"/>
      <c r="AL59" s="677"/>
      <c r="AM59" s="677"/>
      <c r="AN59" s="677"/>
      <c r="AO59" s="677"/>
      <c r="AP59" s="677"/>
      <c r="AQ59" s="677"/>
      <c r="AR59" s="677"/>
      <c r="AS59" s="677"/>
      <c r="AT59" s="677"/>
      <c r="AU59" s="677"/>
      <c r="AV59" s="677"/>
      <c r="AW59" s="677"/>
      <c r="AX59" s="1058" t="s">
        <v>628</v>
      </c>
      <c r="AY59" s="1058" t="s">
        <v>629</v>
      </c>
    </row>
    <row r="60" spans="1:51" ht="12.75">
      <c r="A60" s="1069"/>
      <c r="B60" s="1062"/>
      <c r="C60" s="1074"/>
      <c r="D60" s="1074"/>
      <c r="E60" s="1062"/>
      <c r="F60" s="1062"/>
      <c r="G60" s="1062"/>
      <c r="H60" s="1062"/>
      <c r="I60" s="649"/>
      <c r="J60" s="1065"/>
      <c r="K60" s="1050"/>
      <c r="L60" s="1050"/>
      <c r="M60" s="1050"/>
      <c r="N60" s="1050"/>
      <c r="O60" s="1050"/>
      <c r="P60" s="1050"/>
      <c r="Q60" s="1050"/>
      <c r="R60" s="1053"/>
      <c r="S60" s="650"/>
      <c r="T60" s="677"/>
      <c r="U60" s="677"/>
      <c r="V60" s="677"/>
      <c r="W60" s="677"/>
      <c r="X60" s="677"/>
      <c r="Y60" s="677"/>
      <c r="Z60" s="677"/>
      <c r="AA60" s="677"/>
      <c r="AB60" s="677"/>
      <c r="AC60" s="677"/>
      <c r="AD60" s="677"/>
      <c r="AE60" s="677"/>
      <c r="AF60" s="677"/>
      <c r="AG60" s="677"/>
      <c r="AH60" s="677"/>
      <c r="AI60" s="677"/>
      <c r="AJ60" s="677"/>
      <c r="AK60" s="677"/>
      <c r="AL60" s="677"/>
      <c r="AM60" s="677"/>
      <c r="AN60" s="677"/>
      <c r="AO60" s="677"/>
      <c r="AP60" s="677"/>
      <c r="AQ60" s="677"/>
      <c r="AR60" s="677"/>
      <c r="AS60" s="677"/>
      <c r="AT60" s="677"/>
      <c r="AU60" s="677"/>
      <c r="AV60" s="677"/>
      <c r="AW60" s="677"/>
      <c r="AX60" s="1059"/>
      <c r="AY60" s="1059"/>
    </row>
    <row r="61" spans="1:51" ht="12.75">
      <c r="A61" s="1070"/>
      <c r="B61" s="1062"/>
      <c r="C61" s="1074"/>
      <c r="D61" s="1074"/>
      <c r="E61" s="1062"/>
      <c r="F61" s="1062"/>
      <c r="G61" s="1062"/>
      <c r="H61" s="1062"/>
      <c r="I61" s="698"/>
      <c r="J61" s="1066"/>
      <c r="K61" s="1051"/>
      <c r="L61" s="1051"/>
      <c r="M61" s="1051"/>
      <c r="N61" s="1051"/>
      <c r="O61" s="1051"/>
      <c r="P61" s="1051"/>
      <c r="Q61" s="1051"/>
      <c r="R61" s="1054"/>
      <c r="S61" s="699"/>
      <c r="T61" s="689"/>
      <c r="U61" s="689" t="s">
        <v>630</v>
      </c>
      <c r="V61" s="689"/>
      <c r="W61" s="689" t="s">
        <v>631</v>
      </c>
      <c r="X61" s="689"/>
      <c r="Y61" s="689" t="s">
        <v>632</v>
      </c>
      <c r="Z61" s="689"/>
      <c r="AA61" s="689" t="s">
        <v>633</v>
      </c>
      <c r="AB61" s="689"/>
      <c r="AC61" s="689" t="s">
        <v>569</v>
      </c>
      <c r="AD61" s="689"/>
      <c r="AE61" s="689" t="s">
        <v>570</v>
      </c>
      <c r="AF61" s="689"/>
      <c r="AG61" s="689" t="s">
        <v>571</v>
      </c>
      <c r="AH61" s="689"/>
      <c r="AI61" s="689" t="s">
        <v>634</v>
      </c>
      <c r="AJ61" s="689"/>
      <c r="AK61" s="689" t="s">
        <v>635</v>
      </c>
      <c r="AL61" s="689"/>
      <c r="AM61" s="689" t="s">
        <v>636</v>
      </c>
      <c r="AN61" s="689"/>
      <c r="AO61" s="689" t="s">
        <v>637</v>
      </c>
      <c r="AP61" s="689"/>
      <c r="AQ61" s="689" t="s">
        <v>638</v>
      </c>
      <c r="AR61" s="689"/>
      <c r="AS61" s="689" t="s">
        <v>412</v>
      </c>
      <c r="AT61" s="689"/>
      <c r="AU61" s="689"/>
      <c r="AV61" s="689"/>
      <c r="AW61" s="689"/>
      <c r="AX61" s="1060"/>
      <c r="AY61" s="1060"/>
    </row>
    <row r="62" spans="1:51" ht="12.75">
      <c r="A62" s="651" t="s">
        <v>342</v>
      </c>
      <c r="B62" s="700">
        <v>77480.66666666667</v>
      </c>
      <c r="C62" s="700">
        <v>12096.166666666666</v>
      </c>
      <c r="D62" s="700">
        <v>43974.333333333336</v>
      </c>
      <c r="E62" s="700">
        <v>46921.833333333336</v>
      </c>
      <c r="F62" s="700">
        <f t="shared" si="1"/>
        <v>56.75523356364168</v>
      </c>
      <c r="G62" s="700">
        <f t="shared" si="2"/>
        <v>93.71827614010535</v>
      </c>
      <c r="H62" s="701">
        <v>22.313333333333336</v>
      </c>
      <c r="I62" s="654"/>
      <c r="J62" s="663" t="s">
        <v>329</v>
      </c>
      <c r="K62" s="664">
        <v>6316.833333333333</v>
      </c>
      <c r="L62" s="664">
        <v>1546.6666666666667</v>
      </c>
      <c r="M62" s="664">
        <v>2679.75</v>
      </c>
      <c r="N62" s="664">
        <v>96877</v>
      </c>
      <c r="O62" s="664">
        <v>72324.463</v>
      </c>
      <c r="P62" s="664">
        <v>84140.894</v>
      </c>
      <c r="Q62" s="665"/>
      <c r="R62" s="666">
        <v>11.815833333333336</v>
      </c>
      <c r="S62" s="676"/>
      <c r="T62" s="676"/>
      <c r="U62" s="676"/>
      <c r="V62" s="676"/>
      <c r="W62" s="676"/>
      <c r="X62" s="676"/>
      <c r="Y62" s="676"/>
      <c r="Z62" s="702"/>
      <c r="AA62" s="702"/>
      <c r="AB62" s="648"/>
      <c r="AC62" s="659" t="s">
        <v>667</v>
      </c>
      <c r="AD62" s="660" t="e">
        <f>(AF62+AH62+AJ62+AL62+AN62+AP62+AR62+AT62+AV62+#REF!+#REF!+#REF!)/12</f>
        <v>#REF!</v>
      </c>
      <c r="AE62" s="660" t="e">
        <f>(AG62+AI62+AK62+AM62+AO62+AQ62+AS62+AU62+AW62+#REF!+#REF!+#REF!)/12</f>
        <v>#REF!</v>
      </c>
      <c r="AF62" s="659">
        <v>2872</v>
      </c>
      <c r="AG62" s="659">
        <v>7546353</v>
      </c>
      <c r="AH62" s="659">
        <v>2963</v>
      </c>
      <c r="AI62" s="659">
        <v>7936249</v>
      </c>
      <c r="AJ62" s="659">
        <v>3002</v>
      </c>
      <c r="AK62" s="659">
        <v>8014223</v>
      </c>
      <c r="AL62" s="659">
        <v>2939</v>
      </c>
      <c r="AM62" s="659">
        <v>7692599</v>
      </c>
      <c r="AN62" s="659">
        <v>2687</v>
      </c>
      <c r="AO62" s="659">
        <v>7263171</v>
      </c>
      <c r="AP62" s="659">
        <v>2497</v>
      </c>
      <c r="AQ62" s="659">
        <v>6680991</v>
      </c>
      <c r="AR62" s="659">
        <v>2531</v>
      </c>
      <c r="AS62" s="659">
        <v>6871979</v>
      </c>
      <c r="AT62" s="659">
        <v>2673</v>
      </c>
      <c r="AU62" s="659">
        <v>7371144</v>
      </c>
      <c r="AV62" s="659">
        <v>2677</v>
      </c>
      <c r="AW62" s="659">
        <v>7204988</v>
      </c>
      <c r="AX62" s="700">
        <v>298214.089</v>
      </c>
      <c r="AY62" s="700">
        <v>699981.545</v>
      </c>
    </row>
    <row r="63" spans="1:51" ht="12.75">
      <c r="A63" s="674" t="s">
        <v>329</v>
      </c>
      <c r="B63" s="703">
        <v>5767</v>
      </c>
      <c r="C63" s="703">
        <v>1289.5</v>
      </c>
      <c r="D63" s="704">
        <v>2435.8333333333335</v>
      </c>
      <c r="E63" s="704">
        <v>3101</v>
      </c>
      <c r="F63" s="704">
        <f t="shared" si="1"/>
        <v>42.23744292237443</v>
      </c>
      <c r="G63" s="704">
        <f t="shared" si="2"/>
        <v>78.54993013006558</v>
      </c>
      <c r="H63" s="705">
        <v>10.753333333333332</v>
      </c>
      <c r="I63" s="654"/>
      <c r="J63" s="663" t="s">
        <v>330</v>
      </c>
      <c r="K63" s="664">
        <v>1589.5833333333333</v>
      </c>
      <c r="L63" s="664">
        <v>325</v>
      </c>
      <c r="M63" s="664">
        <v>946.25</v>
      </c>
      <c r="N63" s="664">
        <v>16499</v>
      </c>
      <c r="O63" s="664">
        <v>11787.725</v>
      </c>
      <c r="P63" s="664">
        <v>29971.876</v>
      </c>
      <c r="Q63" s="665"/>
      <c r="R63" s="666">
        <v>20.224166666666665</v>
      </c>
      <c r="S63" s="639" t="s">
        <v>668</v>
      </c>
      <c r="T63" s="639"/>
      <c r="U63" s="639"/>
      <c r="V63" s="639"/>
      <c r="W63" s="639"/>
      <c r="X63" s="639"/>
      <c r="Y63" s="660"/>
      <c r="Z63" s="647"/>
      <c r="AA63" s="702"/>
      <c r="AB63" s="650"/>
      <c r="AC63" s="659" t="s">
        <v>669</v>
      </c>
      <c r="AD63" s="660" t="e">
        <f>(AF63+AH63+AJ63+AL63+AN63+AP63+AR63+AT63+AV63+#REF!+#REF!+#REF!)/12</f>
        <v>#REF!</v>
      </c>
      <c r="AE63" s="660" t="e">
        <f>(AG63+AI63+AK63+AM63+AO63+AQ63+AS63+AU63+AW63+#REF!+#REF!+#REF!)/12</f>
        <v>#REF!</v>
      </c>
      <c r="AF63" s="659">
        <v>988</v>
      </c>
      <c r="AG63" s="659">
        <v>2613841</v>
      </c>
      <c r="AH63" s="659">
        <v>1060</v>
      </c>
      <c r="AI63" s="659">
        <v>2807151</v>
      </c>
      <c r="AJ63" s="659">
        <v>1075</v>
      </c>
      <c r="AK63" s="659">
        <v>2864833</v>
      </c>
      <c r="AL63" s="659">
        <v>1057</v>
      </c>
      <c r="AM63" s="659">
        <v>2812192</v>
      </c>
      <c r="AN63" s="659">
        <v>960</v>
      </c>
      <c r="AO63" s="659">
        <v>2533932</v>
      </c>
      <c r="AP63" s="659">
        <v>916</v>
      </c>
      <c r="AQ63" s="659">
        <v>2415130</v>
      </c>
      <c r="AR63" s="659">
        <v>901</v>
      </c>
      <c r="AS63" s="659">
        <v>2425297</v>
      </c>
      <c r="AT63" s="659">
        <v>892</v>
      </c>
      <c r="AU63" s="659">
        <v>2455869</v>
      </c>
      <c r="AV63" s="659">
        <v>848</v>
      </c>
      <c r="AW63" s="659">
        <v>2298610</v>
      </c>
      <c r="AX63" s="703">
        <v>34145.378</v>
      </c>
      <c r="AY63" s="703">
        <v>33777.962</v>
      </c>
    </row>
    <row r="64" spans="1:51" ht="12.75">
      <c r="A64" s="667" t="s">
        <v>330</v>
      </c>
      <c r="B64" s="668">
        <v>1595</v>
      </c>
      <c r="C64" s="668">
        <v>320.1666666666667</v>
      </c>
      <c r="D64" s="668">
        <v>918.6666666666666</v>
      </c>
      <c r="E64" s="668">
        <v>918.6666666666666</v>
      </c>
      <c r="F64" s="668">
        <f t="shared" si="1"/>
        <v>57.59665621734587</v>
      </c>
      <c r="G64" s="668">
        <f t="shared" si="2"/>
        <v>100</v>
      </c>
      <c r="H64" s="669">
        <v>19.513333333333332</v>
      </c>
      <c r="I64" s="654"/>
      <c r="J64" s="663" t="s">
        <v>331</v>
      </c>
      <c r="K64" s="664">
        <v>7847.916666666667</v>
      </c>
      <c r="L64" s="664">
        <v>1272.1666666666667</v>
      </c>
      <c r="M64" s="664">
        <v>4448.166666666667</v>
      </c>
      <c r="N64" s="664">
        <v>73078</v>
      </c>
      <c r="O64" s="664">
        <v>53200.966</v>
      </c>
      <c r="P64" s="664">
        <v>159084.094</v>
      </c>
      <c r="Q64" s="665"/>
      <c r="R64" s="666">
        <v>21.824166666666667</v>
      </c>
      <c r="S64" s="639"/>
      <c r="T64" s="639"/>
      <c r="U64" s="639"/>
      <c r="V64" s="639"/>
      <c r="W64" s="639"/>
      <c r="X64" s="639"/>
      <c r="Y64" s="660"/>
      <c r="Z64" s="647"/>
      <c r="AA64" s="702"/>
      <c r="AB64" s="650"/>
      <c r="AC64" s="659" t="s">
        <v>331</v>
      </c>
      <c r="AD64" s="660" t="e">
        <f>(AF64+AH64+AJ64+AL64+AN64+AP64+AR64+AT64+AV64+#REF!+#REF!+#REF!)/12</f>
        <v>#REF!</v>
      </c>
      <c r="AE64" s="660" t="e">
        <f>(AG64+AI64+AK64+AM64+AO64+AQ64+AS64+AU64+AW64+#REF!+#REF!+#REF!)/12</f>
        <v>#REF!</v>
      </c>
      <c r="AF64" s="659">
        <v>4589</v>
      </c>
      <c r="AG64" s="659">
        <v>13732139</v>
      </c>
      <c r="AH64" s="659">
        <v>4727</v>
      </c>
      <c r="AI64" s="659">
        <v>14646709</v>
      </c>
      <c r="AJ64" s="659">
        <v>4723</v>
      </c>
      <c r="AK64" s="659">
        <v>14504549</v>
      </c>
      <c r="AL64" s="659">
        <v>4618</v>
      </c>
      <c r="AM64" s="659">
        <v>14114375</v>
      </c>
      <c r="AN64" s="659">
        <v>4440</v>
      </c>
      <c r="AO64" s="659">
        <v>13831335</v>
      </c>
      <c r="AP64" s="659">
        <v>4357</v>
      </c>
      <c r="AQ64" s="659">
        <v>13395919</v>
      </c>
      <c r="AR64" s="659">
        <v>4315</v>
      </c>
      <c r="AS64" s="659">
        <v>13454251</v>
      </c>
      <c r="AT64" s="659">
        <v>4274</v>
      </c>
      <c r="AU64" s="659">
        <v>13314409</v>
      </c>
      <c r="AV64" s="659">
        <v>4191</v>
      </c>
      <c r="AW64" s="659">
        <v>12712157</v>
      </c>
      <c r="AX64" s="668">
        <v>7697.265</v>
      </c>
      <c r="AY64" s="668">
        <v>13425.571</v>
      </c>
    </row>
    <row r="65" spans="1:51" ht="12.75">
      <c r="A65" s="667" t="s">
        <v>331</v>
      </c>
      <c r="B65" s="668">
        <v>7568.666666666667</v>
      </c>
      <c r="C65" s="668">
        <v>1204.6666666666667</v>
      </c>
      <c r="D65" s="668">
        <v>4023.6666666666665</v>
      </c>
      <c r="E65" s="615">
        <v>4044</v>
      </c>
      <c r="F65" s="668">
        <f t="shared" si="1"/>
        <v>53.16215978155553</v>
      </c>
      <c r="G65" s="615">
        <f t="shared" si="2"/>
        <v>99.49719749423012</v>
      </c>
      <c r="H65" s="669">
        <v>22.228333333333335</v>
      </c>
      <c r="I65" s="654"/>
      <c r="J65" s="663" t="s">
        <v>337</v>
      </c>
      <c r="K65" s="664">
        <v>14869.666666666666</v>
      </c>
      <c r="L65" s="664">
        <v>1257.9166666666667</v>
      </c>
      <c r="M65" s="664">
        <v>9020.416666666666</v>
      </c>
      <c r="N65" s="664">
        <v>61829</v>
      </c>
      <c r="O65" s="664">
        <v>43892.573</v>
      </c>
      <c r="P65" s="664">
        <v>356616.363</v>
      </c>
      <c r="Q65" s="665"/>
      <c r="R65" s="666">
        <v>36.961666666666666</v>
      </c>
      <c r="S65" s="639"/>
      <c r="T65" s="639"/>
      <c r="U65" s="639"/>
      <c r="V65" s="639"/>
      <c r="W65" s="639"/>
      <c r="X65" s="639"/>
      <c r="Y65" s="660"/>
      <c r="Z65" s="647"/>
      <c r="AA65" s="702"/>
      <c r="AB65" s="654"/>
      <c r="AC65" s="659" t="s">
        <v>670</v>
      </c>
      <c r="AD65" s="660" t="e">
        <f>(AF65+AH65+AJ65+AL65+AN65+AP65+AR65+AT65+AV65+#REF!+#REF!+#REF!)/12</f>
        <v>#REF!</v>
      </c>
      <c r="AE65" s="660" t="e">
        <f>(AG65+AI65+AK65+AM65+AO65+AQ65+AS65+AU65+AW65+#REF!+#REF!+#REF!)/12</f>
        <v>#REF!</v>
      </c>
      <c r="AF65" s="659">
        <v>8989</v>
      </c>
      <c r="AG65" s="659">
        <v>30367492</v>
      </c>
      <c r="AH65" s="659">
        <v>9608</v>
      </c>
      <c r="AI65" s="659">
        <v>33148380</v>
      </c>
      <c r="AJ65" s="659">
        <v>9666</v>
      </c>
      <c r="AK65" s="659">
        <v>33265843</v>
      </c>
      <c r="AL65" s="659">
        <v>9590</v>
      </c>
      <c r="AM65" s="659">
        <v>32796947</v>
      </c>
      <c r="AN65" s="659">
        <v>9446</v>
      </c>
      <c r="AO65" s="659">
        <v>32432746</v>
      </c>
      <c r="AP65" s="659">
        <v>9374</v>
      </c>
      <c r="AQ65" s="659">
        <v>31995792</v>
      </c>
      <c r="AR65" s="659">
        <v>9519</v>
      </c>
      <c r="AS65" s="659">
        <v>32295912</v>
      </c>
      <c r="AT65" s="659">
        <v>9448</v>
      </c>
      <c r="AU65" s="659">
        <v>31865862</v>
      </c>
      <c r="AV65" s="659">
        <v>9315</v>
      </c>
      <c r="AW65" s="659">
        <v>31002145</v>
      </c>
      <c r="AX65" s="668">
        <v>30574.678</v>
      </c>
      <c r="AY65" s="668">
        <v>64765.768</v>
      </c>
    </row>
    <row r="66" spans="1:51" ht="12.75">
      <c r="A66" s="667" t="s">
        <v>332</v>
      </c>
      <c r="B66" s="668">
        <v>4150.833333333333</v>
      </c>
      <c r="C66" s="668">
        <v>932.3333333333334</v>
      </c>
      <c r="D66" s="668">
        <v>2131</v>
      </c>
      <c r="E66" s="615">
        <v>2149</v>
      </c>
      <c r="F66" s="668">
        <f t="shared" si="1"/>
        <v>51.33908853643847</v>
      </c>
      <c r="G66" s="615">
        <f t="shared" si="2"/>
        <v>99.16240111679852</v>
      </c>
      <c r="H66" s="669">
        <v>23.325</v>
      </c>
      <c r="I66" s="654"/>
      <c r="J66" s="663" t="s">
        <v>338</v>
      </c>
      <c r="K66" s="664">
        <v>7411.083333333333</v>
      </c>
      <c r="L66" s="664">
        <v>1019.75</v>
      </c>
      <c r="M66" s="664">
        <v>4686.416666666667</v>
      </c>
      <c r="N66" s="664">
        <v>53364</v>
      </c>
      <c r="O66" s="664">
        <v>38282.007</v>
      </c>
      <c r="P66" s="664">
        <v>170359.53</v>
      </c>
      <c r="Q66" s="665"/>
      <c r="R66" s="666">
        <v>32.77</v>
      </c>
      <c r="S66" s="639"/>
      <c r="T66" s="639"/>
      <c r="U66" s="639"/>
      <c r="V66" s="639"/>
      <c r="W66" s="639"/>
      <c r="X66" s="639"/>
      <c r="Y66" s="660"/>
      <c r="Z66" s="647"/>
      <c r="AA66" s="702"/>
      <c r="AB66" s="654"/>
      <c r="AC66" s="659" t="s">
        <v>671</v>
      </c>
      <c r="AD66" s="660" t="e">
        <f>(AF66+AH66+AJ66+AL66+AN66+AP66+AR66+AT66+AV66+#REF!+#REF!+#REF!)/12</f>
        <v>#REF!</v>
      </c>
      <c r="AE66" s="660" t="e">
        <f>(AG66+AI66+AK66+AM66+AO66+AQ66+AS66+AU66+AW66+#REF!+#REF!+#REF!)/12</f>
        <v>#REF!</v>
      </c>
      <c r="AF66" s="659">
        <v>4796</v>
      </c>
      <c r="AG66" s="659">
        <v>14711555</v>
      </c>
      <c r="AH66" s="659">
        <v>5027</v>
      </c>
      <c r="AI66" s="659">
        <v>15546917</v>
      </c>
      <c r="AJ66" s="659">
        <v>5026</v>
      </c>
      <c r="AK66" s="659">
        <v>15487333</v>
      </c>
      <c r="AL66" s="659">
        <v>4869</v>
      </c>
      <c r="AM66" s="659">
        <v>15013980</v>
      </c>
      <c r="AN66" s="659">
        <v>4786</v>
      </c>
      <c r="AO66" s="659">
        <v>14775994</v>
      </c>
      <c r="AP66" s="659">
        <v>4612</v>
      </c>
      <c r="AQ66" s="659">
        <v>14069300</v>
      </c>
      <c r="AR66" s="659">
        <v>4575</v>
      </c>
      <c r="AS66" s="659">
        <v>13899948</v>
      </c>
      <c r="AT66" s="659">
        <v>4630</v>
      </c>
      <c r="AU66" s="659">
        <v>13964346</v>
      </c>
      <c r="AV66" s="659">
        <v>4489</v>
      </c>
      <c r="AW66" s="659">
        <v>13190025</v>
      </c>
      <c r="AX66" s="668">
        <v>27293.706</v>
      </c>
      <c r="AY66" s="668">
        <v>30686.403</v>
      </c>
    </row>
    <row r="67" spans="1:51" ht="12.75">
      <c r="A67" s="667" t="s">
        <v>333</v>
      </c>
      <c r="B67" s="668">
        <v>2557.1666666666665</v>
      </c>
      <c r="C67" s="668">
        <v>514.8333333333334</v>
      </c>
      <c r="D67" s="668">
        <v>1564</v>
      </c>
      <c r="E67" s="615">
        <v>1576.6666666666667</v>
      </c>
      <c r="F67" s="668">
        <f t="shared" si="1"/>
        <v>61.16144169979796</v>
      </c>
      <c r="G67" s="615">
        <f t="shared" si="2"/>
        <v>99.19661733615222</v>
      </c>
      <c r="H67" s="669">
        <v>21.991666666666664</v>
      </c>
      <c r="I67" s="654"/>
      <c r="J67" s="663" t="s">
        <v>339</v>
      </c>
      <c r="K67" s="664">
        <v>5201.833333333333</v>
      </c>
      <c r="L67" s="664">
        <v>1081</v>
      </c>
      <c r="M67" s="664">
        <v>2698.0833333333335</v>
      </c>
      <c r="N67" s="664">
        <v>61996</v>
      </c>
      <c r="O67" s="664">
        <v>45957.393</v>
      </c>
      <c r="P67" s="664">
        <v>84854.225</v>
      </c>
      <c r="Q67" s="665"/>
      <c r="R67" s="666">
        <v>15.189166666666667</v>
      </c>
      <c r="S67" s="639"/>
      <c r="T67" s="639"/>
      <c r="U67" s="639"/>
      <c r="V67" s="639"/>
      <c r="W67" s="639"/>
      <c r="X67" s="639"/>
      <c r="Y67" s="660"/>
      <c r="Z67" s="647"/>
      <c r="AA67" s="702"/>
      <c r="AB67" s="654"/>
      <c r="AC67" s="659" t="s">
        <v>339</v>
      </c>
      <c r="AD67" s="660" t="e">
        <f>(AF67+AH67+AJ67+AL67+AN67+AP67+AR67+AT67+AV67+#REF!+#REF!+#REF!)/12</f>
        <v>#REF!</v>
      </c>
      <c r="AE67" s="660" t="e">
        <f>(AG67+AI67+AK67+AM67+AO67+AQ67+AS67+AU67+AW67+#REF!+#REF!+#REF!)/12</f>
        <v>#REF!</v>
      </c>
      <c r="AF67" s="659">
        <v>2784</v>
      </c>
      <c r="AG67" s="659">
        <v>7280016</v>
      </c>
      <c r="AH67" s="659">
        <v>2896</v>
      </c>
      <c r="AI67" s="659">
        <v>7823364</v>
      </c>
      <c r="AJ67" s="659">
        <v>2913</v>
      </c>
      <c r="AK67" s="659">
        <v>7796186</v>
      </c>
      <c r="AL67" s="659">
        <v>2848</v>
      </c>
      <c r="AM67" s="659">
        <v>7567191</v>
      </c>
      <c r="AN67" s="659">
        <v>2788</v>
      </c>
      <c r="AO67" s="659">
        <v>7498332</v>
      </c>
      <c r="AP67" s="659">
        <v>2677</v>
      </c>
      <c r="AQ67" s="659">
        <v>7127563</v>
      </c>
      <c r="AR67" s="659">
        <v>2685</v>
      </c>
      <c r="AS67" s="659">
        <v>7307509</v>
      </c>
      <c r="AT67" s="659">
        <v>2768</v>
      </c>
      <c r="AU67" s="659">
        <v>7466912</v>
      </c>
      <c r="AV67" s="659">
        <v>2763</v>
      </c>
      <c r="AW67" s="659">
        <v>7287654</v>
      </c>
      <c r="AX67" s="668">
        <v>14245.898</v>
      </c>
      <c r="AY67" s="668">
        <v>24904.746</v>
      </c>
    </row>
    <row r="68" spans="1:51" ht="12.75">
      <c r="A68" s="667" t="s">
        <v>334</v>
      </c>
      <c r="B68" s="668">
        <v>10001.666666666666</v>
      </c>
      <c r="C68" s="668">
        <v>1246</v>
      </c>
      <c r="D68" s="668">
        <v>6187.166666666667</v>
      </c>
      <c r="E68" s="615">
        <v>6441.666666666667</v>
      </c>
      <c r="F68" s="668">
        <f t="shared" si="1"/>
        <v>61.86135644059324</v>
      </c>
      <c r="G68" s="615">
        <f t="shared" si="2"/>
        <v>96.04915912031048</v>
      </c>
      <c r="H68" s="669">
        <v>25.173333333333332</v>
      </c>
      <c r="I68" s="654"/>
      <c r="J68" s="663" t="s">
        <v>340</v>
      </c>
      <c r="K68" s="664">
        <v>3416.9166666666665</v>
      </c>
      <c r="L68" s="664">
        <v>600.3333333333334</v>
      </c>
      <c r="M68" s="664">
        <v>1719.0833333333333</v>
      </c>
      <c r="N68" s="664">
        <v>33678</v>
      </c>
      <c r="O68" s="664">
        <v>24261.43</v>
      </c>
      <c r="P68" s="664">
        <v>53743.127</v>
      </c>
      <c r="Q68" s="665"/>
      <c r="R68" s="666">
        <v>24.971666666666668</v>
      </c>
      <c r="S68" s="639"/>
      <c r="T68" s="639"/>
      <c r="U68" s="639"/>
      <c r="V68" s="639"/>
      <c r="W68" s="639"/>
      <c r="X68" s="639"/>
      <c r="Y68" s="660"/>
      <c r="Z68" s="647"/>
      <c r="AA68" s="702"/>
      <c r="AB68" s="654"/>
      <c r="AC68" s="659" t="s">
        <v>672</v>
      </c>
      <c r="AD68" s="660" t="e">
        <f>(AF68+AH68+AJ68+AL68+AN68+AP68+AR68+AT68+AV68+#REF!+#REF!+#REF!)/12</f>
        <v>#REF!</v>
      </c>
      <c r="AE68" s="660" t="e">
        <f>(AG68+AI68+AK68+AM68+AO68+AQ68+AS68+AU68+AW68+#REF!+#REF!+#REF!)/12</f>
        <v>#REF!</v>
      </c>
      <c r="AF68" s="659">
        <v>1788</v>
      </c>
      <c r="AG68" s="659">
        <v>5007953</v>
      </c>
      <c r="AH68" s="659">
        <v>1871</v>
      </c>
      <c r="AI68" s="659">
        <v>5291119</v>
      </c>
      <c r="AJ68" s="659">
        <v>1917</v>
      </c>
      <c r="AK68" s="659">
        <v>5485547</v>
      </c>
      <c r="AL68" s="659">
        <v>1866</v>
      </c>
      <c r="AM68" s="659">
        <v>5143382</v>
      </c>
      <c r="AN68" s="659">
        <v>1837</v>
      </c>
      <c r="AO68" s="659">
        <v>5175533</v>
      </c>
      <c r="AP68" s="659">
        <v>1798</v>
      </c>
      <c r="AQ68" s="659">
        <v>4987630</v>
      </c>
      <c r="AR68" s="659">
        <v>1818</v>
      </c>
      <c r="AS68" s="659">
        <v>5108843</v>
      </c>
      <c r="AT68" s="659">
        <v>1808</v>
      </c>
      <c r="AU68" s="659">
        <v>5055966</v>
      </c>
      <c r="AV68" s="659">
        <v>1778</v>
      </c>
      <c r="AW68" s="659">
        <v>4905436</v>
      </c>
      <c r="AX68" s="668">
        <v>28511.491</v>
      </c>
      <c r="AY68" s="668">
        <v>98726.32</v>
      </c>
    </row>
    <row r="69" spans="1:51" ht="13.5" thickBot="1">
      <c r="A69" s="667" t="s">
        <v>335</v>
      </c>
      <c r="B69" s="668">
        <v>2847.3333333333335</v>
      </c>
      <c r="C69" s="668">
        <v>503.6666666666667</v>
      </c>
      <c r="D69" s="668">
        <v>1693.3333333333333</v>
      </c>
      <c r="E69" s="615">
        <v>1788.5</v>
      </c>
      <c r="F69" s="668">
        <f t="shared" si="1"/>
        <v>59.47084991805197</v>
      </c>
      <c r="G69" s="615">
        <f t="shared" si="2"/>
        <v>94.67896747740193</v>
      </c>
      <c r="H69" s="669">
        <v>23.03</v>
      </c>
      <c r="I69" s="654"/>
      <c r="J69" s="663" t="s">
        <v>341</v>
      </c>
      <c r="K69" s="664">
        <v>4703</v>
      </c>
      <c r="L69" s="664">
        <v>823</v>
      </c>
      <c r="M69" s="664">
        <v>2586.8333333333335</v>
      </c>
      <c r="N69" s="664">
        <v>46727</v>
      </c>
      <c r="O69" s="664">
        <v>33731.149</v>
      </c>
      <c r="P69" s="664">
        <v>87801.248</v>
      </c>
      <c r="Q69" s="665"/>
      <c r="R69" s="666">
        <v>20.8475</v>
      </c>
      <c r="S69" s="639"/>
      <c r="T69" s="639"/>
      <c r="U69" s="639"/>
      <c r="V69" s="639"/>
      <c r="W69" s="639"/>
      <c r="X69" s="639"/>
      <c r="Y69" s="639"/>
      <c r="Z69" s="639"/>
      <c r="AA69" s="639"/>
      <c r="AB69" s="654"/>
      <c r="AC69" s="659" t="s">
        <v>673</v>
      </c>
      <c r="AD69" s="660" t="e">
        <f>(AF69+AH69+AJ69+AL69+AN69+AP69+AR69+AT69+AV69+#REF!+#REF!+#REF!)/12</f>
        <v>#REF!</v>
      </c>
      <c r="AE69" s="660" t="e">
        <f>(AG69+AI69+AK69+AM69+AO69+AQ69+AS69+AU69+AW69+#REF!+#REF!+#REF!)/12</f>
        <v>#REF!</v>
      </c>
      <c r="AF69" s="659">
        <v>2677</v>
      </c>
      <c r="AG69" s="659">
        <v>7531679</v>
      </c>
      <c r="AH69" s="659">
        <v>2841</v>
      </c>
      <c r="AI69" s="659">
        <v>8088755</v>
      </c>
      <c r="AJ69" s="659">
        <v>2866</v>
      </c>
      <c r="AK69" s="659">
        <v>8095567</v>
      </c>
      <c r="AL69" s="659">
        <v>2763</v>
      </c>
      <c r="AM69" s="659">
        <v>7679181</v>
      </c>
      <c r="AN69" s="659">
        <v>2718</v>
      </c>
      <c r="AO69" s="659">
        <v>7766712</v>
      </c>
      <c r="AP69" s="659">
        <v>2656</v>
      </c>
      <c r="AQ69" s="659">
        <v>7443891</v>
      </c>
      <c r="AR69" s="659">
        <v>2565</v>
      </c>
      <c r="AS69" s="659">
        <v>7231246</v>
      </c>
      <c r="AT69" s="659">
        <v>2563</v>
      </c>
      <c r="AU69" s="659">
        <v>7319080</v>
      </c>
      <c r="AV69" s="659">
        <v>2491</v>
      </c>
      <c r="AW69" s="659">
        <v>6913248</v>
      </c>
      <c r="AX69" s="668">
        <v>11073.654</v>
      </c>
      <c r="AY69" s="668">
        <v>25900.125</v>
      </c>
    </row>
    <row r="70" spans="1:51" ht="14.25" thickBot="1" thickTop="1">
      <c r="A70" s="667" t="s">
        <v>336</v>
      </c>
      <c r="B70" s="668">
        <v>7345</v>
      </c>
      <c r="C70" s="668">
        <v>738.6666666666666</v>
      </c>
      <c r="D70" s="668">
        <v>4645.666666666667</v>
      </c>
      <c r="E70" s="615">
        <v>4781.833333333333</v>
      </c>
      <c r="F70" s="668">
        <f t="shared" si="1"/>
        <v>63.249375992738834</v>
      </c>
      <c r="G70" s="615">
        <f t="shared" si="2"/>
        <v>97.152417134293</v>
      </c>
      <c r="H70" s="669">
        <v>30.336666666666662</v>
      </c>
      <c r="I70" s="654"/>
      <c r="J70" s="670" t="s">
        <v>342</v>
      </c>
      <c r="K70" s="671">
        <v>78209.33333333333</v>
      </c>
      <c r="L70" s="671">
        <v>11346</v>
      </c>
      <c r="M70" s="671">
        <v>45579.083333333336</v>
      </c>
      <c r="N70" s="671">
        <v>625748</v>
      </c>
      <c r="O70" s="671">
        <v>453133.322</v>
      </c>
      <c r="P70" s="671">
        <v>1622294.705</v>
      </c>
      <c r="Q70" s="672"/>
      <c r="R70" s="673">
        <v>23.684510704706756</v>
      </c>
      <c r="S70" s="639"/>
      <c r="T70" s="639"/>
      <c r="U70" s="639"/>
      <c r="V70" s="639"/>
      <c r="W70" s="639"/>
      <c r="X70" s="639"/>
      <c r="Y70" s="639"/>
      <c r="Z70" s="639"/>
      <c r="AA70" s="639"/>
      <c r="AB70" s="654"/>
      <c r="AC70" s="659" t="s">
        <v>674</v>
      </c>
      <c r="AD70" s="660" t="e">
        <f>(AF70+AH70+AJ70+AL70+AN70+AP70+AR70+AT70+AV70+#REF!+#REF!+#REF!)/12</f>
        <v>#REF!</v>
      </c>
      <c r="AE70" s="660" t="e">
        <f>(AG70+AI70+AK70+AM70+AO70+AQ70+AS70+AU70+AW70+#REF!+#REF!+#REF!)/12</f>
        <v>#REF!</v>
      </c>
      <c r="AF70" s="659">
        <v>46434</v>
      </c>
      <c r="AG70" s="659">
        <v>141064314</v>
      </c>
      <c r="AH70" s="659">
        <v>48426</v>
      </c>
      <c r="AI70" s="659">
        <v>150027229</v>
      </c>
      <c r="AJ70" s="659">
        <v>48835</v>
      </c>
      <c r="AK70" s="659">
        <v>150644563</v>
      </c>
      <c r="AL70" s="659">
        <v>47878</v>
      </c>
      <c r="AM70" s="659">
        <v>146549772</v>
      </c>
      <c r="AN70" s="659">
        <v>46539</v>
      </c>
      <c r="AO70" s="659">
        <v>143921684</v>
      </c>
      <c r="AP70" s="659">
        <v>45395</v>
      </c>
      <c r="AQ70" s="659">
        <v>139375829</v>
      </c>
      <c r="AR70" s="659">
        <v>45624</v>
      </c>
      <c r="AS70" s="659">
        <v>140311301</v>
      </c>
      <c r="AT70" s="659">
        <v>45814</v>
      </c>
      <c r="AU70" s="659">
        <v>140279322</v>
      </c>
      <c r="AV70" s="659">
        <v>45081</v>
      </c>
      <c r="AW70" s="659">
        <v>136145525</v>
      </c>
      <c r="AX70" s="668">
        <v>14304.021</v>
      </c>
      <c r="AY70" s="668">
        <v>83751.252</v>
      </c>
    </row>
    <row r="71" spans="1:51" ht="13.5" thickTop="1">
      <c r="A71" s="667" t="s">
        <v>337</v>
      </c>
      <c r="B71" s="668">
        <v>15091</v>
      </c>
      <c r="C71" s="668">
        <v>1283.6666666666667</v>
      </c>
      <c r="D71" s="668">
        <v>9302</v>
      </c>
      <c r="E71" s="615">
        <v>10173.166666666666</v>
      </c>
      <c r="F71" s="668">
        <f t="shared" si="1"/>
        <v>61.639387714531836</v>
      </c>
      <c r="G71" s="615">
        <f t="shared" si="2"/>
        <v>91.43662248726224</v>
      </c>
      <c r="H71" s="669">
        <v>30.93</v>
      </c>
      <c r="I71" s="654"/>
      <c r="J71" s="663" t="s">
        <v>343</v>
      </c>
      <c r="K71" s="664">
        <v>9423.666666666666</v>
      </c>
      <c r="L71" s="664">
        <v>1769.75</v>
      </c>
      <c r="M71" s="664">
        <v>5361.916666666667</v>
      </c>
      <c r="N71" s="664">
        <v>92273</v>
      </c>
      <c r="O71" s="664">
        <v>64353.06</v>
      </c>
      <c r="P71" s="664">
        <v>210646.16</v>
      </c>
      <c r="Q71" s="665"/>
      <c r="R71" s="666">
        <v>24.7275</v>
      </c>
      <c r="S71" s="639"/>
      <c r="T71" s="639"/>
      <c r="U71" s="639"/>
      <c r="V71" s="639"/>
      <c r="W71" s="639"/>
      <c r="X71" s="639"/>
      <c r="Y71" s="639"/>
      <c r="Z71" s="639"/>
      <c r="AA71" s="639"/>
      <c r="AB71" s="654"/>
      <c r="AC71" s="659" t="s">
        <v>343</v>
      </c>
      <c r="AD71" s="660" t="e">
        <f>(AF71+AH71+AJ71+AL71+AN71+AP71+AR71+AT71+AV71+#REF!+#REF!+#REF!)/12</f>
        <v>#REF!</v>
      </c>
      <c r="AE71" s="660" t="e">
        <f>(AG71+AI71+AK71+AM71+AO71+AQ71+AS71+AU71+AW71+#REF!+#REF!+#REF!)/12</f>
        <v>#REF!</v>
      </c>
      <c r="AF71" s="659">
        <v>4960</v>
      </c>
      <c r="AG71" s="659">
        <v>16560440</v>
      </c>
      <c r="AH71" s="659">
        <v>5121</v>
      </c>
      <c r="AI71" s="659">
        <v>17448741</v>
      </c>
      <c r="AJ71" s="659">
        <v>5427</v>
      </c>
      <c r="AK71" s="659">
        <v>18541087</v>
      </c>
      <c r="AL71" s="659">
        <v>5234</v>
      </c>
      <c r="AM71" s="659">
        <v>17277172</v>
      </c>
      <c r="AN71" s="659">
        <v>4972</v>
      </c>
      <c r="AO71" s="659">
        <v>16942514</v>
      </c>
      <c r="AP71" s="659">
        <v>4850</v>
      </c>
      <c r="AQ71" s="659">
        <v>16340067</v>
      </c>
      <c r="AR71" s="659">
        <v>5036</v>
      </c>
      <c r="AS71" s="659">
        <v>17014537</v>
      </c>
      <c r="AT71" s="659">
        <v>4923</v>
      </c>
      <c r="AU71" s="659">
        <v>16442017</v>
      </c>
      <c r="AV71" s="659">
        <v>4782</v>
      </c>
      <c r="AW71" s="659">
        <v>15532637</v>
      </c>
      <c r="AX71" s="668">
        <v>29966.741</v>
      </c>
      <c r="AY71" s="668">
        <v>159166.75</v>
      </c>
    </row>
    <row r="72" spans="1:51" ht="12.75">
      <c r="A72" s="667" t="s">
        <v>338</v>
      </c>
      <c r="B72" s="668">
        <v>7690.166666666667</v>
      </c>
      <c r="C72" s="668">
        <v>1265.8333333333333</v>
      </c>
      <c r="D72" s="668">
        <v>4482.833333333333</v>
      </c>
      <c r="E72" s="615">
        <v>4675.166666666667</v>
      </c>
      <c r="F72" s="668">
        <f t="shared" si="1"/>
        <v>58.29305823454194</v>
      </c>
      <c r="G72" s="615">
        <f t="shared" si="2"/>
        <v>95.88606466792626</v>
      </c>
      <c r="H72" s="669">
        <v>30.378333333333334</v>
      </c>
      <c r="I72" s="654"/>
      <c r="J72" s="663" t="s">
        <v>344</v>
      </c>
      <c r="K72" s="664">
        <v>7747.75</v>
      </c>
      <c r="L72" s="664">
        <v>1192.5833333333333</v>
      </c>
      <c r="M72" s="664">
        <v>4536.25</v>
      </c>
      <c r="N72" s="664">
        <v>61569</v>
      </c>
      <c r="O72" s="664">
        <v>43523.3035</v>
      </c>
      <c r="P72" s="664">
        <v>154228.98</v>
      </c>
      <c r="Q72" s="665"/>
      <c r="R72" s="666">
        <v>24.583333333333332</v>
      </c>
      <c r="S72" s="639"/>
      <c r="T72" s="639"/>
      <c r="U72" s="639"/>
      <c r="V72" s="639"/>
      <c r="W72" s="639"/>
      <c r="X72" s="639"/>
      <c r="Y72" s="639"/>
      <c r="Z72" s="639"/>
      <c r="AA72" s="639"/>
      <c r="AB72" s="654"/>
      <c r="AC72" s="659" t="s">
        <v>675</v>
      </c>
      <c r="AD72" s="660" t="e">
        <f>(AF72+AH72+AJ72+AL72+AN72+AP72+AR72+AT72+AV72+#REF!+#REF!+#REF!)/12</f>
        <v>#REF!</v>
      </c>
      <c r="AE72" s="660" t="e">
        <f>(AG72+AI72+AK72+AM72+AO72+AQ72+AS72+AU72+AW72+#REF!+#REF!+#REF!)/12</f>
        <v>#REF!</v>
      </c>
      <c r="AF72" s="659">
        <v>4359</v>
      </c>
      <c r="AG72" s="659">
        <v>12347768</v>
      </c>
      <c r="AH72" s="659">
        <v>4502</v>
      </c>
      <c r="AI72" s="659">
        <v>13102471</v>
      </c>
      <c r="AJ72" s="659">
        <v>4472</v>
      </c>
      <c r="AK72" s="659">
        <v>12874642</v>
      </c>
      <c r="AL72" s="659">
        <v>4424</v>
      </c>
      <c r="AM72" s="659">
        <v>12737138</v>
      </c>
      <c r="AN72" s="659">
        <v>4237</v>
      </c>
      <c r="AO72" s="659">
        <v>12387056</v>
      </c>
      <c r="AP72" s="659">
        <v>4174</v>
      </c>
      <c r="AQ72" s="659">
        <v>11970610</v>
      </c>
      <c r="AR72" s="659">
        <v>4209</v>
      </c>
      <c r="AS72" s="659">
        <v>12166957</v>
      </c>
      <c r="AT72" s="659">
        <v>4189</v>
      </c>
      <c r="AU72" s="659">
        <v>12018018</v>
      </c>
      <c r="AV72" s="659">
        <v>4064</v>
      </c>
      <c r="AW72" s="659">
        <v>11427070</v>
      </c>
      <c r="AX72" s="668">
        <v>30017.407</v>
      </c>
      <c r="AY72" s="668">
        <v>72224.966</v>
      </c>
    </row>
    <row r="73" spans="1:51" ht="12.75">
      <c r="A73" s="667" t="s">
        <v>339</v>
      </c>
      <c r="B73" s="668">
        <v>4575.166666666667</v>
      </c>
      <c r="C73" s="668">
        <v>936.3333333333334</v>
      </c>
      <c r="D73" s="668">
        <v>2513</v>
      </c>
      <c r="E73" s="615">
        <v>2911.8333333333335</v>
      </c>
      <c r="F73" s="668">
        <f t="shared" si="1"/>
        <v>54.92696076645659</v>
      </c>
      <c r="G73" s="615">
        <f t="shared" si="2"/>
        <v>86.30301642722225</v>
      </c>
      <c r="H73" s="669">
        <v>13.461666666666666</v>
      </c>
      <c r="I73" s="654"/>
      <c r="J73" s="663" t="s">
        <v>345</v>
      </c>
      <c r="K73" s="664">
        <v>9705.25</v>
      </c>
      <c r="L73" s="664">
        <v>1161.5833333333333</v>
      </c>
      <c r="M73" s="664">
        <v>5723.916666666667</v>
      </c>
      <c r="N73" s="664">
        <v>58084</v>
      </c>
      <c r="O73" s="664">
        <v>40181.793</v>
      </c>
      <c r="P73" s="664">
        <v>259618.81</v>
      </c>
      <c r="Q73" s="665"/>
      <c r="R73" s="666">
        <v>28.89166666666667</v>
      </c>
      <c r="S73" s="639"/>
      <c r="T73" s="639"/>
      <c r="U73" s="639"/>
      <c r="V73" s="639"/>
      <c r="W73" s="639"/>
      <c r="X73" s="639"/>
      <c r="Y73" s="639"/>
      <c r="Z73" s="639"/>
      <c r="AA73" s="639"/>
      <c r="AB73" s="654"/>
      <c r="AC73" s="659" t="s">
        <v>676</v>
      </c>
      <c r="AD73" s="660" t="e">
        <f>(AF73+AH73+AJ73+AL73+AN73+AP73+AR73+AT73+AV73+#REF!+#REF!+#REF!)/12</f>
        <v>#REF!</v>
      </c>
      <c r="AE73" s="660" t="e">
        <f>(AG73+AI73+AK73+AM73+AO73+AQ73+AS73+AU73+AW73+#REF!+#REF!+#REF!)/12</f>
        <v>#REF!</v>
      </c>
      <c r="AF73" s="659">
        <v>5884</v>
      </c>
      <c r="AG73" s="659">
        <v>22886915</v>
      </c>
      <c r="AH73" s="659">
        <v>6004</v>
      </c>
      <c r="AI73" s="659">
        <v>23545593</v>
      </c>
      <c r="AJ73" s="659">
        <v>6057</v>
      </c>
      <c r="AK73" s="659">
        <v>24174385</v>
      </c>
      <c r="AL73" s="659">
        <v>6068</v>
      </c>
      <c r="AM73" s="659">
        <v>23943984</v>
      </c>
      <c r="AN73" s="659">
        <v>5861</v>
      </c>
      <c r="AO73" s="659">
        <v>22763544</v>
      </c>
      <c r="AP73" s="659">
        <v>5687</v>
      </c>
      <c r="AQ73" s="659">
        <v>21961655</v>
      </c>
      <c r="AR73" s="659">
        <v>5654</v>
      </c>
      <c r="AS73" s="659">
        <v>21919000</v>
      </c>
      <c r="AT73" s="659">
        <v>5784</v>
      </c>
      <c r="AU73" s="659">
        <v>22520331</v>
      </c>
      <c r="AV73" s="659">
        <v>5722</v>
      </c>
      <c r="AW73" s="659">
        <v>22097147</v>
      </c>
      <c r="AX73" s="668">
        <v>24551.272</v>
      </c>
      <c r="AY73" s="668">
        <v>34167.848</v>
      </c>
    </row>
    <row r="74" spans="1:51" ht="12.75">
      <c r="A74" s="667" t="s">
        <v>340</v>
      </c>
      <c r="B74" s="668">
        <v>3570</v>
      </c>
      <c r="C74" s="668">
        <v>746.5</v>
      </c>
      <c r="D74" s="668">
        <v>1688.1666666666667</v>
      </c>
      <c r="E74" s="615">
        <v>1766.3333333333333</v>
      </c>
      <c r="F74" s="668">
        <f t="shared" si="1"/>
        <v>47.28758169934641</v>
      </c>
      <c r="G74" s="615">
        <f t="shared" si="2"/>
        <v>95.57463672391017</v>
      </c>
      <c r="H74" s="669">
        <v>25.516666666666662</v>
      </c>
      <c r="I74" s="654"/>
      <c r="J74" s="663" t="s">
        <v>346</v>
      </c>
      <c r="K74" s="664">
        <v>3690.9166666666665</v>
      </c>
      <c r="L74" s="664">
        <v>547.3333333333334</v>
      </c>
      <c r="M74" s="664">
        <v>2245.1666666666665</v>
      </c>
      <c r="N74" s="664">
        <v>26634</v>
      </c>
      <c r="O74" s="664">
        <v>18516.398</v>
      </c>
      <c r="P74" s="664">
        <v>88339.475</v>
      </c>
      <c r="Q74" s="665"/>
      <c r="R74" s="666">
        <v>25.444166666666664</v>
      </c>
      <c r="S74" s="654"/>
      <c r="T74" s="659" t="s">
        <v>677</v>
      </c>
      <c r="U74" s="660">
        <f aca="true" t="shared" si="3" ref="U74:V96">(W74+Y74+AA74+AC74+AE74+AG74+AI74+AK74+AM74+AO74+AQ74+AS74)/12</f>
        <v>2251.1666666666665</v>
      </c>
      <c r="V74" s="660">
        <f t="shared" si="3"/>
        <v>7518358.083333333</v>
      </c>
      <c r="W74" s="659">
        <v>2151</v>
      </c>
      <c r="X74" s="659">
        <v>7311029</v>
      </c>
      <c r="Y74" s="659">
        <v>2285</v>
      </c>
      <c r="Z74" s="659">
        <v>7850840</v>
      </c>
      <c r="AA74" s="659">
        <v>2398</v>
      </c>
      <c r="AB74" s="659">
        <v>8217533</v>
      </c>
      <c r="AC74" s="659">
        <v>2379</v>
      </c>
      <c r="AD74" s="659">
        <v>7971750</v>
      </c>
      <c r="AE74" s="659">
        <v>2328</v>
      </c>
      <c r="AF74" s="659">
        <v>7870743</v>
      </c>
      <c r="AG74" s="659">
        <v>2271</v>
      </c>
      <c r="AH74" s="659">
        <v>7760494</v>
      </c>
      <c r="AI74" s="659">
        <v>2219</v>
      </c>
      <c r="AJ74" s="659">
        <v>7243807</v>
      </c>
      <c r="AK74" s="659">
        <v>2194</v>
      </c>
      <c r="AL74" s="659">
        <v>7319368</v>
      </c>
      <c r="AM74" s="659">
        <v>2234</v>
      </c>
      <c r="AN74" s="659">
        <v>7405621</v>
      </c>
      <c r="AO74" s="659">
        <v>2230</v>
      </c>
      <c r="AP74" s="659">
        <v>7412275</v>
      </c>
      <c r="AQ74" s="639">
        <v>2164</v>
      </c>
      <c r="AR74" s="659">
        <v>6996051</v>
      </c>
      <c r="AS74" s="659">
        <v>2161</v>
      </c>
      <c r="AT74" s="659">
        <v>6860786</v>
      </c>
      <c r="AU74" s="639"/>
      <c r="AV74" s="639"/>
      <c r="AW74" s="639"/>
      <c r="AX74" s="668">
        <v>18392.506</v>
      </c>
      <c r="AY74" s="668">
        <v>24450.162</v>
      </c>
    </row>
    <row r="75" spans="1:51" ht="12.75">
      <c r="A75" s="706" t="s">
        <v>341</v>
      </c>
      <c r="B75" s="668">
        <v>4721.666666666667</v>
      </c>
      <c r="C75" s="668">
        <v>1114</v>
      </c>
      <c r="D75" s="668">
        <v>2389</v>
      </c>
      <c r="E75" s="615">
        <v>2594</v>
      </c>
      <c r="F75" s="668">
        <f t="shared" si="1"/>
        <v>50.5965407695023</v>
      </c>
      <c r="G75" s="615">
        <f t="shared" si="2"/>
        <v>92.09714726291442</v>
      </c>
      <c r="H75" s="669">
        <v>19.505</v>
      </c>
      <c r="I75" s="654"/>
      <c r="J75" s="663" t="s">
        <v>347</v>
      </c>
      <c r="K75" s="664">
        <v>1610.5</v>
      </c>
      <c r="L75" s="664">
        <v>236.33333333333334</v>
      </c>
      <c r="M75" s="664">
        <v>943.3333333333334</v>
      </c>
      <c r="N75" s="664">
        <v>11659</v>
      </c>
      <c r="O75" s="664">
        <v>8144.821</v>
      </c>
      <c r="P75" s="664">
        <v>35819.036</v>
      </c>
      <c r="Q75" s="665"/>
      <c r="R75" s="666">
        <v>26.1225</v>
      </c>
      <c r="S75" s="654"/>
      <c r="T75" s="659" t="s">
        <v>347</v>
      </c>
      <c r="U75" s="660">
        <f t="shared" si="3"/>
        <v>974.75</v>
      </c>
      <c r="V75" s="660">
        <f t="shared" si="3"/>
        <v>3110187.1666666665</v>
      </c>
      <c r="W75" s="659">
        <v>914</v>
      </c>
      <c r="X75" s="659">
        <v>2969745</v>
      </c>
      <c r="Y75" s="659">
        <v>1011</v>
      </c>
      <c r="Z75" s="659">
        <v>3322184</v>
      </c>
      <c r="AA75" s="659">
        <v>1021</v>
      </c>
      <c r="AB75" s="659">
        <v>3275295</v>
      </c>
      <c r="AC75" s="659">
        <v>1012</v>
      </c>
      <c r="AD75" s="659">
        <v>3166729</v>
      </c>
      <c r="AE75" s="659">
        <v>975</v>
      </c>
      <c r="AF75" s="659">
        <v>3076786</v>
      </c>
      <c r="AG75" s="659">
        <v>940</v>
      </c>
      <c r="AH75" s="659">
        <v>2954162</v>
      </c>
      <c r="AI75" s="659">
        <v>991</v>
      </c>
      <c r="AJ75" s="659">
        <v>3199184</v>
      </c>
      <c r="AK75" s="659">
        <v>988</v>
      </c>
      <c r="AL75" s="659">
        <v>3101964</v>
      </c>
      <c r="AM75" s="659">
        <v>977</v>
      </c>
      <c r="AN75" s="659">
        <v>3123177</v>
      </c>
      <c r="AO75" s="659">
        <v>925</v>
      </c>
      <c r="AP75" s="659">
        <v>2872872</v>
      </c>
      <c r="AQ75" s="639">
        <v>966</v>
      </c>
      <c r="AR75" s="659">
        <v>3144183</v>
      </c>
      <c r="AS75" s="659">
        <v>977</v>
      </c>
      <c r="AT75" s="659">
        <v>3115965</v>
      </c>
      <c r="AU75" s="639"/>
      <c r="AV75" s="639"/>
      <c r="AW75" s="639"/>
      <c r="AX75" s="668">
        <v>27440.072</v>
      </c>
      <c r="AY75" s="668">
        <v>34033.672</v>
      </c>
    </row>
    <row r="76" spans="1:51" ht="12.75">
      <c r="A76" s="651" t="s">
        <v>356</v>
      </c>
      <c r="B76" s="652">
        <v>86921.66666666667</v>
      </c>
      <c r="C76" s="652">
        <v>15504.666666666666</v>
      </c>
      <c r="D76" s="652">
        <v>47827.333333333336</v>
      </c>
      <c r="E76" s="707">
        <v>49971.666666666664</v>
      </c>
      <c r="F76" s="652">
        <f t="shared" si="1"/>
        <v>55.02348858167315</v>
      </c>
      <c r="G76" s="707">
        <f t="shared" si="2"/>
        <v>95.70890171096956</v>
      </c>
      <c r="H76" s="653">
        <v>20.42833333333333</v>
      </c>
      <c r="I76" s="654"/>
      <c r="J76" s="663" t="s">
        <v>348</v>
      </c>
      <c r="K76" s="664">
        <v>10599.25</v>
      </c>
      <c r="L76" s="664">
        <v>1479.4166666666667</v>
      </c>
      <c r="M76" s="664">
        <v>5951.583333333333</v>
      </c>
      <c r="N76" s="664">
        <v>77963</v>
      </c>
      <c r="O76" s="664">
        <v>55760.161</v>
      </c>
      <c r="P76" s="664">
        <v>221337.689</v>
      </c>
      <c r="Q76" s="665"/>
      <c r="R76" s="666">
        <v>20.366666666666664</v>
      </c>
      <c r="S76" s="654"/>
      <c r="T76" s="659" t="s">
        <v>348</v>
      </c>
      <c r="U76" s="660">
        <f t="shared" si="3"/>
        <v>5750.333333333333</v>
      </c>
      <c r="V76" s="660">
        <f t="shared" si="3"/>
        <v>18564070</v>
      </c>
      <c r="W76" s="659">
        <v>5767</v>
      </c>
      <c r="X76" s="659">
        <v>18311277</v>
      </c>
      <c r="Y76" s="659">
        <v>5976</v>
      </c>
      <c r="Z76" s="659">
        <v>19647467</v>
      </c>
      <c r="AA76" s="659">
        <v>5995</v>
      </c>
      <c r="AB76" s="659">
        <v>19555583</v>
      </c>
      <c r="AC76" s="659">
        <v>5949</v>
      </c>
      <c r="AD76" s="659">
        <v>19267726</v>
      </c>
      <c r="AE76" s="659">
        <v>5730</v>
      </c>
      <c r="AF76" s="659">
        <v>18595198</v>
      </c>
      <c r="AG76" s="659">
        <v>5596</v>
      </c>
      <c r="AH76" s="659">
        <v>18072456</v>
      </c>
      <c r="AI76" s="659">
        <v>5748</v>
      </c>
      <c r="AJ76" s="659">
        <v>18596853</v>
      </c>
      <c r="AK76" s="659">
        <v>5899</v>
      </c>
      <c r="AL76" s="659">
        <v>19006489</v>
      </c>
      <c r="AM76" s="659">
        <v>5819</v>
      </c>
      <c r="AN76" s="659">
        <v>18725373</v>
      </c>
      <c r="AO76" s="659">
        <v>5565</v>
      </c>
      <c r="AP76" s="659">
        <v>17673381</v>
      </c>
      <c r="AQ76" s="639">
        <v>5473</v>
      </c>
      <c r="AR76" s="659">
        <v>17698706</v>
      </c>
      <c r="AS76" s="659">
        <v>5487</v>
      </c>
      <c r="AT76" s="659">
        <v>17618331</v>
      </c>
      <c r="AU76" s="639"/>
      <c r="AV76" s="639"/>
      <c r="AW76" s="639"/>
      <c r="AX76" s="652">
        <v>352187.522</v>
      </c>
      <c r="AY76" s="652">
        <v>851382.309</v>
      </c>
    </row>
    <row r="77" spans="1:51" ht="12.75">
      <c r="A77" s="667" t="s">
        <v>343</v>
      </c>
      <c r="B77" s="668">
        <v>8286</v>
      </c>
      <c r="C77" s="668">
        <v>1872</v>
      </c>
      <c r="D77" s="668">
        <v>4271.5</v>
      </c>
      <c r="E77" s="615">
        <v>4463.833333333333</v>
      </c>
      <c r="F77" s="668">
        <f t="shared" si="1"/>
        <v>51.550808592807144</v>
      </c>
      <c r="G77" s="615">
        <f t="shared" si="2"/>
        <v>95.69129671806745</v>
      </c>
      <c r="H77" s="669">
        <v>21.013333333333332</v>
      </c>
      <c r="I77" s="654"/>
      <c r="J77" s="663" t="s">
        <v>349</v>
      </c>
      <c r="K77" s="664">
        <v>18229.333333333332</v>
      </c>
      <c r="L77" s="664">
        <v>3159.6666666666665</v>
      </c>
      <c r="M77" s="664">
        <v>10519.25</v>
      </c>
      <c r="N77" s="664">
        <v>160630</v>
      </c>
      <c r="O77" s="664">
        <v>113942.61</v>
      </c>
      <c r="P77" s="664">
        <v>378929.694</v>
      </c>
      <c r="Q77" s="665"/>
      <c r="R77" s="666">
        <v>23.416666666666668</v>
      </c>
      <c r="S77" s="654"/>
      <c r="T77" s="659" t="s">
        <v>678</v>
      </c>
      <c r="U77" s="660">
        <f t="shared" si="3"/>
        <v>10444.25</v>
      </c>
      <c r="V77" s="660">
        <f t="shared" si="3"/>
        <v>32098679.083333332</v>
      </c>
      <c r="W77" s="659">
        <v>10444</v>
      </c>
      <c r="X77" s="659">
        <v>31479157</v>
      </c>
      <c r="Y77" s="659">
        <v>10537</v>
      </c>
      <c r="Z77" s="659">
        <v>32376475</v>
      </c>
      <c r="AA77" s="659">
        <v>10691</v>
      </c>
      <c r="AB77" s="659">
        <v>33257874</v>
      </c>
      <c r="AC77" s="659">
        <v>10655</v>
      </c>
      <c r="AD77" s="659">
        <v>32499505</v>
      </c>
      <c r="AE77" s="659">
        <v>10278</v>
      </c>
      <c r="AF77" s="659">
        <v>31565490</v>
      </c>
      <c r="AG77" s="659">
        <v>10157</v>
      </c>
      <c r="AH77" s="659">
        <v>31295275</v>
      </c>
      <c r="AI77" s="659">
        <v>10397</v>
      </c>
      <c r="AJ77" s="659">
        <v>31846655</v>
      </c>
      <c r="AK77" s="659">
        <v>10674</v>
      </c>
      <c r="AL77" s="659">
        <v>33209065</v>
      </c>
      <c r="AM77" s="659">
        <v>10661</v>
      </c>
      <c r="AN77" s="659">
        <v>32991991</v>
      </c>
      <c r="AO77" s="659">
        <v>10383</v>
      </c>
      <c r="AP77" s="659">
        <v>32132281</v>
      </c>
      <c r="AQ77" s="639">
        <v>10237</v>
      </c>
      <c r="AR77" s="659">
        <v>31594135</v>
      </c>
      <c r="AS77" s="659">
        <v>10217</v>
      </c>
      <c r="AT77" s="659">
        <v>30936246</v>
      </c>
      <c r="AU77" s="639"/>
      <c r="AV77" s="639"/>
      <c r="AW77" s="639"/>
      <c r="AX77" s="668">
        <v>43436.466</v>
      </c>
      <c r="AY77" s="668">
        <v>75925.678</v>
      </c>
    </row>
    <row r="78" spans="1:51" ht="12.75">
      <c r="A78" s="667" t="s">
        <v>344</v>
      </c>
      <c r="B78" s="668">
        <v>6929.5</v>
      </c>
      <c r="C78" s="668">
        <v>1331.3333333333333</v>
      </c>
      <c r="D78" s="668">
        <v>3626.5</v>
      </c>
      <c r="E78" s="615">
        <v>3841.6666666666665</v>
      </c>
      <c r="F78" s="668">
        <f t="shared" si="1"/>
        <v>52.334223248430625</v>
      </c>
      <c r="G78" s="615">
        <f t="shared" si="2"/>
        <v>94.39913232104122</v>
      </c>
      <c r="H78" s="669">
        <v>19.343333333333334</v>
      </c>
      <c r="I78" s="654"/>
      <c r="J78" s="663" t="s">
        <v>350</v>
      </c>
      <c r="K78" s="664">
        <v>7473.833333333333</v>
      </c>
      <c r="L78" s="664">
        <v>1155.6666666666667</v>
      </c>
      <c r="M78" s="664">
        <v>4141.416666666667</v>
      </c>
      <c r="N78" s="664">
        <v>57437</v>
      </c>
      <c r="O78" s="664">
        <v>39942.611</v>
      </c>
      <c r="P78" s="664">
        <v>175116.139</v>
      </c>
      <c r="Q78" s="665"/>
      <c r="R78" s="666">
        <v>27.598333333333333</v>
      </c>
      <c r="S78" s="654"/>
      <c r="T78" s="659" t="s">
        <v>350</v>
      </c>
      <c r="U78" s="660">
        <f t="shared" si="3"/>
        <v>4257.75</v>
      </c>
      <c r="V78" s="660">
        <f t="shared" si="3"/>
        <v>15014814.583333334</v>
      </c>
      <c r="W78" s="659">
        <v>4341</v>
      </c>
      <c r="X78" s="659">
        <v>15083925</v>
      </c>
      <c r="Y78" s="659">
        <v>4442</v>
      </c>
      <c r="Z78" s="659">
        <v>15739323</v>
      </c>
      <c r="AA78" s="659">
        <v>4543</v>
      </c>
      <c r="AB78" s="659">
        <v>16276812</v>
      </c>
      <c r="AC78" s="659">
        <v>4439</v>
      </c>
      <c r="AD78" s="659">
        <v>15445566</v>
      </c>
      <c r="AE78" s="659">
        <v>4291</v>
      </c>
      <c r="AF78" s="659">
        <v>15143318</v>
      </c>
      <c r="AG78" s="659">
        <v>4220</v>
      </c>
      <c r="AH78" s="659">
        <v>14764092</v>
      </c>
      <c r="AI78" s="659">
        <v>4170</v>
      </c>
      <c r="AJ78" s="659">
        <v>14549475</v>
      </c>
      <c r="AK78" s="659">
        <v>4224</v>
      </c>
      <c r="AL78" s="659">
        <v>15151108</v>
      </c>
      <c r="AM78" s="659">
        <v>4253</v>
      </c>
      <c r="AN78" s="659">
        <v>15163458</v>
      </c>
      <c r="AO78" s="659">
        <v>4145</v>
      </c>
      <c r="AP78" s="659">
        <v>14564521</v>
      </c>
      <c r="AQ78" s="639">
        <v>4006</v>
      </c>
      <c r="AR78" s="659">
        <v>14205561</v>
      </c>
      <c r="AS78" s="659">
        <v>4019</v>
      </c>
      <c r="AT78" s="659">
        <v>14090616</v>
      </c>
      <c r="AU78" s="639"/>
      <c r="AV78" s="639"/>
      <c r="AW78" s="639"/>
      <c r="AX78" s="668">
        <v>29456.653</v>
      </c>
      <c r="AY78" s="668">
        <v>57247.27</v>
      </c>
    </row>
    <row r="79" spans="1:51" ht="12.75">
      <c r="A79" s="667" t="s">
        <v>345</v>
      </c>
      <c r="B79" s="668">
        <v>9498.833333333334</v>
      </c>
      <c r="C79" s="668">
        <v>1249.1666666666667</v>
      </c>
      <c r="D79" s="668">
        <v>5505.166666666667</v>
      </c>
      <c r="E79" s="615">
        <v>5537.166666666667</v>
      </c>
      <c r="F79" s="668">
        <f aca="true" t="shared" si="4" ref="F79:F101">D79/B79*100</f>
        <v>57.95624024002948</v>
      </c>
      <c r="G79" s="615">
        <f aca="true" t="shared" si="5" ref="G79:G101">D79/E79*100</f>
        <v>99.42208710832857</v>
      </c>
      <c r="H79" s="669">
        <v>26.333333333333332</v>
      </c>
      <c r="I79" s="654"/>
      <c r="J79" s="663" t="s">
        <v>351</v>
      </c>
      <c r="K79" s="664">
        <v>4809.416666666667</v>
      </c>
      <c r="L79" s="664">
        <v>946.8333333333334</v>
      </c>
      <c r="M79" s="664">
        <v>2616.8333333333335</v>
      </c>
      <c r="N79" s="664">
        <v>47422</v>
      </c>
      <c r="O79" s="664">
        <v>33200.35047</v>
      </c>
      <c r="P79" s="664">
        <v>91722.582</v>
      </c>
      <c r="Q79" s="665"/>
      <c r="R79" s="666">
        <v>25.7325</v>
      </c>
      <c r="S79" s="654"/>
      <c r="T79" s="659" t="s">
        <v>351</v>
      </c>
      <c r="U79" s="660">
        <f t="shared" si="3"/>
        <v>2424.3333333333335</v>
      </c>
      <c r="V79" s="660">
        <f t="shared" si="3"/>
        <v>7374564.25</v>
      </c>
      <c r="W79" s="659">
        <v>2617</v>
      </c>
      <c r="X79" s="659">
        <v>7930041</v>
      </c>
      <c r="Y79" s="659">
        <v>2744</v>
      </c>
      <c r="Z79" s="659">
        <v>8370077</v>
      </c>
      <c r="AA79" s="659">
        <v>2753</v>
      </c>
      <c r="AB79" s="659">
        <v>8308161</v>
      </c>
      <c r="AC79" s="659">
        <v>2612</v>
      </c>
      <c r="AD79" s="659">
        <v>7894202</v>
      </c>
      <c r="AE79" s="659">
        <v>2439</v>
      </c>
      <c r="AF79" s="659">
        <v>7505709</v>
      </c>
      <c r="AG79" s="659">
        <v>2346</v>
      </c>
      <c r="AH79" s="659">
        <v>7149418</v>
      </c>
      <c r="AI79" s="659">
        <v>2412</v>
      </c>
      <c r="AJ79" s="659">
        <v>7496882</v>
      </c>
      <c r="AK79" s="659">
        <v>2309</v>
      </c>
      <c r="AL79" s="659">
        <v>7024683</v>
      </c>
      <c r="AM79" s="659">
        <v>2260</v>
      </c>
      <c r="AN79" s="659">
        <v>6807924</v>
      </c>
      <c r="AO79" s="659">
        <v>2179</v>
      </c>
      <c r="AP79" s="659">
        <v>6591901</v>
      </c>
      <c r="AQ79" s="639">
        <v>2204</v>
      </c>
      <c r="AR79" s="659">
        <v>6825880</v>
      </c>
      <c r="AS79" s="659">
        <v>2217</v>
      </c>
      <c r="AT79" s="659">
        <v>6589893</v>
      </c>
      <c r="AU79" s="639"/>
      <c r="AV79" s="639"/>
      <c r="AW79" s="639"/>
      <c r="AX79" s="668">
        <v>28970.605</v>
      </c>
      <c r="AY79" s="668">
        <v>112396.429</v>
      </c>
    </row>
    <row r="80" spans="1:51" ht="12.75">
      <c r="A80" s="667" t="s">
        <v>346</v>
      </c>
      <c r="B80" s="668">
        <v>3361.8333333333335</v>
      </c>
      <c r="C80" s="668">
        <v>592.3333333333334</v>
      </c>
      <c r="D80" s="668">
        <v>2130.3333333333335</v>
      </c>
      <c r="E80" s="615">
        <v>2235.5</v>
      </c>
      <c r="F80" s="668">
        <f t="shared" si="4"/>
        <v>63.36820187397749</v>
      </c>
      <c r="G80" s="615">
        <f t="shared" si="5"/>
        <v>95.29560873779171</v>
      </c>
      <c r="H80" s="669">
        <v>19.838333333333335</v>
      </c>
      <c r="I80" s="654"/>
      <c r="J80" s="663" t="s">
        <v>352</v>
      </c>
      <c r="K80" s="664">
        <v>4351.583333333333</v>
      </c>
      <c r="L80" s="664">
        <v>847.5833333333334</v>
      </c>
      <c r="M80" s="664">
        <v>2396.25</v>
      </c>
      <c r="N80" s="664">
        <v>40041</v>
      </c>
      <c r="O80" s="664">
        <v>27269.778</v>
      </c>
      <c r="P80" s="664">
        <v>104601.457</v>
      </c>
      <c r="Q80" s="665"/>
      <c r="R80" s="666">
        <v>18.9225</v>
      </c>
      <c r="S80" s="654"/>
      <c r="T80" s="659" t="s">
        <v>679</v>
      </c>
      <c r="U80" s="660">
        <f t="shared" si="3"/>
        <v>2334.3333333333335</v>
      </c>
      <c r="V80" s="660">
        <f t="shared" si="3"/>
        <v>8680721.583333334</v>
      </c>
      <c r="W80" s="659">
        <v>2312</v>
      </c>
      <c r="X80" s="659">
        <v>8971841</v>
      </c>
      <c r="Y80" s="659">
        <v>2405</v>
      </c>
      <c r="Z80" s="659">
        <v>9065939</v>
      </c>
      <c r="AA80" s="659">
        <v>2491</v>
      </c>
      <c r="AB80" s="659">
        <v>9617590</v>
      </c>
      <c r="AC80" s="659">
        <v>2471</v>
      </c>
      <c r="AD80" s="659">
        <v>9219045</v>
      </c>
      <c r="AE80" s="659">
        <v>2344</v>
      </c>
      <c r="AF80" s="659">
        <v>8826539</v>
      </c>
      <c r="AG80" s="659">
        <v>2248</v>
      </c>
      <c r="AH80" s="659">
        <v>8413845</v>
      </c>
      <c r="AI80" s="659">
        <v>2245</v>
      </c>
      <c r="AJ80" s="659">
        <v>8259350</v>
      </c>
      <c r="AK80" s="659">
        <v>2312</v>
      </c>
      <c r="AL80" s="659">
        <v>8495303</v>
      </c>
      <c r="AM80" s="659">
        <v>2371</v>
      </c>
      <c r="AN80" s="659">
        <v>8630169</v>
      </c>
      <c r="AO80" s="659">
        <v>2263</v>
      </c>
      <c r="AP80" s="659">
        <v>8047785</v>
      </c>
      <c r="AQ80" s="639">
        <v>2257</v>
      </c>
      <c r="AR80" s="659">
        <v>8413873</v>
      </c>
      <c r="AS80" s="659">
        <v>2293</v>
      </c>
      <c r="AT80" s="659">
        <v>8207380</v>
      </c>
      <c r="AU80" s="639"/>
      <c r="AV80" s="639"/>
      <c r="AW80" s="639"/>
      <c r="AX80" s="668">
        <v>14236.904</v>
      </c>
      <c r="AY80" s="668">
        <v>37093.032</v>
      </c>
    </row>
    <row r="81" spans="1:51" ht="12.75">
      <c r="A81" s="667" t="s">
        <v>347</v>
      </c>
      <c r="B81" s="668">
        <v>1551.6666666666667</v>
      </c>
      <c r="C81" s="668">
        <v>274.8333333333333</v>
      </c>
      <c r="D81" s="668">
        <v>905.6666666666666</v>
      </c>
      <c r="E81" s="615">
        <v>926.6666666666666</v>
      </c>
      <c r="F81" s="668">
        <f t="shared" si="4"/>
        <v>58.3673469387755</v>
      </c>
      <c r="G81" s="615">
        <f t="shared" si="5"/>
        <v>97.73381294964028</v>
      </c>
      <c r="H81" s="669">
        <v>22.97</v>
      </c>
      <c r="I81" s="654"/>
      <c r="J81" s="663" t="s">
        <v>353</v>
      </c>
      <c r="K81" s="664">
        <v>2584.5833333333335</v>
      </c>
      <c r="L81" s="664">
        <v>482.5</v>
      </c>
      <c r="M81" s="664">
        <v>1541</v>
      </c>
      <c r="N81" s="664">
        <v>22931</v>
      </c>
      <c r="O81" s="664">
        <v>15870.074</v>
      </c>
      <c r="P81" s="664">
        <v>60619.288</v>
      </c>
      <c r="Q81" s="665"/>
      <c r="R81" s="666">
        <v>26.8325</v>
      </c>
      <c r="S81" s="654"/>
      <c r="T81" s="659" t="s">
        <v>353</v>
      </c>
      <c r="U81" s="660">
        <f t="shared" si="3"/>
        <v>1261.5</v>
      </c>
      <c r="V81" s="660">
        <f t="shared" si="3"/>
        <v>4376658.833333333</v>
      </c>
      <c r="W81" s="659">
        <v>1394</v>
      </c>
      <c r="X81" s="659">
        <v>4698203</v>
      </c>
      <c r="Y81" s="659">
        <v>1481</v>
      </c>
      <c r="Z81" s="659">
        <v>5186462</v>
      </c>
      <c r="AA81" s="659">
        <v>1516</v>
      </c>
      <c r="AB81" s="659">
        <v>5350941</v>
      </c>
      <c r="AC81" s="659">
        <v>1439</v>
      </c>
      <c r="AD81" s="659">
        <v>4938761</v>
      </c>
      <c r="AE81" s="659">
        <v>1378</v>
      </c>
      <c r="AF81" s="659">
        <v>4810531</v>
      </c>
      <c r="AG81" s="659">
        <v>1307</v>
      </c>
      <c r="AH81" s="659">
        <v>4452247</v>
      </c>
      <c r="AI81" s="659">
        <v>1198</v>
      </c>
      <c r="AJ81" s="659">
        <v>4069342</v>
      </c>
      <c r="AK81" s="659">
        <v>1149</v>
      </c>
      <c r="AL81" s="659">
        <v>4078021</v>
      </c>
      <c r="AM81" s="659">
        <v>1163</v>
      </c>
      <c r="AN81" s="659">
        <v>4057413</v>
      </c>
      <c r="AO81" s="659">
        <v>1055</v>
      </c>
      <c r="AP81" s="659">
        <v>3647890</v>
      </c>
      <c r="AQ81" s="639">
        <v>994</v>
      </c>
      <c r="AR81" s="659">
        <v>3537321</v>
      </c>
      <c r="AS81" s="659">
        <v>1064</v>
      </c>
      <c r="AT81" s="659">
        <v>3692774</v>
      </c>
      <c r="AU81" s="639"/>
      <c r="AV81" s="639"/>
      <c r="AW81" s="639"/>
      <c r="AX81" s="668">
        <v>6192.842</v>
      </c>
      <c r="AY81" s="668">
        <v>15123.25</v>
      </c>
    </row>
    <row r="82" spans="1:51" ht="12.75">
      <c r="A82" s="667" t="s">
        <v>348</v>
      </c>
      <c r="B82" s="668">
        <v>9487.833333333334</v>
      </c>
      <c r="C82" s="668">
        <v>1520</v>
      </c>
      <c r="D82" s="668">
        <v>5052.333333333333</v>
      </c>
      <c r="E82" s="615">
        <v>5274.333333333333</v>
      </c>
      <c r="F82" s="668">
        <f t="shared" si="4"/>
        <v>53.25065434679501</v>
      </c>
      <c r="G82" s="615">
        <f t="shared" si="5"/>
        <v>95.7909372432535</v>
      </c>
      <c r="H82" s="669">
        <v>16.776666666666667</v>
      </c>
      <c r="I82" s="654"/>
      <c r="J82" s="663" t="s">
        <v>354</v>
      </c>
      <c r="K82" s="664">
        <v>3920.9166666666665</v>
      </c>
      <c r="L82" s="664">
        <v>680.6666666666666</v>
      </c>
      <c r="M82" s="664">
        <v>2275.0833333333335</v>
      </c>
      <c r="N82" s="664">
        <v>34262</v>
      </c>
      <c r="O82" s="664">
        <v>23978.239</v>
      </c>
      <c r="P82" s="664">
        <v>92871.723</v>
      </c>
      <c r="Q82" s="665"/>
      <c r="R82" s="666">
        <v>24.785</v>
      </c>
      <c r="S82" s="654"/>
      <c r="T82" s="659" t="s">
        <v>680</v>
      </c>
      <c r="U82" s="660">
        <f t="shared" si="3"/>
        <v>2072.0833333333335</v>
      </c>
      <c r="V82" s="660">
        <f t="shared" si="3"/>
        <v>7016031.75</v>
      </c>
      <c r="W82" s="659">
        <v>2077</v>
      </c>
      <c r="X82" s="659">
        <v>7191941</v>
      </c>
      <c r="Y82" s="659">
        <v>2187</v>
      </c>
      <c r="Z82" s="659">
        <v>7620879</v>
      </c>
      <c r="AA82" s="659">
        <v>2207</v>
      </c>
      <c r="AB82" s="659">
        <v>7598129</v>
      </c>
      <c r="AC82" s="659">
        <v>2150</v>
      </c>
      <c r="AD82" s="659">
        <v>7362250</v>
      </c>
      <c r="AE82" s="659">
        <v>2092</v>
      </c>
      <c r="AF82" s="659">
        <v>7244533</v>
      </c>
      <c r="AG82" s="659">
        <v>2042</v>
      </c>
      <c r="AH82" s="659">
        <v>7068652</v>
      </c>
      <c r="AI82" s="659">
        <v>2118</v>
      </c>
      <c r="AJ82" s="659">
        <v>7200596</v>
      </c>
      <c r="AK82" s="659">
        <v>2113</v>
      </c>
      <c r="AL82" s="659">
        <v>7086704</v>
      </c>
      <c r="AM82" s="659">
        <v>2085</v>
      </c>
      <c r="AN82" s="659">
        <v>6819683</v>
      </c>
      <c r="AO82" s="659">
        <v>1962</v>
      </c>
      <c r="AP82" s="659">
        <v>6448052</v>
      </c>
      <c r="AQ82" s="639">
        <v>1937</v>
      </c>
      <c r="AR82" s="659">
        <v>6445832</v>
      </c>
      <c r="AS82" s="659">
        <v>1895</v>
      </c>
      <c r="AT82" s="659">
        <v>6105130</v>
      </c>
      <c r="AU82" s="639"/>
      <c r="AV82" s="639"/>
      <c r="AW82" s="639"/>
      <c r="AX82" s="668">
        <v>37233.137</v>
      </c>
      <c r="AY82" s="668">
        <v>87355.165</v>
      </c>
    </row>
    <row r="83" spans="1:51" ht="13.5" thickBot="1">
      <c r="A83" s="674" t="s">
        <v>349</v>
      </c>
      <c r="B83" s="668">
        <v>17267.666666666668</v>
      </c>
      <c r="C83" s="668">
        <v>2808.5</v>
      </c>
      <c r="D83" s="668">
        <v>9631.833333333334</v>
      </c>
      <c r="E83" s="615">
        <v>10084</v>
      </c>
      <c r="F83" s="668">
        <f t="shared" si="4"/>
        <v>55.779588054745865</v>
      </c>
      <c r="G83" s="615">
        <f t="shared" si="5"/>
        <v>95.5159989422187</v>
      </c>
      <c r="H83" s="669">
        <v>20.05666666666667</v>
      </c>
      <c r="I83" s="654"/>
      <c r="J83" s="663" t="s">
        <v>355</v>
      </c>
      <c r="K83" s="664">
        <v>10346.416666666666</v>
      </c>
      <c r="L83" s="664">
        <v>1726.8333333333333</v>
      </c>
      <c r="M83" s="664">
        <v>6345.25</v>
      </c>
      <c r="N83" s="664">
        <v>91052</v>
      </c>
      <c r="O83" s="664">
        <v>65156.849</v>
      </c>
      <c r="P83" s="664">
        <v>250706.445</v>
      </c>
      <c r="Q83" s="665"/>
      <c r="R83" s="666">
        <v>28.12833333333334</v>
      </c>
      <c r="S83" s="654"/>
      <c r="T83" s="659" t="s">
        <v>681</v>
      </c>
      <c r="U83" s="660">
        <f t="shared" si="3"/>
        <v>6116.416666666667</v>
      </c>
      <c r="V83" s="660">
        <f t="shared" si="3"/>
        <v>20992330.25</v>
      </c>
      <c r="W83" s="659">
        <v>6135</v>
      </c>
      <c r="X83" s="659">
        <v>20961933</v>
      </c>
      <c r="Y83" s="659">
        <v>6341</v>
      </c>
      <c r="Z83" s="659">
        <v>22128674</v>
      </c>
      <c r="AA83" s="659">
        <v>6424</v>
      </c>
      <c r="AB83" s="659">
        <v>22479648</v>
      </c>
      <c r="AC83" s="659">
        <v>6347</v>
      </c>
      <c r="AD83" s="659">
        <v>22010166</v>
      </c>
      <c r="AE83" s="659">
        <v>6167</v>
      </c>
      <c r="AF83" s="659">
        <v>21832412</v>
      </c>
      <c r="AG83" s="659">
        <v>5881</v>
      </c>
      <c r="AH83" s="659">
        <v>20577403</v>
      </c>
      <c r="AI83" s="659">
        <v>6110</v>
      </c>
      <c r="AJ83" s="659">
        <v>21016331</v>
      </c>
      <c r="AK83" s="659">
        <v>6148</v>
      </c>
      <c r="AL83" s="659">
        <v>20903360</v>
      </c>
      <c r="AM83" s="659">
        <v>6107</v>
      </c>
      <c r="AN83" s="659">
        <v>20444955</v>
      </c>
      <c r="AO83" s="659">
        <v>5946</v>
      </c>
      <c r="AP83" s="659">
        <v>20017063</v>
      </c>
      <c r="AQ83" s="639">
        <v>5905</v>
      </c>
      <c r="AR83" s="659">
        <v>20362272</v>
      </c>
      <c r="AS83" s="659">
        <v>5886</v>
      </c>
      <c r="AT83" s="659">
        <v>19173746</v>
      </c>
      <c r="AU83" s="639"/>
      <c r="AV83" s="639"/>
      <c r="AW83" s="639"/>
      <c r="AX83" s="668">
        <v>61635.47</v>
      </c>
      <c r="AY83" s="668">
        <v>157688.486</v>
      </c>
    </row>
    <row r="84" spans="1:51" ht="14.25" thickBot="1" thickTop="1">
      <c r="A84" s="667" t="s">
        <v>350</v>
      </c>
      <c r="B84" s="668">
        <v>7072.166666666667</v>
      </c>
      <c r="C84" s="668">
        <v>1203.6666666666667</v>
      </c>
      <c r="D84" s="668">
        <v>3871.3333333333335</v>
      </c>
      <c r="E84" s="615">
        <v>4042.1666666666665</v>
      </c>
      <c r="F84" s="668">
        <f t="shared" si="4"/>
        <v>54.740414300190885</v>
      </c>
      <c r="G84" s="615">
        <f t="shared" si="5"/>
        <v>95.77371871521049</v>
      </c>
      <c r="H84" s="669">
        <v>25.09</v>
      </c>
      <c r="I84" s="654"/>
      <c r="J84" s="670" t="s">
        <v>356</v>
      </c>
      <c r="K84" s="671">
        <v>94493.41666666667</v>
      </c>
      <c r="L84" s="671">
        <v>15386.75</v>
      </c>
      <c r="M84" s="671">
        <v>54597.25</v>
      </c>
      <c r="N84" s="671">
        <v>781957</v>
      </c>
      <c r="O84" s="671">
        <v>549840.0479700001</v>
      </c>
      <c r="P84" s="671">
        <v>2124557.478</v>
      </c>
      <c r="Q84" s="672"/>
      <c r="R84" s="673">
        <v>24.557330852307032</v>
      </c>
      <c r="S84" s="654"/>
      <c r="T84" s="659" t="s">
        <v>682</v>
      </c>
      <c r="U84" s="660">
        <f t="shared" si="3"/>
        <v>52773.166666666664</v>
      </c>
      <c r="V84" s="660">
        <f t="shared" si="3"/>
        <v>175639019.75</v>
      </c>
      <c r="W84" s="659">
        <v>53355</v>
      </c>
      <c r="X84" s="659">
        <v>176704215</v>
      </c>
      <c r="Y84" s="659">
        <v>55036</v>
      </c>
      <c r="Z84" s="659">
        <v>185405125</v>
      </c>
      <c r="AA84" s="659">
        <v>55995</v>
      </c>
      <c r="AB84" s="659">
        <v>189527680</v>
      </c>
      <c r="AC84" s="659">
        <v>55179</v>
      </c>
      <c r="AD84" s="659">
        <v>183733994</v>
      </c>
      <c r="AE84" s="659">
        <v>53092</v>
      </c>
      <c r="AF84" s="659">
        <v>178564373</v>
      </c>
      <c r="AG84" s="659">
        <v>51719</v>
      </c>
      <c r="AH84" s="659">
        <v>172780376</v>
      </c>
      <c r="AI84" s="659">
        <v>52507</v>
      </c>
      <c r="AJ84" s="659">
        <v>174578969</v>
      </c>
      <c r="AK84" s="659">
        <v>52906</v>
      </c>
      <c r="AL84" s="659">
        <v>176356431</v>
      </c>
      <c r="AM84" s="659">
        <v>52498</v>
      </c>
      <c r="AN84" s="659">
        <v>173226618</v>
      </c>
      <c r="AO84" s="659">
        <v>50718</v>
      </c>
      <c r="AP84" s="659">
        <v>166895395</v>
      </c>
      <c r="AQ84" s="639">
        <v>50062</v>
      </c>
      <c r="AR84" s="659">
        <v>166825030</v>
      </c>
      <c r="AS84" s="659">
        <v>50211</v>
      </c>
      <c r="AT84" s="659">
        <v>163070031</v>
      </c>
      <c r="AU84" s="639"/>
      <c r="AV84" s="639"/>
      <c r="AW84" s="639"/>
      <c r="AX84" s="668">
        <v>26571.198</v>
      </c>
      <c r="AY84" s="668">
        <v>72652.787</v>
      </c>
    </row>
    <row r="85" spans="1:51" ht="13.5" thickTop="1">
      <c r="A85" s="667" t="s">
        <v>351</v>
      </c>
      <c r="B85" s="668">
        <v>4149.5</v>
      </c>
      <c r="C85" s="668">
        <v>675.8333333333334</v>
      </c>
      <c r="D85" s="668">
        <v>2147</v>
      </c>
      <c r="E85" s="615">
        <v>2243.8333333333335</v>
      </c>
      <c r="F85" s="668">
        <f t="shared" si="4"/>
        <v>51.741173635377756</v>
      </c>
      <c r="G85" s="615">
        <f t="shared" si="5"/>
        <v>95.68446854341528</v>
      </c>
      <c r="H85" s="669">
        <v>19.493333333333332</v>
      </c>
      <c r="I85" s="654"/>
      <c r="J85" s="663" t="s">
        <v>357</v>
      </c>
      <c r="K85" s="664">
        <v>3903.5833333333335</v>
      </c>
      <c r="L85" s="664">
        <v>523.0833333333334</v>
      </c>
      <c r="M85" s="664">
        <v>2381.5833333333335</v>
      </c>
      <c r="N85" s="664">
        <v>27538</v>
      </c>
      <c r="O85" s="664">
        <v>19668.418</v>
      </c>
      <c r="P85" s="664">
        <v>94447.795</v>
      </c>
      <c r="Q85" s="665"/>
      <c r="R85" s="666">
        <v>27.57166666666667</v>
      </c>
      <c r="S85" s="654"/>
      <c r="T85" s="659" t="s">
        <v>357</v>
      </c>
      <c r="U85" s="660">
        <f t="shared" si="3"/>
        <v>2435.9166666666665</v>
      </c>
      <c r="V85" s="660">
        <f t="shared" si="3"/>
        <v>8462247.25</v>
      </c>
      <c r="W85" s="659">
        <v>2395</v>
      </c>
      <c r="X85" s="659">
        <v>8135193</v>
      </c>
      <c r="Y85" s="659">
        <v>2522</v>
      </c>
      <c r="Z85" s="659">
        <v>8864137</v>
      </c>
      <c r="AA85" s="659">
        <v>2584</v>
      </c>
      <c r="AB85" s="659">
        <v>9178502</v>
      </c>
      <c r="AC85" s="659">
        <v>2551</v>
      </c>
      <c r="AD85" s="659">
        <v>8921355</v>
      </c>
      <c r="AE85" s="659">
        <v>2429</v>
      </c>
      <c r="AF85" s="659">
        <v>8508428</v>
      </c>
      <c r="AG85" s="659">
        <v>2365</v>
      </c>
      <c r="AH85" s="659">
        <v>8347599</v>
      </c>
      <c r="AI85" s="659">
        <v>2383</v>
      </c>
      <c r="AJ85" s="659">
        <v>8218354</v>
      </c>
      <c r="AK85" s="659">
        <v>2476</v>
      </c>
      <c r="AL85" s="659">
        <v>8581731</v>
      </c>
      <c r="AM85" s="659">
        <v>2405</v>
      </c>
      <c r="AN85" s="659">
        <v>8347549</v>
      </c>
      <c r="AO85" s="659">
        <v>2363</v>
      </c>
      <c r="AP85" s="659">
        <v>8226654</v>
      </c>
      <c r="AQ85" s="639">
        <v>2340</v>
      </c>
      <c r="AR85" s="659">
        <v>8113567</v>
      </c>
      <c r="AS85" s="659">
        <v>2418</v>
      </c>
      <c r="AT85" s="659">
        <v>8103898</v>
      </c>
      <c r="AU85" s="639"/>
      <c r="AV85" s="639"/>
      <c r="AW85" s="639"/>
      <c r="AX85" s="668">
        <v>15017.72</v>
      </c>
      <c r="AY85" s="668">
        <v>35016.553</v>
      </c>
    </row>
    <row r="86" spans="1:51" ht="12.75">
      <c r="A86" s="667" t="s">
        <v>352</v>
      </c>
      <c r="B86" s="668">
        <v>3962</v>
      </c>
      <c r="C86" s="668">
        <v>818</v>
      </c>
      <c r="D86" s="668">
        <v>2168.6666666666665</v>
      </c>
      <c r="E86" s="615">
        <v>2314.3333333333335</v>
      </c>
      <c r="F86" s="668">
        <f t="shared" si="4"/>
        <v>54.7366649840148</v>
      </c>
      <c r="G86" s="615">
        <f t="shared" si="5"/>
        <v>93.70589082529165</v>
      </c>
      <c r="H86" s="669">
        <v>15.578333333333333</v>
      </c>
      <c r="I86" s="654"/>
      <c r="J86" s="663" t="s">
        <v>358</v>
      </c>
      <c r="K86" s="664">
        <v>5621.416666666667</v>
      </c>
      <c r="L86" s="664">
        <v>739.4166666666666</v>
      </c>
      <c r="M86" s="664">
        <v>3594.25</v>
      </c>
      <c r="N86" s="664">
        <v>42078</v>
      </c>
      <c r="O86" s="664">
        <v>30788.817</v>
      </c>
      <c r="P86" s="664">
        <v>115689.849</v>
      </c>
      <c r="Q86" s="665"/>
      <c r="R86" s="666">
        <v>17.43583333333333</v>
      </c>
      <c r="S86" s="654"/>
      <c r="T86" s="659" t="s">
        <v>683</v>
      </c>
      <c r="U86" s="660">
        <f t="shared" si="3"/>
        <v>3497.6666666666665</v>
      </c>
      <c r="V86" s="660">
        <f t="shared" si="3"/>
        <v>9349032.833333334</v>
      </c>
      <c r="W86" s="659">
        <v>3436</v>
      </c>
      <c r="X86" s="659">
        <v>9121691</v>
      </c>
      <c r="Y86" s="659">
        <v>3540</v>
      </c>
      <c r="Z86" s="659">
        <v>9524610</v>
      </c>
      <c r="AA86" s="659">
        <v>3529</v>
      </c>
      <c r="AB86" s="659">
        <v>9494841</v>
      </c>
      <c r="AC86" s="659">
        <v>3481</v>
      </c>
      <c r="AD86" s="659">
        <v>9238036</v>
      </c>
      <c r="AE86" s="659">
        <v>3461</v>
      </c>
      <c r="AF86" s="659">
        <v>9250926</v>
      </c>
      <c r="AG86" s="659">
        <v>3479</v>
      </c>
      <c r="AH86" s="659">
        <v>9279627</v>
      </c>
      <c r="AI86" s="659">
        <v>3517</v>
      </c>
      <c r="AJ86" s="659">
        <v>9401156</v>
      </c>
      <c r="AK86" s="659">
        <v>3626</v>
      </c>
      <c r="AL86" s="659">
        <v>9723269</v>
      </c>
      <c r="AM86" s="659">
        <v>3583</v>
      </c>
      <c r="AN86" s="659">
        <v>9541481</v>
      </c>
      <c r="AO86" s="659">
        <v>3499</v>
      </c>
      <c r="AP86" s="659">
        <v>9302804</v>
      </c>
      <c r="AQ86" s="639">
        <v>3420</v>
      </c>
      <c r="AR86" s="659">
        <v>9244575</v>
      </c>
      <c r="AS86" s="659">
        <v>3401</v>
      </c>
      <c r="AT86" s="659">
        <v>9065378</v>
      </c>
      <c r="AU86" s="639"/>
      <c r="AV86" s="639"/>
      <c r="AW86" s="639"/>
      <c r="AX86" s="668">
        <v>17240.386</v>
      </c>
      <c r="AY86" s="668">
        <v>42680.951</v>
      </c>
    </row>
    <row r="87" spans="1:51" ht="12.75">
      <c r="A87" s="667" t="s">
        <v>353</v>
      </c>
      <c r="B87" s="668">
        <v>2108.1666666666665</v>
      </c>
      <c r="C87" s="668">
        <v>420.1666666666667</v>
      </c>
      <c r="D87" s="668">
        <v>1043.3333333333333</v>
      </c>
      <c r="E87" s="615">
        <v>1126.6666666666667</v>
      </c>
      <c r="F87" s="668">
        <f t="shared" si="4"/>
        <v>49.49007826705669</v>
      </c>
      <c r="G87" s="615">
        <f t="shared" si="5"/>
        <v>92.60355029585797</v>
      </c>
      <c r="H87" s="669">
        <v>17.548333333333336</v>
      </c>
      <c r="I87" s="654"/>
      <c r="J87" s="663" t="s">
        <v>359</v>
      </c>
      <c r="K87" s="664">
        <v>7062</v>
      </c>
      <c r="L87" s="664">
        <v>862.5</v>
      </c>
      <c r="M87" s="664">
        <v>4907.416666666667</v>
      </c>
      <c r="N87" s="664">
        <v>48934</v>
      </c>
      <c r="O87" s="664">
        <v>35707.607</v>
      </c>
      <c r="P87" s="664">
        <v>165569.603</v>
      </c>
      <c r="Q87" s="665"/>
      <c r="R87" s="666">
        <v>17.785</v>
      </c>
      <c r="S87" s="654"/>
      <c r="T87" s="659" t="s">
        <v>684</v>
      </c>
      <c r="U87" s="660">
        <f t="shared" si="3"/>
        <v>4825.083333333333</v>
      </c>
      <c r="V87" s="660">
        <f t="shared" si="3"/>
        <v>13784550.083333334</v>
      </c>
      <c r="W87" s="659">
        <v>4874</v>
      </c>
      <c r="X87" s="659">
        <v>13803830</v>
      </c>
      <c r="Y87" s="659">
        <v>4965</v>
      </c>
      <c r="Z87" s="659">
        <v>14302360</v>
      </c>
      <c r="AA87" s="659">
        <v>4942</v>
      </c>
      <c r="AB87" s="659">
        <v>14143047</v>
      </c>
      <c r="AC87" s="659">
        <v>4857</v>
      </c>
      <c r="AD87" s="659">
        <v>13661402</v>
      </c>
      <c r="AE87" s="659">
        <v>4774</v>
      </c>
      <c r="AF87" s="659">
        <v>13711170</v>
      </c>
      <c r="AG87" s="659">
        <v>4688</v>
      </c>
      <c r="AH87" s="659">
        <v>13397578</v>
      </c>
      <c r="AI87" s="659">
        <v>4799</v>
      </c>
      <c r="AJ87" s="659">
        <v>13861245</v>
      </c>
      <c r="AK87" s="659">
        <v>4954</v>
      </c>
      <c r="AL87" s="659">
        <v>14077748</v>
      </c>
      <c r="AM87" s="659">
        <v>4891</v>
      </c>
      <c r="AN87" s="659">
        <v>13665873</v>
      </c>
      <c r="AO87" s="659">
        <v>4748</v>
      </c>
      <c r="AP87" s="659">
        <v>13591587</v>
      </c>
      <c r="AQ87" s="639">
        <v>4634</v>
      </c>
      <c r="AR87" s="659">
        <v>13935832</v>
      </c>
      <c r="AS87" s="659">
        <v>4775</v>
      </c>
      <c r="AT87" s="659">
        <v>13262929</v>
      </c>
      <c r="AU87" s="639"/>
      <c r="AV87" s="639"/>
      <c r="AW87" s="639"/>
      <c r="AX87" s="668">
        <v>9139.549</v>
      </c>
      <c r="AY87" s="668">
        <v>20439.713</v>
      </c>
    </row>
    <row r="88" spans="1:51" ht="12.75">
      <c r="A88" s="667" t="s">
        <v>354</v>
      </c>
      <c r="B88" s="668">
        <v>3449</v>
      </c>
      <c r="C88" s="668">
        <v>802.5</v>
      </c>
      <c r="D88" s="668">
        <v>1816.8333333333333</v>
      </c>
      <c r="E88" s="615">
        <v>1855.3333333333333</v>
      </c>
      <c r="F88" s="668">
        <f t="shared" si="4"/>
        <v>52.677104474726974</v>
      </c>
      <c r="G88" s="615">
        <f t="shared" si="5"/>
        <v>97.92490118577075</v>
      </c>
      <c r="H88" s="669">
        <v>17.368333333333336</v>
      </c>
      <c r="I88" s="654"/>
      <c r="J88" s="663" t="s">
        <v>360</v>
      </c>
      <c r="K88" s="664">
        <v>3760.3333333333335</v>
      </c>
      <c r="L88" s="664">
        <v>531.5</v>
      </c>
      <c r="M88" s="664">
        <v>2635.75</v>
      </c>
      <c r="N88" s="664">
        <v>29524</v>
      </c>
      <c r="O88" s="664">
        <v>21355.911</v>
      </c>
      <c r="P88" s="664">
        <v>82550.462</v>
      </c>
      <c r="Q88" s="665"/>
      <c r="R88" s="666">
        <v>22.486666666666668</v>
      </c>
      <c r="S88" s="654"/>
      <c r="T88" s="659" t="s">
        <v>685</v>
      </c>
      <c r="U88" s="660">
        <f t="shared" si="3"/>
        <v>2411.9166666666665</v>
      </c>
      <c r="V88" s="660">
        <f t="shared" si="3"/>
        <v>6334964.333333333</v>
      </c>
      <c r="W88" s="659">
        <v>2399</v>
      </c>
      <c r="X88" s="659">
        <v>6431698</v>
      </c>
      <c r="Y88" s="659">
        <v>2498</v>
      </c>
      <c r="Z88" s="659">
        <v>6680449</v>
      </c>
      <c r="AA88" s="659">
        <v>2530</v>
      </c>
      <c r="AB88" s="659">
        <v>6691319</v>
      </c>
      <c r="AC88" s="659">
        <v>2455</v>
      </c>
      <c r="AD88" s="659">
        <v>6363318</v>
      </c>
      <c r="AE88" s="659">
        <v>2387</v>
      </c>
      <c r="AF88" s="659">
        <v>6223902</v>
      </c>
      <c r="AG88" s="659">
        <v>2373</v>
      </c>
      <c r="AH88" s="659">
        <v>6164456</v>
      </c>
      <c r="AI88" s="659">
        <v>2511</v>
      </c>
      <c r="AJ88" s="659">
        <v>6635961</v>
      </c>
      <c r="AK88" s="659">
        <v>2484</v>
      </c>
      <c r="AL88" s="659">
        <v>6364936</v>
      </c>
      <c r="AM88" s="659">
        <v>2415</v>
      </c>
      <c r="AN88" s="659">
        <v>6384257</v>
      </c>
      <c r="AO88" s="659">
        <v>2286</v>
      </c>
      <c r="AP88" s="659">
        <v>5976116</v>
      </c>
      <c r="AQ88" s="639">
        <v>2329</v>
      </c>
      <c r="AR88" s="659">
        <v>6249295</v>
      </c>
      <c r="AS88" s="659">
        <v>2276</v>
      </c>
      <c r="AT88" s="659">
        <v>5853865</v>
      </c>
      <c r="AU88" s="639"/>
      <c r="AV88" s="639"/>
      <c r="AW88" s="639"/>
      <c r="AX88" s="668">
        <v>17022.578</v>
      </c>
      <c r="AY88" s="668">
        <v>32522.559</v>
      </c>
    </row>
    <row r="89" spans="1:51" ht="12.75">
      <c r="A89" s="706" t="s">
        <v>355</v>
      </c>
      <c r="B89" s="668">
        <v>9797.5</v>
      </c>
      <c r="C89" s="668">
        <v>1936.3333333333333</v>
      </c>
      <c r="D89" s="668">
        <v>5656.833333333333</v>
      </c>
      <c r="E89" s="615">
        <v>6026.166666666667</v>
      </c>
      <c r="F89" s="668">
        <f t="shared" si="4"/>
        <v>57.73751807433869</v>
      </c>
      <c r="G89" s="615">
        <f t="shared" si="5"/>
        <v>93.87117294023287</v>
      </c>
      <c r="H89" s="669">
        <v>23.28</v>
      </c>
      <c r="I89" s="654"/>
      <c r="J89" s="663" t="s">
        <v>361</v>
      </c>
      <c r="K89" s="664">
        <v>5224.833333333333</v>
      </c>
      <c r="L89" s="664">
        <v>765.9166666666666</v>
      </c>
      <c r="M89" s="664">
        <v>3526.5833333333335</v>
      </c>
      <c r="N89" s="664">
        <v>42911</v>
      </c>
      <c r="O89" s="664">
        <v>31237.885</v>
      </c>
      <c r="P89" s="664">
        <v>111176.441</v>
      </c>
      <c r="Q89" s="665"/>
      <c r="R89" s="666">
        <v>17.684166666666666</v>
      </c>
      <c r="S89" s="654"/>
      <c r="T89" s="659" t="s">
        <v>686</v>
      </c>
      <c r="U89" s="660">
        <f t="shared" si="3"/>
        <v>3417.3333333333335</v>
      </c>
      <c r="V89" s="660">
        <f t="shared" si="3"/>
        <v>9066829.666666666</v>
      </c>
      <c r="W89" s="659">
        <v>3390</v>
      </c>
      <c r="X89" s="659">
        <v>9009439</v>
      </c>
      <c r="Y89" s="659">
        <v>3539</v>
      </c>
      <c r="Z89" s="659">
        <v>9536444</v>
      </c>
      <c r="AA89" s="659">
        <v>3537</v>
      </c>
      <c r="AB89" s="659">
        <v>9379143</v>
      </c>
      <c r="AC89" s="659">
        <v>3452</v>
      </c>
      <c r="AD89" s="659">
        <v>9099694</v>
      </c>
      <c r="AE89" s="659">
        <v>3402</v>
      </c>
      <c r="AF89" s="659">
        <v>8856326</v>
      </c>
      <c r="AG89" s="659">
        <v>3358</v>
      </c>
      <c r="AH89" s="659">
        <v>8925358</v>
      </c>
      <c r="AI89" s="659">
        <v>3387</v>
      </c>
      <c r="AJ89" s="659">
        <v>8951267</v>
      </c>
      <c r="AK89" s="659">
        <v>3525</v>
      </c>
      <c r="AL89" s="659">
        <v>9299004</v>
      </c>
      <c r="AM89" s="659">
        <v>3449</v>
      </c>
      <c r="AN89" s="659">
        <v>9182027</v>
      </c>
      <c r="AO89" s="659">
        <v>3333</v>
      </c>
      <c r="AP89" s="659">
        <v>8929931</v>
      </c>
      <c r="AQ89" s="639">
        <v>3328</v>
      </c>
      <c r="AR89" s="659">
        <v>8991971</v>
      </c>
      <c r="AS89" s="659">
        <v>3308</v>
      </c>
      <c r="AT89" s="659">
        <v>8641352</v>
      </c>
      <c r="AU89" s="639"/>
      <c r="AV89" s="639"/>
      <c r="AW89" s="639"/>
      <c r="AX89" s="668">
        <v>46034.014</v>
      </c>
      <c r="AY89" s="668">
        <v>105240.436</v>
      </c>
    </row>
    <row r="90" spans="1:51" ht="12.75">
      <c r="A90" s="651" t="s">
        <v>368</v>
      </c>
      <c r="B90" s="652">
        <v>92231</v>
      </c>
      <c r="C90" s="652">
        <v>12090.666666666666</v>
      </c>
      <c r="D90" s="652">
        <v>57544.666666666664</v>
      </c>
      <c r="E90" s="707">
        <v>63240.333333333336</v>
      </c>
      <c r="F90" s="652">
        <f t="shared" si="4"/>
        <v>62.39189281984003</v>
      </c>
      <c r="G90" s="707">
        <f t="shared" si="5"/>
        <v>90.99361694277385</v>
      </c>
      <c r="H90" s="653">
        <v>22.98</v>
      </c>
      <c r="I90" s="654"/>
      <c r="J90" s="663" t="s">
        <v>362</v>
      </c>
      <c r="K90" s="664">
        <v>14771.416666666666</v>
      </c>
      <c r="L90" s="664">
        <v>1602.5833333333333</v>
      </c>
      <c r="M90" s="664">
        <v>9079.833333333334</v>
      </c>
      <c r="N90" s="664">
        <v>86290</v>
      </c>
      <c r="O90" s="664">
        <v>61846.219</v>
      </c>
      <c r="P90" s="664">
        <v>356986.423</v>
      </c>
      <c r="Q90" s="665"/>
      <c r="R90" s="666">
        <v>29.563333333333333</v>
      </c>
      <c r="S90" s="654"/>
      <c r="T90" s="659" t="s">
        <v>687</v>
      </c>
      <c r="U90" s="660">
        <f t="shared" si="3"/>
        <v>9352.416666666666</v>
      </c>
      <c r="V90" s="660">
        <f t="shared" si="3"/>
        <v>31490779.333333332</v>
      </c>
      <c r="W90" s="659">
        <v>9397</v>
      </c>
      <c r="X90" s="659">
        <v>31760126</v>
      </c>
      <c r="Y90" s="659">
        <v>9647</v>
      </c>
      <c r="Z90" s="659">
        <v>33002968</v>
      </c>
      <c r="AA90" s="659">
        <v>9676</v>
      </c>
      <c r="AB90" s="659">
        <v>33066064</v>
      </c>
      <c r="AC90" s="659">
        <v>9603</v>
      </c>
      <c r="AD90" s="659">
        <v>32569750</v>
      </c>
      <c r="AE90" s="659">
        <v>9347</v>
      </c>
      <c r="AF90" s="659">
        <v>31821432</v>
      </c>
      <c r="AG90" s="659">
        <v>9153</v>
      </c>
      <c r="AH90" s="659">
        <v>31126246</v>
      </c>
      <c r="AI90" s="659">
        <v>9218</v>
      </c>
      <c r="AJ90" s="659">
        <v>31308738</v>
      </c>
      <c r="AK90" s="659">
        <v>9317</v>
      </c>
      <c r="AL90" s="659">
        <v>31416285</v>
      </c>
      <c r="AM90" s="659">
        <v>9211</v>
      </c>
      <c r="AN90" s="659">
        <v>30831894</v>
      </c>
      <c r="AO90" s="659">
        <v>9176</v>
      </c>
      <c r="AP90" s="659">
        <v>30589115</v>
      </c>
      <c r="AQ90" s="639">
        <v>9176</v>
      </c>
      <c r="AR90" s="659">
        <v>30589115</v>
      </c>
      <c r="AS90" s="659">
        <v>9308</v>
      </c>
      <c r="AT90" s="659">
        <v>29807619</v>
      </c>
      <c r="AU90" s="639"/>
      <c r="AV90" s="639"/>
      <c r="AW90" s="639"/>
      <c r="AX90" s="652">
        <v>269579.262</v>
      </c>
      <c r="AY90" s="652">
        <v>943446.443</v>
      </c>
    </row>
    <row r="91" spans="1:51" ht="12.75">
      <c r="A91" s="674" t="s">
        <v>357</v>
      </c>
      <c r="B91" s="668">
        <v>3951.8333333333335</v>
      </c>
      <c r="C91" s="668">
        <v>559.8333333333334</v>
      </c>
      <c r="D91" s="668">
        <v>2362.1666666666665</v>
      </c>
      <c r="E91" s="615">
        <v>2535.3333333333335</v>
      </c>
      <c r="F91" s="668">
        <f t="shared" si="4"/>
        <v>59.773944582683136</v>
      </c>
      <c r="G91" s="615">
        <f t="shared" si="5"/>
        <v>93.16986589534577</v>
      </c>
      <c r="H91" s="669">
        <v>25.451666666666668</v>
      </c>
      <c r="I91" s="654"/>
      <c r="J91" s="663" t="s">
        <v>363</v>
      </c>
      <c r="K91" s="664">
        <v>16726.5</v>
      </c>
      <c r="L91" s="664">
        <v>2027.5</v>
      </c>
      <c r="M91" s="664">
        <v>10117.666666666666</v>
      </c>
      <c r="N91" s="664">
        <v>106101</v>
      </c>
      <c r="O91" s="664">
        <v>75419.165</v>
      </c>
      <c r="P91" s="664">
        <v>378727.642</v>
      </c>
      <c r="Q91" s="665"/>
      <c r="R91" s="666">
        <v>32.31</v>
      </c>
      <c r="S91" s="654"/>
      <c r="T91" s="659" t="s">
        <v>363</v>
      </c>
      <c r="U91" s="660">
        <f t="shared" si="3"/>
        <v>9928.5</v>
      </c>
      <c r="V91" s="660">
        <f t="shared" si="3"/>
        <v>32584622.5</v>
      </c>
      <c r="W91" s="659">
        <v>10257</v>
      </c>
      <c r="X91" s="659">
        <v>33134015</v>
      </c>
      <c r="Y91" s="659">
        <v>10468</v>
      </c>
      <c r="Z91" s="659">
        <v>34435744</v>
      </c>
      <c r="AA91" s="659">
        <v>10473</v>
      </c>
      <c r="AB91" s="659">
        <v>34284939</v>
      </c>
      <c r="AC91" s="659">
        <v>10287</v>
      </c>
      <c r="AD91" s="659">
        <v>33603807</v>
      </c>
      <c r="AE91" s="659">
        <v>9912</v>
      </c>
      <c r="AF91" s="659">
        <v>32519085</v>
      </c>
      <c r="AG91" s="659">
        <v>9747</v>
      </c>
      <c r="AH91" s="659">
        <v>31981550</v>
      </c>
      <c r="AI91" s="659">
        <v>9792</v>
      </c>
      <c r="AJ91" s="659">
        <v>32482107</v>
      </c>
      <c r="AK91" s="659">
        <v>9865</v>
      </c>
      <c r="AL91" s="659">
        <v>32830408</v>
      </c>
      <c r="AM91" s="659">
        <v>9758</v>
      </c>
      <c r="AN91" s="659">
        <v>32248874</v>
      </c>
      <c r="AO91" s="659">
        <v>9472</v>
      </c>
      <c r="AP91" s="659">
        <v>31109019</v>
      </c>
      <c r="AQ91" s="639">
        <v>9472</v>
      </c>
      <c r="AR91" s="659">
        <v>31334049</v>
      </c>
      <c r="AS91" s="659">
        <v>9639</v>
      </c>
      <c r="AT91" s="659">
        <v>31051873</v>
      </c>
      <c r="AU91" s="639"/>
      <c r="AV91" s="639"/>
      <c r="AW91" s="639"/>
      <c r="AX91" s="668">
        <v>13145.102</v>
      </c>
      <c r="AY91" s="668">
        <v>42739.869</v>
      </c>
    </row>
    <row r="92" spans="1:51" ht="12.75">
      <c r="A92" s="667" t="s">
        <v>358</v>
      </c>
      <c r="B92" s="668">
        <v>4666.833333333333</v>
      </c>
      <c r="C92" s="668">
        <v>626.8333333333334</v>
      </c>
      <c r="D92" s="668">
        <v>3200.1666666666665</v>
      </c>
      <c r="E92" s="615">
        <v>3480.1666666666665</v>
      </c>
      <c r="F92" s="668">
        <f t="shared" si="4"/>
        <v>68.57255098032213</v>
      </c>
      <c r="G92" s="615">
        <f t="shared" si="5"/>
        <v>91.95440831377807</v>
      </c>
      <c r="H92" s="669">
        <v>14.548333333333332</v>
      </c>
      <c r="I92" s="654"/>
      <c r="J92" s="663" t="s">
        <v>364</v>
      </c>
      <c r="K92" s="664">
        <v>9749.75</v>
      </c>
      <c r="L92" s="664">
        <v>989.5</v>
      </c>
      <c r="M92" s="664">
        <v>5648.5</v>
      </c>
      <c r="N92" s="664">
        <v>53833</v>
      </c>
      <c r="O92" s="664">
        <v>38833.52</v>
      </c>
      <c r="P92" s="664">
        <v>202459.75</v>
      </c>
      <c r="Q92" s="665"/>
      <c r="R92" s="666">
        <v>31.659166666666668</v>
      </c>
      <c r="S92" s="654"/>
      <c r="T92" s="659" t="s">
        <v>688</v>
      </c>
      <c r="U92" s="660">
        <f t="shared" si="3"/>
        <v>5552.75</v>
      </c>
      <c r="V92" s="660">
        <f t="shared" si="3"/>
        <v>16939067.166666668</v>
      </c>
      <c r="W92" s="659">
        <v>5668</v>
      </c>
      <c r="X92" s="659">
        <v>17353063</v>
      </c>
      <c r="Y92" s="659">
        <v>5763</v>
      </c>
      <c r="Z92" s="659">
        <v>17666243</v>
      </c>
      <c r="AA92" s="659">
        <v>5844</v>
      </c>
      <c r="AB92" s="659">
        <v>17952911</v>
      </c>
      <c r="AC92" s="659">
        <v>5727</v>
      </c>
      <c r="AD92" s="659">
        <v>17459906</v>
      </c>
      <c r="AE92" s="659">
        <v>5619</v>
      </c>
      <c r="AF92" s="659">
        <v>17222422</v>
      </c>
      <c r="AG92" s="659">
        <v>5455</v>
      </c>
      <c r="AH92" s="659">
        <v>16781530</v>
      </c>
      <c r="AI92" s="659">
        <v>5407</v>
      </c>
      <c r="AJ92" s="659">
        <v>16569603</v>
      </c>
      <c r="AK92" s="659">
        <v>5471</v>
      </c>
      <c r="AL92" s="659">
        <v>16875853</v>
      </c>
      <c r="AM92" s="659">
        <v>5400</v>
      </c>
      <c r="AN92" s="659">
        <v>16438591</v>
      </c>
      <c r="AO92" s="659">
        <v>5369</v>
      </c>
      <c r="AP92" s="659">
        <v>16350635</v>
      </c>
      <c r="AQ92" s="639">
        <v>5371</v>
      </c>
      <c r="AR92" s="659">
        <v>16352498</v>
      </c>
      <c r="AS92" s="659">
        <v>5539</v>
      </c>
      <c r="AT92" s="659">
        <v>16245551</v>
      </c>
      <c r="AU92" s="639"/>
      <c r="AV92" s="639"/>
      <c r="AW92" s="639"/>
      <c r="AX92" s="668">
        <v>14733.213</v>
      </c>
      <c r="AY92" s="668">
        <v>46899.966</v>
      </c>
    </row>
    <row r="93" spans="1:51" ht="12.75">
      <c r="A93" s="667" t="s">
        <v>359</v>
      </c>
      <c r="B93" s="668">
        <v>6089.166666666667</v>
      </c>
      <c r="C93" s="668">
        <v>688.8333333333334</v>
      </c>
      <c r="D93" s="668">
        <v>4573.333333333333</v>
      </c>
      <c r="E93" s="615">
        <v>4841.5</v>
      </c>
      <c r="F93" s="668">
        <f t="shared" si="4"/>
        <v>75.10606267962228</v>
      </c>
      <c r="G93" s="615">
        <f t="shared" si="5"/>
        <v>94.46108299769355</v>
      </c>
      <c r="H93" s="669">
        <v>16.028333333333332</v>
      </c>
      <c r="I93" s="654"/>
      <c r="J93" s="663" t="s">
        <v>365</v>
      </c>
      <c r="K93" s="664">
        <v>3566.25</v>
      </c>
      <c r="L93" s="664">
        <v>530.25</v>
      </c>
      <c r="M93" s="664">
        <v>2082.75</v>
      </c>
      <c r="N93" s="664">
        <v>27043</v>
      </c>
      <c r="O93" s="664">
        <v>19042.259</v>
      </c>
      <c r="P93" s="664">
        <v>79334.003</v>
      </c>
      <c r="Q93" s="665"/>
      <c r="R93" s="666">
        <v>31.363333333333333</v>
      </c>
      <c r="S93" s="654"/>
      <c r="T93" s="659" t="s">
        <v>365</v>
      </c>
      <c r="U93" s="660">
        <f t="shared" si="3"/>
        <v>1991.6666666666667</v>
      </c>
      <c r="V93" s="660">
        <f t="shared" si="3"/>
        <v>6499930.666666667</v>
      </c>
      <c r="W93" s="659">
        <v>2042</v>
      </c>
      <c r="X93" s="659">
        <v>6541297</v>
      </c>
      <c r="Y93" s="659">
        <v>2160</v>
      </c>
      <c r="Z93" s="659">
        <v>7294047</v>
      </c>
      <c r="AA93" s="659">
        <v>2217</v>
      </c>
      <c r="AB93" s="659">
        <v>7337798</v>
      </c>
      <c r="AC93" s="659">
        <v>2170</v>
      </c>
      <c r="AD93" s="659">
        <v>7049473</v>
      </c>
      <c r="AE93" s="659">
        <v>1994</v>
      </c>
      <c r="AF93" s="659">
        <v>6580660</v>
      </c>
      <c r="AG93" s="659">
        <v>1937</v>
      </c>
      <c r="AH93" s="659">
        <v>6317510</v>
      </c>
      <c r="AI93" s="659">
        <v>1937</v>
      </c>
      <c r="AJ93" s="659">
        <v>6317510</v>
      </c>
      <c r="AK93" s="659">
        <v>1942</v>
      </c>
      <c r="AL93" s="659">
        <v>6387608</v>
      </c>
      <c r="AM93" s="659">
        <v>1888</v>
      </c>
      <c r="AN93" s="659">
        <v>6116924</v>
      </c>
      <c r="AO93" s="659">
        <v>1842</v>
      </c>
      <c r="AP93" s="659">
        <v>5797301</v>
      </c>
      <c r="AQ93" s="639">
        <v>1839</v>
      </c>
      <c r="AR93" s="659">
        <v>6082856</v>
      </c>
      <c r="AS93" s="659">
        <v>1932</v>
      </c>
      <c r="AT93" s="659">
        <v>6176184</v>
      </c>
      <c r="AU93" s="639"/>
      <c r="AV93" s="639"/>
      <c r="AW93" s="639"/>
      <c r="AX93" s="668">
        <v>16645.492</v>
      </c>
      <c r="AY93" s="668">
        <v>67726.871</v>
      </c>
    </row>
    <row r="94" spans="1:51" ht="12.75">
      <c r="A94" s="667" t="s">
        <v>360</v>
      </c>
      <c r="B94" s="668">
        <v>2910.8333333333335</v>
      </c>
      <c r="C94" s="668">
        <v>433</v>
      </c>
      <c r="D94" s="668">
        <v>2055.1666666666665</v>
      </c>
      <c r="E94" s="615">
        <v>2304.8333333333335</v>
      </c>
      <c r="F94" s="668">
        <f t="shared" si="4"/>
        <v>70.60406527340393</v>
      </c>
      <c r="G94" s="615">
        <f t="shared" si="5"/>
        <v>89.167691083954</v>
      </c>
      <c r="H94" s="669">
        <v>15.836666666666664</v>
      </c>
      <c r="I94" s="654"/>
      <c r="J94" s="663" t="s">
        <v>366</v>
      </c>
      <c r="K94" s="664">
        <v>11269.25</v>
      </c>
      <c r="L94" s="664">
        <v>1355.5833333333333</v>
      </c>
      <c r="M94" s="664">
        <v>7027.666666666667</v>
      </c>
      <c r="N94" s="664">
        <v>65118</v>
      </c>
      <c r="O94" s="664">
        <v>45897.363</v>
      </c>
      <c r="P94" s="664">
        <v>273565.975</v>
      </c>
      <c r="Q94" s="665"/>
      <c r="R94" s="666">
        <v>26.4675</v>
      </c>
      <c r="S94" s="654"/>
      <c r="T94" s="659" t="s">
        <v>689</v>
      </c>
      <c r="U94" s="660">
        <f t="shared" si="3"/>
        <v>6806.666666666667</v>
      </c>
      <c r="V94" s="660">
        <f t="shared" si="3"/>
        <v>23495204.166666668</v>
      </c>
      <c r="W94" s="659">
        <v>6791</v>
      </c>
      <c r="X94" s="659">
        <v>23098937</v>
      </c>
      <c r="Y94" s="659">
        <v>7097</v>
      </c>
      <c r="Z94" s="659">
        <v>24818837</v>
      </c>
      <c r="AA94" s="659">
        <v>7269</v>
      </c>
      <c r="AB94" s="659">
        <v>25359074</v>
      </c>
      <c r="AC94" s="659">
        <v>7059</v>
      </c>
      <c r="AD94" s="659">
        <v>24387082</v>
      </c>
      <c r="AE94" s="659">
        <v>6886</v>
      </c>
      <c r="AF94" s="659">
        <v>23990386</v>
      </c>
      <c r="AG94" s="659">
        <v>6694</v>
      </c>
      <c r="AH94" s="659">
        <v>23410714</v>
      </c>
      <c r="AI94" s="659">
        <v>6663</v>
      </c>
      <c r="AJ94" s="659">
        <v>22904803</v>
      </c>
      <c r="AK94" s="659">
        <v>6852</v>
      </c>
      <c r="AL94" s="659">
        <v>23846260</v>
      </c>
      <c r="AM94" s="659">
        <v>6661</v>
      </c>
      <c r="AN94" s="659">
        <v>22897225</v>
      </c>
      <c r="AO94" s="659">
        <v>6564</v>
      </c>
      <c r="AP94" s="659">
        <v>22471205</v>
      </c>
      <c r="AQ94" s="639">
        <v>6512</v>
      </c>
      <c r="AR94" s="659">
        <v>22686308</v>
      </c>
      <c r="AS94" s="659">
        <v>6632</v>
      </c>
      <c r="AT94" s="659">
        <v>22071619</v>
      </c>
      <c r="AU94" s="639"/>
      <c r="AV94" s="639"/>
      <c r="AW94" s="639"/>
      <c r="AX94" s="668">
        <v>10350.489</v>
      </c>
      <c r="AY94" s="668">
        <v>28037.031</v>
      </c>
    </row>
    <row r="95" spans="1:51" ht="13.5" thickBot="1">
      <c r="A95" s="667" t="s">
        <v>361</v>
      </c>
      <c r="B95" s="668">
        <v>4759.5</v>
      </c>
      <c r="C95" s="668">
        <v>652.5</v>
      </c>
      <c r="D95" s="668">
        <v>3169.8333333333335</v>
      </c>
      <c r="E95" s="615">
        <v>3586.8333333333335</v>
      </c>
      <c r="F95" s="668">
        <f t="shared" si="4"/>
        <v>66.60013306719894</v>
      </c>
      <c r="G95" s="615">
        <f t="shared" si="5"/>
        <v>88.3741461827982</v>
      </c>
      <c r="H95" s="669">
        <v>15.703333333333333</v>
      </c>
      <c r="I95" s="654"/>
      <c r="J95" s="663" t="s">
        <v>367</v>
      </c>
      <c r="K95" s="664">
        <v>16079.583333333334</v>
      </c>
      <c r="L95" s="664">
        <v>1724.6666666666667</v>
      </c>
      <c r="M95" s="664">
        <v>10415.083333333334</v>
      </c>
      <c r="N95" s="664">
        <v>92065</v>
      </c>
      <c r="O95" s="664">
        <v>64304.746</v>
      </c>
      <c r="P95" s="664">
        <v>375312.129</v>
      </c>
      <c r="Q95" s="665"/>
      <c r="R95" s="666">
        <v>33.22416666666666</v>
      </c>
      <c r="S95" s="654"/>
      <c r="T95" s="659" t="s">
        <v>690</v>
      </c>
      <c r="U95" s="660">
        <f t="shared" si="3"/>
        <v>10577.916666666666</v>
      </c>
      <c r="V95" s="660">
        <f t="shared" si="3"/>
        <v>32648092.333333332</v>
      </c>
      <c r="W95" s="659">
        <v>10427</v>
      </c>
      <c r="X95" s="659">
        <v>32612152</v>
      </c>
      <c r="Y95" s="659">
        <v>10881</v>
      </c>
      <c r="Z95" s="659">
        <v>34401198</v>
      </c>
      <c r="AA95" s="659">
        <v>10878</v>
      </c>
      <c r="AB95" s="659">
        <v>33928118</v>
      </c>
      <c r="AC95" s="659">
        <v>10667</v>
      </c>
      <c r="AD95" s="659">
        <v>33208360</v>
      </c>
      <c r="AE95" s="659">
        <v>10506</v>
      </c>
      <c r="AF95" s="659">
        <v>33137217</v>
      </c>
      <c r="AG95" s="659">
        <v>10561</v>
      </c>
      <c r="AH95" s="659">
        <v>32867319</v>
      </c>
      <c r="AI95" s="659">
        <v>10562</v>
      </c>
      <c r="AJ95" s="659">
        <v>32794583</v>
      </c>
      <c r="AK95" s="659">
        <v>10751</v>
      </c>
      <c r="AL95" s="659">
        <v>33253180</v>
      </c>
      <c r="AM95" s="659">
        <v>10486</v>
      </c>
      <c r="AN95" s="659">
        <v>31999764</v>
      </c>
      <c r="AO95" s="659">
        <v>10382</v>
      </c>
      <c r="AP95" s="659">
        <v>31489599</v>
      </c>
      <c r="AQ95" s="639">
        <v>10409</v>
      </c>
      <c r="AR95" s="659">
        <v>31591004</v>
      </c>
      <c r="AS95" s="659">
        <v>10425</v>
      </c>
      <c r="AT95" s="659">
        <v>30494614</v>
      </c>
      <c r="AU95" s="639"/>
      <c r="AV95" s="639"/>
      <c r="AW95" s="639"/>
      <c r="AX95" s="668">
        <v>16229.787</v>
      </c>
      <c r="AY95" s="668">
        <v>43749.432</v>
      </c>
    </row>
    <row r="96" spans="1:51" ht="14.25" thickBot="1" thickTop="1">
      <c r="A96" s="667" t="s">
        <v>362</v>
      </c>
      <c r="B96" s="668">
        <v>14446.333333333334</v>
      </c>
      <c r="C96" s="668">
        <v>1581.1666666666667</v>
      </c>
      <c r="D96" s="668">
        <v>9073.333333333334</v>
      </c>
      <c r="E96" s="615">
        <v>9556.666666666666</v>
      </c>
      <c r="F96" s="668">
        <f t="shared" si="4"/>
        <v>62.80717136989779</v>
      </c>
      <c r="G96" s="615">
        <f t="shared" si="5"/>
        <v>94.94244855249391</v>
      </c>
      <c r="H96" s="669">
        <v>25.833333333333332</v>
      </c>
      <c r="I96" s="654"/>
      <c r="J96" s="708" t="s">
        <v>368</v>
      </c>
      <c r="K96" s="709">
        <v>97734.91666666667</v>
      </c>
      <c r="L96" s="709">
        <v>11652.5</v>
      </c>
      <c r="M96" s="709">
        <v>61864.666666666664</v>
      </c>
      <c r="N96" s="709">
        <v>621435</v>
      </c>
      <c r="O96" s="709">
        <v>444101.91</v>
      </c>
      <c r="P96" s="709">
        <v>2251878.036</v>
      </c>
      <c r="Q96" s="710"/>
      <c r="R96" s="711">
        <v>26.613001311567658</v>
      </c>
      <c r="S96" s="654"/>
      <c r="T96" s="659" t="s">
        <v>691</v>
      </c>
      <c r="U96" s="660">
        <f t="shared" si="3"/>
        <v>60797.833333333336</v>
      </c>
      <c r="V96" s="660">
        <f t="shared" si="3"/>
        <v>190655320.33333334</v>
      </c>
      <c r="W96" s="659">
        <v>61076</v>
      </c>
      <c r="X96" s="659">
        <v>191001441</v>
      </c>
      <c r="Y96" s="659">
        <v>63080</v>
      </c>
      <c r="Z96" s="659">
        <v>200527037</v>
      </c>
      <c r="AA96" s="659">
        <v>63479</v>
      </c>
      <c r="AB96" s="659">
        <v>200815756</v>
      </c>
      <c r="AC96" s="659">
        <v>62309</v>
      </c>
      <c r="AD96" s="659">
        <v>195562183</v>
      </c>
      <c r="AE96" s="659">
        <v>60717</v>
      </c>
      <c r="AF96" s="659">
        <v>191821954</v>
      </c>
      <c r="AG96" s="659">
        <v>59810</v>
      </c>
      <c r="AH96" s="659">
        <v>188599487</v>
      </c>
      <c r="AI96" s="659">
        <v>60176</v>
      </c>
      <c r="AJ96" s="659">
        <v>189445327</v>
      </c>
      <c r="AK96" s="659">
        <v>61263</v>
      </c>
      <c r="AL96" s="659">
        <v>192656282</v>
      </c>
      <c r="AM96" s="659">
        <v>60147</v>
      </c>
      <c r="AN96" s="659">
        <v>187654459</v>
      </c>
      <c r="AO96" s="659">
        <v>59034</v>
      </c>
      <c r="AP96" s="659">
        <v>183833966</v>
      </c>
      <c r="AQ96" s="639">
        <v>58830</v>
      </c>
      <c r="AR96" s="659">
        <v>185171070</v>
      </c>
      <c r="AS96" s="659">
        <v>59653</v>
      </c>
      <c r="AT96" s="659">
        <v>180774882</v>
      </c>
      <c r="AU96" s="639"/>
      <c r="AV96" s="639"/>
      <c r="AW96" s="639"/>
      <c r="AX96" s="668">
        <v>34602.409</v>
      </c>
      <c r="AY96" s="668">
        <v>157996.317</v>
      </c>
    </row>
    <row r="97" spans="1:51" ht="13.5" thickTop="1">
      <c r="A97" s="667" t="s">
        <v>363</v>
      </c>
      <c r="B97" s="668">
        <v>15428.166666666666</v>
      </c>
      <c r="C97" s="668">
        <v>2171.8333333333335</v>
      </c>
      <c r="D97" s="668">
        <v>9441.333333333334</v>
      </c>
      <c r="E97" s="615">
        <v>9715.833333333334</v>
      </c>
      <c r="F97" s="668">
        <f t="shared" si="4"/>
        <v>61.19543259622553</v>
      </c>
      <c r="G97" s="615">
        <f t="shared" si="5"/>
        <v>97.17471481259113</v>
      </c>
      <c r="H97" s="669">
        <v>24.51833333333333</v>
      </c>
      <c r="I97" s="654"/>
      <c r="J97" s="654"/>
      <c r="K97" s="639"/>
      <c r="L97" s="639"/>
      <c r="M97" s="639"/>
      <c r="N97" s="639"/>
      <c r="O97" s="639"/>
      <c r="P97" s="639"/>
      <c r="Q97" s="659"/>
      <c r="R97" s="659"/>
      <c r="S97" s="659"/>
      <c r="T97" s="659"/>
      <c r="U97" s="659"/>
      <c r="V97" s="659"/>
      <c r="W97" s="659"/>
      <c r="X97" s="659"/>
      <c r="Y97" s="659"/>
      <c r="Z97" s="639"/>
      <c r="AA97" s="659"/>
      <c r="AB97" s="639"/>
      <c r="AC97" s="659"/>
      <c r="AD97" s="659"/>
      <c r="AE97" s="659"/>
      <c r="AF97" s="659"/>
      <c r="AG97" s="659"/>
      <c r="AH97" s="639"/>
      <c r="AI97" s="659"/>
      <c r="AJ97" s="659"/>
      <c r="AK97" s="659"/>
      <c r="AL97" s="639"/>
      <c r="AM97" s="639"/>
      <c r="AN97" s="639"/>
      <c r="AO97" s="639"/>
      <c r="AP97" s="639"/>
      <c r="AQ97" s="639"/>
      <c r="AR97" s="639"/>
      <c r="AS97" s="639"/>
      <c r="AT97" s="639"/>
      <c r="AU97" s="639"/>
      <c r="AV97" s="639"/>
      <c r="AW97" s="639"/>
      <c r="AX97" s="668">
        <v>45717.4</v>
      </c>
      <c r="AY97" s="668">
        <v>163282.45</v>
      </c>
    </row>
    <row r="98" spans="1:51" ht="12.75">
      <c r="A98" s="667" t="s">
        <v>364</v>
      </c>
      <c r="B98" s="668">
        <v>9918</v>
      </c>
      <c r="C98" s="668">
        <v>1339.3333333333333</v>
      </c>
      <c r="D98" s="668">
        <v>5372.333333333333</v>
      </c>
      <c r="E98" s="615">
        <v>6807.166666666667</v>
      </c>
      <c r="F98" s="668">
        <f t="shared" si="4"/>
        <v>54.16750688982993</v>
      </c>
      <c r="G98" s="615">
        <f t="shared" si="5"/>
        <v>78.92172465293929</v>
      </c>
      <c r="H98" s="669">
        <v>29.215</v>
      </c>
      <c r="I98" s="654"/>
      <c r="J98" s="654"/>
      <c r="K98" s="639"/>
      <c r="L98" s="639"/>
      <c r="M98" s="639"/>
      <c r="N98" s="639"/>
      <c r="O98" s="639"/>
      <c r="P98" s="639"/>
      <c r="Q98" s="659"/>
      <c r="R98" s="659"/>
      <c r="S98" s="659"/>
      <c r="T98" s="659"/>
      <c r="U98" s="659"/>
      <c r="V98" s="659"/>
      <c r="W98" s="659"/>
      <c r="X98" s="659"/>
      <c r="Y98" s="659"/>
      <c r="Z98" s="639"/>
      <c r="AA98" s="659"/>
      <c r="AB98" s="639"/>
      <c r="AC98" s="659"/>
      <c r="AD98" s="659"/>
      <c r="AE98" s="659"/>
      <c r="AF98" s="659"/>
      <c r="AG98" s="659"/>
      <c r="AH98" s="639"/>
      <c r="AI98" s="659"/>
      <c r="AJ98" s="659"/>
      <c r="AK98" s="659"/>
      <c r="AL98" s="639"/>
      <c r="AM98" s="639"/>
      <c r="AN98" s="639"/>
      <c r="AO98" s="639"/>
      <c r="AP98" s="639"/>
      <c r="AQ98" s="639"/>
      <c r="AR98" s="639"/>
      <c r="AS98" s="639"/>
      <c r="AT98" s="639"/>
      <c r="AU98" s="639"/>
      <c r="AV98" s="639"/>
      <c r="AW98" s="639"/>
      <c r="AX98" s="668">
        <v>31896.866</v>
      </c>
      <c r="AY98" s="668">
        <v>84704.074</v>
      </c>
    </row>
    <row r="99" spans="1:51" ht="12.75">
      <c r="A99" s="667" t="s">
        <v>365</v>
      </c>
      <c r="B99" s="668">
        <v>3524</v>
      </c>
      <c r="C99" s="668">
        <v>620.8333333333334</v>
      </c>
      <c r="D99" s="668">
        <v>1890.6666666666667</v>
      </c>
      <c r="E99" s="615">
        <v>1965.3333333333333</v>
      </c>
      <c r="F99" s="668">
        <f t="shared" si="4"/>
        <v>53.651153991676125</v>
      </c>
      <c r="G99" s="615">
        <f t="shared" si="5"/>
        <v>96.20081411126188</v>
      </c>
      <c r="H99" s="669">
        <v>27.958333333333332</v>
      </c>
      <c r="I99" s="654"/>
      <c r="J99" s="654"/>
      <c r="K99" s="639"/>
      <c r="L99" s="639"/>
      <c r="M99" s="639"/>
      <c r="N99" s="639"/>
      <c r="O99" s="639"/>
      <c r="P99" s="639"/>
      <c r="Q99" s="659"/>
      <c r="R99" s="659"/>
      <c r="S99" s="659"/>
      <c r="T99" s="659"/>
      <c r="U99" s="659"/>
      <c r="V99" s="659"/>
      <c r="W99" s="659"/>
      <c r="X99" s="659"/>
      <c r="Y99" s="659"/>
      <c r="Z99" s="639"/>
      <c r="AA99" s="659"/>
      <c r="AB99" s="639"/>
      <c r="AC99" s="659"/>
      <c r="AD99" s="659"/>
      <c r="AE99" s="659"/>
      <c r="AF99" s="659"/>
      <c r="AG99" s="659"/>
      <c r="AH99" s="639"/>
      <c r="AI99" s="659"/>
      <c r="AJ99" s="659"/>
      <c r="AK99" s="659"/>
      <c r="AL99" s="639"/>
      <c r="AM99" s="639"/>
      <c r="AN99" s="639"/>
      <c r="AO99" s="639"/>
      <c r="AP99" s="639"/>
      <c r="AQ99" s="639"/>
      <c r="AR99" s="639"/>
      <c r="AS99" s="639"/>
      <c r="AT99" s="639"/>
      <c r="AU99" s="639"/>
      <c r="AV99" s="639"/>
      <c r="AW99" s="639"/>
      <c r="AX99" s="668">
        <v>13355.835</v>
      </c>
      <c r="AY99" s="668">
        <v>33160.292</v>
      </c>
    </row>
    <row r="100" spans="1:51" ht="12.75">
      <c r="A100" s="667" t="s">
        <v>366</v>
      </c>
      <c r="B100" s="668">
        <v>10720</v>
      </c>
      <c r="C100" s="668">
        <v>1625.1666666666667</v>
      </c>
      <c r="D100" s="668">
        <v>6244.166666666667</v>
      </c>
      <c r="E100" s="615">
        <v>6647.5</v>
      </c>
      <c r="F100" s="668">
        <f t="shared" si="4"/>
        <v>58.24782338308459</v>
      </c>
      <c r="G100" s="615">
        <f t="shared" si="5"/>
        <v>93.932556098784</v>
      </c>
      <c r="H100" s="669">
        <v>22.603333333333335</v>
      </c>
      <c r="I100" s="654"/>
      <c r="J100" s="654"/>
      <c r="K100" s="639"/>
      <c r="L100" s="639"/>
      <c r="M100" s="639"/>
      <c r="N100" s="639"/>
      <c r="O100" s="639"/>
      <c r="P100" s="639"/>
      <c r="Q100" s="659"/>
      <c r="R100" s="639"/>
      <c r="S100" s="659"/>
      <c r="T100" s="639"/>
      <c r="U100" s="659"/>
      <c r="V100" s="639"/>
      <c r="W100" s="639"/>
      <c r="X100" s="639"/>
      <c r="Y100" s="639"/>
      <c r="Z100" s="639"/>
      <c r="AA100" s="659"/>
      <c r="AB100" s="639"/>
      <c r="AC100" s="659"/>
      <c r="AD100" s="659"/>
      <c r="AE100" s="659"/>
      <c r="AF100" s="659"/>
      <c r="AG100" s="659"/>
      <c r="AH100" s="639"/>
      <c r="AI100" s="659"/>
      <c r="AJ100" s="659"/>
      <c r="AK100" s="659"/>
      <c r="AL100" s="639"/>
      <c r="AM100" s="639"/>
      <c r="AN100" s="639"/>
      <c r="AO100" s="639"/>
      <c r="AP100" s="639"/>
      <c r="AQ100" s="639"/>
      <c r="AR100" s="639"/>
      <c r="AS100" s="639"/>
      <c r="AT100" s="639"/>
      <c r="AU100" s="639"/>
      <c r="AV100" s="639"/>
      <c r="AW100" s="639"/>
      <c r="AX100" s="668">
        <v>35656.655</v>
      </c>
      <c r="AY100" s="668">
        <v>114302.521</v>
      </c>
    </row>
    <row r="101" spans="1:51" ht="12.75">
      <c r="A101" s="706" t="s">
        <v>367</v>
      </c>
      <c r="B101" s="679">
        <v>15816.333333333334</v>
      </c>
      <c r="C101" s="679">
        <v>1791.3333333333333</v>
      </c>
      <c r="D101" s="679">
        <v>10162.166666666666</v>
      </c>
      <c r="E101" s="625">
        <v>11799.166666666666</v>
      </c>
      <c r="F101" s="679">
        <f t="shared" si="4"/>
        <v>64.25109064469218</v>
      </c>
      <c r="G101" s="625">
        <f t="shared" si="5"/>
        <v>86.1261388516138</v>
      </c>
      <c r="H101" s="680">
        <v>28.496666666666666</v>
      </c>
      <c r="I101" s="654"/>
      <c r="J101" s="639"/>
      <c r="K101" s="639"/>
      <c r="L101" s="639"/>
      <c r="M101" s="639"/>
      <c r="N101" s="639"/>
      <c r="O101" s="639"/>
      <c r="P101" s="639"/>
      <c r="Q101" s="659"/>
      <c r="R101" s="639"/>
      <c r="S101" s="659"/>
      <c r="T101" s="639"/>
      <c r="U101" s="659"/>
      <c r="V101" s="639"/>
      <c r="W101" s="639"/>
      <c r="X101" s="639"/>
      <c r="Y101" s="639"/>
      <c r="Z101" s="639"/>
      <c r="AA101" s="659"/>
      <c r="AB101" s="639"/>
      <c r="AC101" s="659"/>
      <c r="AD101" s="659"/>
      <c r="AE101" s="659"/>
      <c r="AF101" s="659"/>
      <c r="AG101" s="659"/>
      <c r="AH101" s="639"/>
      <c r="AI101" s="659"/>
      <c r="AJ101" s="659"/>
      <c r="AK101" s="659"/>
      <c r="AL101" s="639"/>
      <c r="AM101" s="639"/>
      <c r="AN101" s="639"/>
      <c r="AO101" s="639"/>
      <c r="AP101" s="639"/>
      <c r="AQ101" s="639"/>
      <c r="AR101" s="639"/>
      <c r="AS101" s="639"/>
      <c r="AT101" s="639"/>
      <c r="AU101" s="639"/>
      <c r="AV101" s="639"/>
      <c r="AW101" s="639"/>
      <c r="AX101" s="679">
        <v>37246.014</v>
      </c>
      <c r="AY101" s="679">
        <v>160847.62</v>
      </c>
    </row>
  </sheetData>
  <mergeCells count="46">
    <mergeCell ref="A3:A6"/>
    <mergeCell ref="B3:D3"/>
    <mergeCell ref="E3:E6"/>
    <mergeCell ref="F3:F6"/>
    <mergeCell ref="B4:B6"/>
    <mergeCell ref="C4:C6"/>
    <mergeCell ref="D4:D6"/>
    <mergeCell ref="G3:G6"/>
    <mergeCell ref="H3:H6"/>
    <mergeCell ref="J3:J6"/>
    <mergeCell ref="K3:M3"/>
    <mergeCell ref="K4:K6"/>
    <mergeCell ref="L4:L6"/>
    <mergeCell ref="M4:M6"/>
    <mergeCell ref="N3:P3"/>
    <mergeCell ref="Q3:Q6"/>
    <mergeCell ref="R3:R6"/>
    <mergeCell ref="AX3:AY3"/>
    <mergeCell ref="N4:N6"/>
    <mergeCell ref="O4:O6"/>
    <mergeCell ref="P4:P6"/>
    <mergeCell ref="AX4:AX6"/>
    <mergeCell ref="AY4:AY6"/>
    <mergeCell ref="A58:A61"/>
    <mergeCell ref="B58:D58"/>
    <mergeCell ref="E58:E61"/>
    <mergeCell ref="F58:F61"/>
    <mergeCell ref="B59:B61"/>
    <mergeCell ref="C59:C61"/>
    <mergeCell ref="D59:D61"/>
    <mergeCell ref="G58:G61"/>
    <mergeCell ref="H58:H61"/>
    <mergeCell ref="J58:J61"/>
    <mergeCell ref="K58:M58"/>
    <mergeCell ref="K59:K61"/>
    <mergeCell ref="L59:L61"/>
    <mergeCell ref="M59:M61"/>
    <mergeCell ref="N58:P58"/>
    <mergeCell ref="Q58:Q61"/>
    <mergeCell ref="R58:R61"/>
    <mergeCell ref="AX58:AY58"/>
    <mergeCell ref="N59:N61"/>
    <mergeCell ref="O59:O61"/>
    <mergeCell ref="P59:P61"/>
    <mergeCell ref="AX59:AX61"/>
    <mergeCell ref="AY59:AY6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&amp;R&amp;"Arial,Tučné"Tabuľka č. 25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árok22"/>
  <dimension ref="A1:K42"/>
  <sheetViews>
    <sheetView workbookViewId="0" topLeftCell="A1">
      <selection activeCell="A5" sqref="A5:A6"/>
    </sheetView>
  </sheetViews>
  <sheetFormatPr defaultColWidth="9.140625" defaultRowHeight="12.75"/>
  <cols>
    <col min="1" max="1" width="35.28125" style="0" customWidth="1"/>
    <col min="2" max="7" width="7.28125" style="0" customWidth="1"/>
    <col min="8" max="8" width="8.57421875" style="0" customWidth="1"/>
    <col min="9" max="9" width="8.140625" style="723" customWidth="1"/>
    <col min="10" max="10" width="8.28125" style="723" customWidth="1"/>
    <col min="11" max="11" width="9.00390625" style="723" customWidth="1"/>
  </cols>
  <sheetData>
    <row r="1" ht="12.75">
      <c r="J1" s="724" t="s">
        <v>886</v>
      </c>
    </row>
    <row r="3" spans="1:11" ht="12.75">
      <c r="A3" s="561" t="s">
        <v>887</v>
      </c>
      <c r="B3" s="717"/>
      <c r="C3" s="717"/>
      <c r="D3" s="717"/>
      <c r="E3" s="717"/>
      <c r="F3" s="717"/>
      <c r="G3" s="717"/>
      <c r="H3" s="717"/>
      <c r="I3" s="724"/>
      <c r="J3" s="724"/>
      <c r="K3" s="724"/>
    </row>
    <row r="4" spans="2:11" ht="16.5" thickBot="1">
      <c r="B4" s="719"/>
      <c r="C4" s="718" t="s">
        <v>692</v>
      </c>
      <c r="E4" s="719"/>
      <c r="F4" s="719"/>
      <c r="G4" s="721"/>
      <c r="H4" s="721"/>
      <c r="I4" s="725"/>
      <c r="J4" s="725"/>
      <c r="K4" s="725"/>
    </row>
    <row r="5" spans="1:11" ht="13.5" customHeight="1" thickBot="1">
      <c r="A5" s="1123" t="s">
        <v>888</v>
      </c>
      <c r="B5" s="1124" t="s">
        <v>693</v>
      </c>
      <c r="C5" s="1125"/>
      <c r="D5" s="1125"/>
      <c r="E5" s="1125"/>
      <c r="F5" s="1125"/>
      <c r="G5" s="1125"/>
      <c r="H5" s="1142" t="s">
        <v>694</v>
      </c>
      <c r="I5" s="1143" t="s">
        <v>694</v>
      </c>
      <c r="J5" s="1158" t="s">
        <v>695</v>
      </c>
      <c r="K5" s="1159"/>
    </row>
    <row r="6" spans="1:11" ht="14.25" thickBot="1">
      <c r="A6" s="1126" t="s">
        <v>889</v>
      </c>
      <c r="B6" s="1127" t="s">
        <v>566</v>
      </c>
      <c r="C6" s="1128" t="s">
        <v>567</v>
      </c>
      <c r="D6" s="1129" t="s">
        <v>568</v>
      </c>
      <c r="E6" s="1127" t="s">
        <v>569</v>
      </c>
      <c r="F6" s="1127" t="s">
        <v>570</v>
      </c>
      <c r="G6" s="1129" t="s">
        <v>571</v>
      </c>
      <c r="H6" s="1144" t="s">
        <v>696</v>
      </c>
      <c r="I6" s="1145" t="s">
        <v>697</v>
      </c>
      <c r="J6" s="1146" t="s">
        <v>698</v>
      </c>
      <c r="K6" s="1146" t="s">
        <v>699</v>
      </c>
    </row>
    <row r="7" spans="1:11" ht="12.75">
      <c r="A7" s="1130" t="s">
        <v>700</v>
      </c>
      <c r="B7" s="626">
        <f aca="true" t="shared" si="0" ref="B7:G7">B8+B18</f>
        <v>188589</v>
      </c>
      <c r="C7" s="626">
        <f t="shared" si="0"/>
        <v>200337</v>
      </c>
      <c r="D7" s="626">
        <f t="shared" si="0"/>
        <v>202911</v>
      </c>
      <c r="E7" s="626">
        <f t="shared" si="0"/>
        <v>204593</v>
      </c>
      <c r="F7" s="626">
        <f t="shared" si="0"/>
        <v>206339</v>
      </c>
      <c r="G7" s="1139">
        <f t="shared" si="0"/>
        <v>209371</v>
      </c>
      <c r="H7" s="1147">
        <f>SUM(B7:G7)/6</f>
        <v>202023.33333333334</v>
      </c>
      <c r="I7" s="1148">
        <v>1953.7389872456977</v>
      </c>
      <c r="J7" s="1149">
        <v>104.32332363949956</v>
      </c>
      <c r="K7" s="1149">
        <v>97.79031126379687</v>
      </c>
    </row>
    <row r="8" spans="1:11" ht="12.75">
      <c r="A8" s="1131" t="s">
        <v>701</v>
      </c>
      <c r="B8" s="722">
        <v>62810</v>
      </c>
      <c r="C8" s="707">
        <v>62001</v>
      </c>
      <c r="D8" s="707">
        <v>61168</v>
      </c>
      <c r="E8" s="707">
        <v>59257</v>
      </c>
      <c r="F8" s="707">
        <v>57740</v>
      </c>
      <c r="G8" s="1140">
        <v>57108</v>
      </c>
      <c r="H8" s="1150">
        <f>SUM(B8:G8)/6</f>
        <v>60014</v>
      </c>
      <c r="I8" s="1151">
        <v>736.0937614556605</v>
      </c>
      <c r="J8" s="1152">
        <v>72.2406013830848</v>
      </c>
      <c r="K8" s="1152">
        <v>96.33339411880158</v>
      </c>
    </row>
    <row r="9" spans="1:11" ht="12.75">
      <c r="A9" s="1132" t="s">
        <v>702</v>
      </c>
      <c r="B9" s="616">
        <v>4686</v>
      </c>
      <c r="C9" s="615">
        <v>4553</v>
      </c>
      <c r="D9" s="615">
        <v>4354</v>
      </c>
      <c r="E9" s="615">
        <v>4139</v>
      </c>
      <c r="F9" s="615">
        <v>3949</v>
      </c>
      <c r="G9" s="622">
        <v>3769</v>
      </c>
      <c r="H9" s="1153">
        <f aca="true" t="shared" si="1" ref="H9:H41">SUM(B9:G9)/6</f>
        <v>4241.666666666667</v>
      </c>
      <c r="I9" s="1148">
        <v>3535.4670333988206</v>
      </c>
      <c r="J9" s="1149">
        <v>57.52062379929935</v>
      </c>
      <c r="K9" s="1149">
        <v>100.70477033547004</v>
      </c>
    </row>
    <row r="10" spans="1:11" ht="12.75">
      <c r="A10" s="1132" t="s">
        <v>703</v>
      </c>
      <c r="B10" s="616">
        <v>2872</v>
      </c>
      <c r="C10" s="615">
        <v>2797</v>
      </c>
      <c r="D10" s="615">
        <v>2667</v>
      </c>
      <c r="E10" s="615">
        <v>2545</v>
      </c>
      <c r="F10" s="615">
        <v>2432</v>
      </c>
      <c r="G10" s="622">
        <v>2337</v>
      </c>
      <c r="H10" s="1153">
        <f t="shared" si="1"/>
        <v>2608.3333333333335</v>
      </c>
      <c r="I10" s="1148">
        <v>3521.515910543131</v>
      </c>
      <c r="J10" s="1154"/>
      <c r="K10" s="1154"/>
    </row>
    <row r="11" spans="1:11" ht="12.75">
      <c r="A11" s="1132" t="s">
        <v>704</v>
      </c>
      <c r="B11" s="616">
        <v>1333</v>
      </c>
      <c r="C11" s="615">
        <v>1294</v>
      </c>
      <c r="D11" s="615">
        <v>1243</v>
      </c>
      <c r="E11" s="615">
        <v>1183</v>
      </c>
      <c r="F11" s="615">
        <v>1130</v>
      </c>
      <c r="G11" s="622">
        <v>1063</v>
      </c>
      <c r="H11" s="1153">
        <f t="shared" si="1"/>
        <v>1207.6666666666667</v>
      </c>
      <c r="I11" s="1148">
        <v>3509.712117030086</v>
      </c>
      <c r="J11" s="1154"/>
      <c r="K11" s="1154"/>
    </row>
    <row r="12" spans="1:11" ht="12.75">
      <c r="A12" s="1132" t="s">
        <v>705</v>
      </c>
      <c r="B12" s="616">
        <v>487</v>
      </c>
      <c r="C12" s="615">
        <v>468</v>
      </c>
      <c r="D12" s="615">
        <v>450</v>
      </c>
      <c r="E12" s="615">
        <v>417</v>
      </c>
      <c r="F12" s="615">
        <v>393</v>
      </c>
      <c r="G12" s="622">
        <v>375</v>
      </c>
      <c r="H12" s="1153">
        <f t="shared" si="1"/>
        <v>431.6666666666667</v>
      </c>
      <c r="I12" s="1148">
        <v>3642.678764478764</v>
      </c>
      <c r="J12" s="1154"/>
      <c r="K12" s="1154"/>
    </row>
    <row r="13" spans="1:11" ht="12.75">
      <c r="A13" s="1133" t="s">
        <v>706</v>
      </c>
      <c r="B13" s="616">
        <v>50246</v>
      </c>
      <c r="C13" s="615">
        <v>49670</v>
      </c>
      <c r="D13" s="615">
        <v>48584</v>
      </c>
      <c r="E13" s="615">
        <v>47459</v>
      </c>
      <c r="F13" s="615">
        <v>46400</v>
      </c>
      <c r="G13" s="622">
        <v>45390</v>
      </c>
      <c r="H13" s="1153">
        <f t="shared" si="1"/>
        <v>47958.166666666664</v>
      </c>
      <c r="I13" s="1148">
        <v>300.7596898686008</v>
      </c>
      <c r="J13" s="1149">
        <v>73.38457732631831</v>
      </c>
      <c r="K13" s="1149">
        <v>100.08649528043986</v>
      </c>
    </row>
    <row r="14" spans="1:11" ht="12.75">
      <c r="A14" s="1133" t="s">
        <v>707</v>
      </c>
      <c r="B14" s="616">
        <v>12209</v>
      </c>
      <c r="C14" s="615">
        <v>12081</v>
      </c>
      <c r="D14" s="615">
        <v>12721</v>
      </c>
      <c r="E14" s="615">
        <v>11802</v>
      </c>
      <c r="F14" s="615">
        <v>11339</v>
      </c>
      <c r="G14" s="622">
        <v>12234</v>
      </c>
      <c r="H14" s="1153">
        <f t="shared" si="1"/>
        <v>12064.333333333334</v>
      </c>
      <c r="I14" s="1148">
        <v>1221.179164479319</v>
      </c>
      <c r="J14" s="1149">
        <v>71.50364502044768</v>
      </c>
      <c r="K14" s="1149">
        <v>115.04925708931755</v>
      </c>
    </row>
    <row r="15" spans="1:11" ht="12.75">
      <c r="A15" s="1132" t="s">
        <v>708</v>
      </c>
      <c r="B15" s="616">
        <v>1</v>
      </c>
      <c r="C15" s="615">
        <v>1</v>
      </c>
      <c r="D15" s="615">
        <v>1</v>
      </c>
      <c r="E15" s="615">
        <v>1</v>
      </c>
      <c r="F15" s="615">
        <v>1</v>
      </c>
      <c r="G15" s="622">
        <v>1</v>
      </c>
      <c r="H15" s="1153">
        <f t="shared" si="1"/>
        <v>1</v>
      </c>
      <c r="I15" s="1148">
        <v>600</v>
      </c>
      <c r="J15" s="1149">
        <v>42.857142857142854</v>
      </c>
      <c r="K15" s="1149">
        <v>100</v>
      </c>
    </row>
    <row r="16" spans="1:11" ht="12.75">
      <c r="A16" s="1132" t="s">
        <v>709</v>
      </c>
      <c r="B16" s="616">
        <v>37</v>
      </c>
      <c r="C16" s="615">
        <v>33</v>
      </c>
      <c r="D16" s="615">
        <v>33</v>
      </c>
      <c r="E16" s="615">
        <v>29</v>
      </c>
      <c r="F16" s="615">
        <v>28</v>
      </c>
      <c r="G16" s="622">
        <v>28</v>
      </c>
      <c r="H16" s="1153">
        <f t="shared" si="1"/>
        <v>31.333333333333332</v>
      </c>
      <c r="I16" s="1148">
        <v>562.8989361702128</v>
      </c>
      <c r="J16" s="1149">
        <v>62.876254180602</v>
      </c>
      <c r="K16" s="1149">
        <v>87.21281656245785</v>
      </c>
    </row>
    <row r="17" spans="1:11" ht="12.75">
      <c r="A17" s="1132" t="s">
        <v>710</v>
      </c>
      <c r="B17" s="616">
        <v>17</v>
      </c>
      <c r="C17" s="615">
        <v>17</v>
      </c>
      <c r="D17" s="615">
        <v>16</v>
      </c>
      <c r="E17" s="615">
        <v>16</v>
      </c>
      <c r="F17" s="615">
        <v>15</v>
      </c>
      <c r="G17" s="622">
        <v>15</v>
      </c>
      <c r="H17" s="1153">
        <f t="shared" si="1"/>
        <v>16</v>
      </c>
      <c r="I17" s="1148">
        <v>301.5625</v>
      </c>
      <c r="J17" s="1149">
        <v>63.15789473684211</v>
      </c>
      <c r="K17" s="1149">
        <v>82.98482873488304</v>
      </c>
    </row>
    <row r="18" spans="1:11" ht="12.75">
      <c r="A18" s="1131" t="s">
        <v>711</v>
      </c>
      <c r="B18" s="722">
        <v>125779</v>
      </c>
      <c r="C18" s="707">
        <v>138336</v>
      </c>
      <c r="D18" s="707">
        <v>141743</v>
      </c>
      <c r="E18" s="707">
        <v>145336</v>
      </c>
      <c r="F18" s="707">
        <v>148599</v>
      </c>
      <c r="G18" s="1140">
        <v>152263</v>
      </c>
      <c r="H18" s="1150">
        <f t="shared" si="1"/>
        <v>142009.33333333334</v>
      </c>
      <c r="I18" s="1151">
        <v>2468.323197066859</v>
      </c>
      <c r="J18" s="1152">
        <v>128.4269039695172</v>
      </c>
      <c r="K18" s="1152">
        <v>84.3924559536612</v>
      </c>
    </row>
    <row r="19" spans="1:11" ht="12.75">
      <c r="A19" s="1134" t="s">
        <v>712</v>
      </c>
      <c r="B19" s="620">
        <v>3170</v>
      </c>
      <c r="C19" s="615">
        <v>3876</v>
      </c>
      <c r="D19" s="615">
        <v>3955</v>
      </c>
      <c r="E19" s="615">
        <v>3974</v>
      </c>
      <c r="F19" s="615">
        <v>3919</v>
      </c>
      <c r="G19" s="622">
        <v>4060</v>
      </c>
      <c r="H19" s="1153">
        <f t="shared" si="1"/>
        <v>3825.6666666666665</v>
      </c>
      <c r="I19" s="1148">
        <v>7116.32417007929</v>
      </c>
      <c r="J19" s="1149">
        <v>116.79641784969215</v>
      </c>
      <c r="K19" s="1149">
        <v>94.61298636367032</v>
      </c>
    </row>
    <row r="20" spans="1:11" ht="12.75">
      <c r="A20" s="1134" t="s">
        <v>713</v>
      </c>
      <c r="B20" s="620">
        <v>387</v>
      </c>
      <c r="C20" s="615">
        <v>207</v>
      </c>
      <c r="D20" s="615">
        <v>238</v>
      </c>
      <c r="E20" s="615">
        <v>276</v>
      </c>
      <c r="F20" s="615">
        <v>227</v>
      </c>
      <c r="G20" s="622">
        <v>247</v>
      </c>
      <c r="H20" s="1153">
        <f t="shared" si="1"/>
        <v>263.6666666666667</v>
      </c>
      <c r="I20" s="1148">
        <v>29106.88685208596</v>
      </c>
      <c r="J20" s="1149">
        <v>62.30799527372982</v>
      </c>
      <c r="K20" s="1149">
        <v>110.36280566384877</v>
      </c>
    </row>
    <row r="21" spans="1:11" ht="12.75">
      <c r="A21" s="1135" t="s">
        <v>714</v>
      </c>
      <c r="B21" s="620">
        <v>375</v>
      </c>
      <c r="C21" s="615">
        <v>193</v>
      </c>
      <c r="D21" s="615">
        <v>224</v>
      </c>
      <c r="E21" s="615">
        <v>263</v>
      </c>
      <c r="F21" s="615">
        <v>215</v>
      </c>
      <c r="G21" s="622">
        <v>228</v>
      </c>
      <c r="H21" s="1153">
        <f t="shared" si="1"/>
        <v>249.66666666666666</v>
      </c>
      <c r="I21" s="1148">
        <v>27181.406542056076</v>
      </c>
      <c r="J21" s="1149">
        <v>61.21781773600327</v>
      </c>
      <c r="K21" s="1149">
        <v>109.14287218755831</v>
      </c>
    </row>
    <row r="22" spans="1:11" ht="12.75">
      <c r="A22" s="1135" t="s">
        <v>715</v>
      </c>
      <c r="B22" s="620">
        <v>1</v>
      </c>
      <c r="C22" s="615">
        <v>3</v>
      </c>
      <c r="D22" s="615">
        <v>3</v>
      </c>
      <c r="E22" s="615">
        <v>3</v>
      </c>
      <c r="F22" s="615">
        <v>4</v>
      </c>
      <c r="G22" s="622">
        <v>1</v>
      </c>
      <c r="H22" s="1153">
        <f t="shared" si="1"/>
        <v>2.5</v>
      </c>
      <c r="I22" s="1148">
        <v>17513.4</v>
      </c>
      <c r="J22" s="1149">
        <v>83.33333333333334</v>
      </c>
      <c r="K22" s="1149">
        <v>159.1034440990027</v>
      </c>
    </row>
    <row r="23" spans="1:11" ht="12.75">
      <c r="A23" s="1135" t="s">
        <v>716</v>
      </c>
      <c r="B23" s="620">
        <v>12</v>
      </c>
      <c r="C23" s="615">
        <v>13</v>
      </c>
      <c r="D23" s="615">
        <v>13</v>
      </c>
      <c r="E23" s="615">
        <v>16</v>
      </c>
      <c r="F23" s="615">
        <v>13</v>
      </c>
      <c r="G23" s="622">
        <v>21</v>
      </c>
      <c r="H23" s="1153">
        <f t="shared" si="1"/>
        <v>14.666666666666666</v>
      </c>
      <c r="I23" s="1148">
        <v>57575.53409090908</v>
      </c>
      <c r="J23" s="1149">
        <v>91.66666666666666</v>
      </c>
      <c r="K23" s="1149">
        <v>94.90897982768925</v>
      </c>
    </row>
    <row r="24" spans="1:11" ht="12.75">
      <c r="A24" s="1134" t="s">
        <v>717</v>
      </c>
      <c r="B24" s="616">
        <v>20</v>
      </c>
      <c r="C24" s="615">
        <v>13</v>
      </c>
      <c r="D24" s="615">
        <v>16</v>
      </c>
      <c r="E24" s="615">
        <v>15</v>
      </c>
      <c r="F24" s="615">
        <v>28</v>
      </c>
      <c r="G24" s="622">
        <v>24</v>
      </c>
      <c r="H24" s="1153">
        <f t="shared" si="1"/>
        <v>19.333333333333332</v>
      </c>
      <c r="I24" s="1148">
        <v>9304.017241379312</v>
      </c>
      <c r="J24" s="1149">
        <v>134.88372093023256</v>
      </c>
      <c r="K24" s="1149">
        <v>155.5755897203883</v>
      </c>
    </row>
    <row r="25" spans="1:11" ht="12.75">
      <c r="A25" s="1134" t="s">
        <v>718</v>
      </c>
      <c r="B25" s="616">
        <v>117</v>
      </c>
      <c r="C25" s="615">
        <v>38</v>
      </c>
      <c r="D25" s="615">
        <v>54</v>
      </c>
      <c r="E25" s="615">
        <v>58</v>
      </c>
      <c r="F25" s="615">
        <v>57</v>
      </c>
      <c r="G25" s="622">
        <v>62</v>
      </c>
      <c r="H25" s="1153">
        <f t="shared" si="1"/>
        <v>64.33333333333333</v>
      </c>
      <c r="I25" s="1148">
        <v>196711.51554404147</v>
      </c>
      <c r="J25" s="1149">
        <v>46.22754491017964</v>
      </c>
      <c r="K25" s="1149">
        <v>99.60056745328362</v>
      </c>
    </row>
    <row r="26" spans="1:11" ht="12.75">
      <c r="A26" s="1134" t="s">
        <v>719</v>
      </c>
      <c r="B26" s="616">
        <v>1494</v>
      </c>
      <c r="C26" s="615">
        <v>1504</v>
      </c>
      <c r="D26" s="615">
        <v>1518</v>
      </c>
      <c r="E26" s="615">
        <v>1536</v>
      </c>
      <c r="F26" s="615">
        <v>1521</v>
      </c>
      <c r="G26" s="622">
        <v>1582</v>
      </c>
      <c r="H26" s="1153">
        <f t="shared" si="1"/>
        <v>1525.8333333333333</v>
      </c>
      <c r="I26" s="1148">
        <v>2221.5600218459863</v>
      </c>
      <c r="J26" s="1149">
        <v>111.10436893203884</v>
      </c>
      <c r="K26" s="1149">
        <v>100.03381836393983</v>
      </c>
    </row>
    <row r="27" spans="1:11" ht="12.75">
      <c r="A27" s="1134" t="s">
        <v>720</v>
      </c>
      <c r="B27" s="616">
        <v>146</v>
      </c>
      <c r="C27" s="615">
        <v>130</v>
      </c>
      <c r="D27" s="615">
        <v>179</v>
      </c>
      <c r="E27" s="615">
        <v>228</v>
      </c>
      <c r="F27" s="615">
        <v>226</v>
      </c>
      <c r="G27" s="622">
        <v>226</v>
      </c>
      <c r="H27" s="1153">
        <f t="shared" si="1"/>
        <v>189.16666666666666</v>
      </c>
      <c r="I27" s="1148">
        <v>74956.25286343612</v>
      </c>
      <c r="J27" s="1149">
        <v>97.17465753424658</v>
      </c>
      <c r="K27" s="1149">
        <v>95.199645720757</v>
      </c>
    </row>
    <row r="28" spans="1:11" ht="12.75">
      <c r="A28" s="1134" t="s">
        <v>721</v>
      </c>
      <c r="B28" s="616">
        <v>145</v>
      </c>
      <c r="C28" s="615">
        <v>130</v>
      </c>
      <c r="D28" s="615">
        <v>179</v>
      </c>
      <c r="E28" s="615">
        <v>228</v>
      </c>
      <c r="F28" s="615">
        <v>226</v>
      </c>
      <c r="G28" s="622">
        <v>226</v>
      </c>
      <c r="H28" s="1153">
        <f t="shared" si="1"/>
        <v>189</v>
      </c>
      <c r="I28" s="1148">
        <v>74978.26014109347</v>
      </c>
      <c r="J28" s="1149">
        <v>97.25557461406518</v>
      </c>
      <c r="K28" s="1149">
        <v>95.48618413931183</v>
      </c>
    </row>
    <row r="29" spans="1:11" ht="12.75">
      <c r="A29" s="1134" t="s">
        <v>722</v>
      </c>
      <c r="B29" s="616">
        <v>1</v>
      </c>
      <c r="C29" s="615">
        <v>0</v>
      </c>
      <c r="D29" s="615">
        <v>0</v>
      </c>
      <c r="E29" s="615">
        <v>0</v>
      </c>
      <c r="F29" s="615">
        <v>0</v>
      </c>
      <c r="G29" s="622">
        <v>0</v>
      </c>
      <c r="H29" s="1153">
        <f t="shared" si="1"/>
        <v>0.16666666666666666</v>
      </c>
      <c r="I29" s="1148">
        <v>50000</v>
      </c>
      <c r="J29" s="1149">
        <v>10</v>
      </c>
      <c r="K29" s="1149">
        <v>123.12450596291986</v>
      </c>
    </row>
    <row r="30" spans="1:11" ht="12.75">
      <c r="A30" s="1134" t="s">
        <v>723</v>
      </c>
      <c r="B30" s="616">
        <v>101677</v>
      </c>
      <c r="C30" s="615">
        <v>113647</v>
      </c>
      <c r="D30" s="615">
        <v>116269</v>
      </c>
      <c r="E30" s="615">
        <v>118910</v>
      </c>
      <c r="F30" s="615">
        <v>121341</v>
      </c>
      <c r="G30" s="622">
        <v>123902</v>
      </c>
      <c r="H30" s="1153">
        <f t="shared" si="1"/>
        <v>115957.66666666667</v>
      </c>
      <c r="I30" s="1148">
        <v>766.7699965217191</v>
      </c>
      <c r="J30" s="1149">
        <v>121.79425012297658</v>
      </c>
      <c r="K30" s="1149">
        <v>62.85117336983036</v>
      </c>
    </row>
    <row r="31" spans="1:11" ht="12.75">
      <c r="A31" s="1134" t="s">
        <v>724</v>
      </c>
      <c r="B31" s="616">
        <v>35143</v>
      </c>
      <c r="C31" s="615">
        <v>39446</v>
      </c>
      <c r="D31" s="615">
        <v>40403</v>
      </c>
      <c r="E31" s="615">
        <v>41434</v>
      </c>
      <c r="F31" s="615">
        <v>42358</v>
      </c>
      <c r="G31" s="622">
        <v>43399</v>
      </c>
      <c r="H31" s="1153">
        <f t="shared" si="1"/>
        <v>40363.833333333336</v>
      </c>
      <c r="I31" s="1148">
        <v>1257.4427395812259</v>
      </c>
      <c r="J31" s="1149">
        <v>123.53628304138908</v>
      </c>
      <c r="K31" s="1149">
        <v>101.31035830641714</v>
      </c>
    </row>
    <row r="32" spans="1:11" ht="12.75">
      <c r="A32" s="1134" t="s">
        <v>725</v>
      </c>
      <c r="B32" s="616">
        <v>72209</v>
      </c>
      <c r="C32" s="615">
        <v>81207</v>
      </c>
      <c r="D32" s="615">
        <v>82995</v>
      </c>
      <c r="E32" s="615">
        <v>84652</v>
      </c>
      <c r="F32" s="615">
        <v>86298</v>
      </c>
      <c r="G32" s="622">
        <v>87857</v>
      </c>
      <c r="H32" s="1153">
        <f t="shared" si="1"/>
        <v>82536.33333333333</v>
      </c>
      <c r="I32" s="1148">
        <v>250.72702325036656</v>
      </c>
      <c r="J32" s="1149">
        <v>112.63325243988145</v>
      </c>
      <c r="K32" s="1149">
        <v>35.42295393814581</v>
      </c>
    </row>
    <row r="33" spans="1:11" ht="12.75">
      <c r="A33" s="1134" t="s">
        <v>726</v>
      </c>
      <c r="B33" s="616">
        <v>327</v>
      </c>
      <c r="C33" s="615">
        <v>42</v>
      </c>
      <c r="D33" s="615">
        <v>15</v>
      </c>
      <c r="E33" s="615">
        <v>14</v>
      </c>
      <c r="F33" s="615">
        <v>3</v>
      </c>
      <c r="G33" s="622">
        <v>1</v>
      </c>
      <c r="H33" s="1153">
        <f t="shared" si="1"/>
        <v>67</v>
      </c>
      <c r="I33" s="1148">
        <v>362.21393034825866</v>
      </c>
      <c r="J33" s="1149">
        <v>1.1331923890063424</v>
      </c>
      <c r="K33" s="1149">
        <v>308.9474678888556</v>
      </c>
    </row>
    <row r="34" spans="1:11" ht="12.75">
      <c r="A34" s="1134" t="s">
        <v>727</v>
      </c>
      <c r="B34" s="616">
        <v>26062</v>
      </c>
      <c r="C34" s="615">
        <v>29336</v>
      </c>
      <c r="D34" s="615">
        <v>29951</v>
      </c>
      <c r="E34" s="615">
        <v>30441</v>
      </c>
      <c r="F34" s="615">
        <v>30973</v>
      </c>
      <c r="G34" s="622">
        <v>31474</v>
      </c>
      <c r="H34" s="1153">
        <f t="shared" si="1"/>
        <v>29706.166666666668</v>
      </c>
      <c r="I34" s="1148">
        <v>584.7504053591566</v>
      </c>
      <c r="J34" s="1149">
        <v>115.36375404530746</v>
      </c>
      <c r="K34" s="1149">
        <v>65.58756303470497</v>
      </c>
    </row>
    <row r="35" spans="1:11" ht="12.75">
      <c r="A35" s="1134" t="s">
        <v>728</v>
      </c>
      <c r="B35" s="616">
        <v>46</v>
      </c>
      <c r="C35" s="615">
        <v>56</v>
      </c>
      <c r="D35" s="615">
        <v>57</v>
      </c>
      <c r="E35" s="615">
        <v>57</v>
      </c>
      <c r="F35" s="615">
        <v>56</v>
      </c>
      <c r="G35" s="622">
        <v>56</v>
      </c>
      <c r="H35" s="1153">
        <f t="shared" si="1"/>
        <v>54.666666666666664</v>
      </c>
      <c r="I35" s="1148">
        <v>1254.8780487804881</v>
      </c>
      <c r="J35" s="1149">
        <v>83.0379746835443</v>
      </c>
      <c r="K35" s="1149">
        <v>104.17755974533264</v>
      </c>
    </row>
    <row r="36" spans="1:11" ht="12.75">
      <c r="A36" s="1134" t="s">
        <v>729</v>
      </c>
      <c r="B36" s="616">
        <v>23904</v>
      </c>
      <c r="C36" s="615">
        <v>25035</v>
      </c>
      <c r="D36" s="615">
        <v>25902</v>
      </c>
      <c r="E36" s="615">
        <v>26886</v>
      </c>
      <c r="F36" s="615">
        <v>27850</v>
      </c>
      <c r="G36" s="622">
        <v>28964</v>
      </c>
      <c r="H36" s="1153">
        <f t="shared" si="1"/>
        <v>26423.5</v>
      </c>
      <c r="I36" s="1148">
        <v>7429.3311635476</v>
      </c>
      <c r="J36" s="1149">
        <v>167.16504465368354</v>
      </c>
      <c r="K36" s="1149">
        <v>93.5601106685543</v>
      </c>
    </row>
    <row r="37" spans="1:11" ht="12.75">
      <c r="A37" s="1134" t="s">
        <v>730</v>
      </c>
      <c r="B37" s="616">
        <v>22098</v>
      </c>
      <c r="C37" s="615">
        <v>23152</v>
      </c>
      <c r="D37" s="615">
        <v>23964</v>
      </c>
      <c r="E37" s="615">
        <v>24921</v>
      </c>
      <c r="F37" s="615">
        <v>25831</v>
      </c>
      <c r="G37" s="622">
        <v>26898</v>
      </c>
      <c r="H37" s="1153">
        <f t="shared" si="1"/>
        <v>24477.333333333332</v>
      </c>
      <c r="I37" s="1148">
        <v>7408.914206340561</v>
      </c>
      <c r="J37" s="1149">
        <v>169.21960156240996</v>
      </c>
      <c r="K37" s="1149">
        <v>93.61662025017299</v>
      </c>
    </row>
    <row r="38" spans="1:11" ht="12.75">
      <c r="A38" s="1134" t="s">
        <v>731</v>
      </c>
      <c r="B38" s="616">
        <v>959</v>
      </c>
      <c r="C38" s="615">
        <v>983</v>
      </c>
      <c r="D38" s="615">
        <v>1028</v>
      </c>
      <c r="E38" s="615">
        <v>1046</v>
      </c>
      <c r="F38" s="615">
        <v>1077</v>
      </c>
      <c r="G38" s="622">
        <v>1107</v>
      </c>
      <c r="H38" s="1153">
        <f t="shared" si="1"/>
        <v>1033.3333333333333</v>
      </c>
      <c r="I38" s="1148">
        <v>9052.948709677421</v>
      </c>
      <c r="J38" s="1149">
        <v>148.00668417283362</v>
      </c>
      <c r="K38" s="1149">
        <v>90.50810998433244</v>
      </c>
    </row>
    <row r="39" spans="1:11" ht="12.75">
      <c r="A39" s="1134" t="s">
        <v>732</v>
      </c>
      <c r="B39" s="616">
        <v>827</v>
      </c>
      <c r="C39" s="615">
        <v>854</v>
      </c>
      <c r="D39" s="615">
        <v>867</v>
      </c>
      <c r="E39" s="615">
        <v>876</v>
      </c>
      <c r="F39" s="615">
        <v>897</v>
      </c>
      <c r="G39" s="622">
        <v>915</v>
      </c>
      <c r="H39" s="1153">
        <f t="shared" si="1"/>
        <v>872.6666666666666</v>
      </c>
      <c r="I39" s="1148">
        <v>5919.134262796028</v>
      </c>
      <c r="J39" s="1149">
        <v>143.88568287991205</v>
      </c>
      <c r="K39" s="1149">
        <v>97.20387153491824</v>
      </c>
    </row>
    <row r="40" spans="1:11" ht="12.75">
      <c r="A40" s="1134" t="s">
        <v>733</v>
      </c>
      <c r="B40" s="616">
        <v>22</v>
      </c>
      <c r="C40" s="615">
        <v>24</v>
      </c>
      <c r="D40" s="615">
        <v>25</v>
      </c>
      <c r="E40" s="615">
        <v>23</v>
      </c>
      <c r="F40" s="615">
        <v>23</v>
      </c>
      <c r="G40" s="622">
        <v>22</v>
      </c>
      <c r="H40" s="1153">
        <f t="shared" si="1"/>
        <v>23.166666666666668</v>
      </c>
      <c r="I40" s="1148">
        <v>7617.726618705035</v>
      </c>
      <c r="J40" s="1149">
        <v>114.87603305785123</v>
      </c>
      <c r="K40" s="1149">
        <v>97.86899984214621</v>
      </c>
    </row>
    <row r="41" spans="1:11" ht="13.5" thickBot="1">
      <c r="A41" s="1136" t="s">
        <v>734</v>
      </c>
      <c r="B41" s="1137">
        <v>33</v>
      </c>
      <c r="C41" s="1138">
        <v>31</v>
      </c>
      <c r="D41" s="1138">
        <v>31</v>
      </c>
      <c r="E41" s="1138">
        <v>31</v>
      </c>
      <c r="F41" s="1138">
        <v>32</v>
      </c>
      <c r="G41" s="1141">
        <v>33</v>
      </c>
      <c r="H41" s="1155">
        <f t="shared" si="1"/>
        <v>31.833333333333332</v>
      </c>
      <c r="I41" s="1156">
        <v>8225.565445026179</v>
      </c>
      <c r="J41" s="1157">
        <v>143.60902255639095</v>
      </c>
      <c r="K41" s="1157">
        <v>87.77949251495276</v>
      </c>
    </row>
    <row r="42" ht="15.75">
      <c r="I42" s="729"/>
    </row>
  </sheetData>
  <mergeCells count="2">
    <mergeCell ref="B5:G5"/>
    <mergeCell ref="J5:K5"/>
  </mergeCells>
  <printOptions/>
  <pageMargins left="1.5748031496062993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árok23"/>
  <dimension ref="A3:K46"/>
  <sheetViews>
    <sheetView workbookViewId="0" topLeftCell="A29">
      <selection activeCell="L48" sqref="L48"/>
    </sheetView>
  </sheetViews>
  <sheetFormatPr defaultColWidth="9.140625" defaultRowHeight="12.75"/>
  <cols>
    <col min="1" max="1" width="28.57421875" style="0" customWidth="1"/>
    <col min="2" max="8" width="7.7109375" style="0" customWidth="1"/>
    <col min="9" max="9" width="9.140625" style="723" customWidth="1"/>
  </cols>
  <sheetData>
    <row r="3" ht="12.75">
      <c r="H3" s="561" t="s">
        <v>885</v>
      </c>
    </row>
    <row r="6" spans="1:8" ht="15">
      <c r="A6" s="730" t="s">
        <v>735</v>
      </c>
      <c r="B6" s="720"/>
      <c r="C6" s="720"/>
      <c r="D6" s="720"/>
      <c r="E6" s="720"/>
      <c r="F6" s="720"/>
      <c r="G6" s="720"/>
      <c r="H6" s="731"/>
    </row>
    <row r="7" spans="1:8" ht="15">
      <c r="A7" s="730" t="s">
        <v>736</v>
      </c>
      <c r="B7" s="720"/>
      <c r="C7" s="720"/>
      <c r="D7" s="720"/>
      <c r="E7" s="720"/>
      <c r="F7" s="720"/>
      <c r="G7" s="720"/>
      <c r="H7" s="731"/>
    </row>
    <row r="8" spans="1:8" ht="15.75" thickBot="1">
      <c r="A8" s="730"/>
      <c r="B8" s="720"/>
      <c r="C8" s="720"/>
      <c r="D8" s="720"/>
      <c r="E8" s="720"/>
      <c r="F8" s="720"/>
      <c r="G8" s="720"/>
      <c r="H8" s="731"/>
    </row>
    <row r="9" spans="1:11" ht="12.75" customHeight="1">
      <c r="A9" s="1123" t="s">
        <v>888</v>
      </c>
      <c r="B9" s="1160" t="s">
        <v>737</v>
      </c>
      <c r="C9" s="1161"/>
      <c r="D9" s="1161"/>
      <c r="E9" s="1161"/>
      <c r="F9" s="1161"/>
      <c r="G9" s="1161"/>
      <c r="H9" s="1166"/>
      <c r="I9" s="1100" t="s">
        <v>738</v>
      </c>
      <c r="K9" s="588"/>
    </row>
    <row r="10" spans="1:11" ht="13.5" thickBot="1">
      <c r="A10" s="1126" t="s">
        <v>889</v>
      </c>
      <c r="B10" s="1127" t="s">
        <v>566</v>
      </c>
      <c r="C10" s="1128" t="s">
        <v>567</v>
      </c>
      <c r="D10" s="1129" t="s">
        <v>568</v>
      </c>
      <c r="E10" s="1127" t="s">
        <v>569</v>
      </c>
      <c r="F10" s="1127" t="s">
        <v>570</v>
      </c>
      <c r="G10" s="1127" t="s">
        <v>571</v>
      </c>
      <c r="H10" s="1167" t="s">
        <v>586</v>
      </c>
      <c r="I10" s="1162"/>
      <c r="K10" s="588"/>
    </row>
    <row r="11" spans="1:11" ht="13.5" thickBot="1">
      <c r="A11" s="1163" t="s">
        <v>700</v>
      </c>
      <c r="B11" s="1164">
        <v>354354.621</v>
      </c>
      <c r="C11" s="1164">
        <v>346578.314</v>
      </c>
      <c r="D11" s="1164">
        <v>431877.903</v>
      </c>
      <c r="E11" s="1164">
        <v>401945.984</v>
      </c>
      <c r="F11" s="1164">
        <v>397492.026</v>
      </c>
      <c r="G11" s="1164">
        <v>435956.328</v>
      </c>
      <c r="H11" s="1168">
        <f>SUM(B11:G11)</f>
        <v>2368205.176</v>
      </c>
      <c r="I11" s="728">
        <v>102.0181029078048</v>
      </c>
      <c r="K11" s="588"/>
    </row>
    <row r="12" spans="1:11" ht="13.5" thickBot="1">
      <c r="A12" s="1163" t="s">
        <v>701</v>
      </c>
      <c r="B12" s="1164">
        <v>32928.339</v>
      </c>
      <c r="C12" s="1165">
        <v>31768.595</v>
      </c>
      <c r="D12" s="1165">
        <v>90109.633</v>
      </c>
      <c r="E12" s="1165">
        <v>33586.385</v>
      </c>
      <c r="F12" s="1165">
        <v>28283.602</v>
      </c>
      <c r="G12" s="1165">
        <v>48379.032</v>
      </c>
      <c r="H12" s="1169">
        <f aca="true" t="shared" si="0" ref="H12:H45">SUM(B12:G12)</f>
        <v>265055.586</v>
      </c>
      <c r="I12" s="728">
        <v>69.59182324415949</v>
      </c>
      <c r="K12" s="588"/>
    </row>
    <row r="13" spans="1:11" ht="12.75">
      <c r="A13" s="1132" t="s">
        <v>702</v>
      </c>
      <c r="B13" s="616">
        <v>16550.559</v>
      </c>
      <c r="C13" s="615">
        <v>16097.767</v>
      </c>
      <c r="D13" s="615">
        <v>15358.798</v>
      </c>
      <c r="E13" s="615">
        <v>14650.897</v>
      </c>
      <c r="F13" s="615">
        <v>13940.673</v>
      </c>
      <c r="G13" s="615">
        <v>13378.942</v>
      </c>
      <c r="H13" s="622">
        <f t="shared" si="0"/>
        <v>89977.636</v>
      </c>
      <c r="I13" s="727">
        <v>57.926012092614144</v>
      </c>
      <c r="K13" s="588"/>
    </row>
    <row r="14" spans="1:11" ht="12.75">
      <c r="A14" s="1132" t="s">
        <v>703</v>
      </c>
      <c r="B14" s="616">
        <v>10106.567</v>
      </c>
      <c r="C14" s="615">
        <v>9838.756</v>
      </c>
      <c r="D14" s="615">
        <v>9365.283</v>
      </c>
      <c r="E14" s="615">
        <v>8997.105</v>
      </c>
      <c r="F14" s="615">
        <v>8547.245</v>
      </c>
      <c r="G14" s="615">
        <v>8256.768</v>
      </c>
      <c r="H14" s="622">
        <f t="shared" si="0"/>
        <v>55111.724</v>
      </c>
      <c r="I14" s="732"/>
      <c r="K14" s="588"/>
    </row>
    <row r="15" spans="1:11" ht="12.75">
      <c r="A15" s="1132" t="s">
        <v>704</v>
      </c>
      <c r="B15" s="616">
        <v>4678.653</v>
      </c>
      <c r="C15" s="615">
        <v>4558.852</v>
      </c>
      <c r="D15" s="615">
        <v>4343.937</v>
      </c>
      <c r="E15" s="615">
        <v>4134.752</v>
      </c>
      <c r="F15" s="615">
        <v>3966.888</v>
      </c>
      <c r="G15" s="615">
        <v>3748.292</v>
      </c>
      <c r="H15" s="622">
        <f t="shared" si="0"/>
        <v>25431.374000000003</v>
      </c>
      <c r="I15" s="732"/>
      <c r="K15" s="588"/>
    </row>
    <row r="16" spans="1:11" ht="12.75">
      <c r="A16" s="1132" t="s">
        <v>705</v>
      </c>
      <c r="B16" s="616">
        <v>1765.339</v>
      </c>
      <c r="C16" s="615">
        <v>1700.159</v>
      </c>
      <c r="D16" s="615">
        <v>1649.578</v>
      </c>
      <c r="E16" s="615">
        <v>1519.04</v>
      </c>
      <c r="F16" s="615">
        <v>1426.54</v>
      </c>
      <c r="G16" s="615">
        <v>1373.882</v>
      </c>
      <c r="H16" s="622">
        <f t="shared" si="0"/>
        <v>9434.538</v>
      </c>
      <c r="I16" s="732"/>
      <c r="K16" s="588"/>
    </row>
    <row r="17" spans="1:11" ht="12.75">
      <c r="A17" s="1133" t="s">
        <v>706</v>
      </c>
      <c r="B17" s="616">
        <v>15578.5</v>
      </c>
      <c r="C17" s="615">
        <v>14808.4</v>
      </c>
      <c r="D17" s="615">
        <v>14498</v>
      </c>
      <c r="E17" s="615">
        <v>14202.5</v>
      </c>
      <c r="F17" s="615">
        <v>13880.3</v>
      </c>
      <c r="G17" s="615">
        <v>13575.6</v>
      </c>
      <c r="H17" s="622">
        <f t="shared" si="0"/>
        <v>86543.3</v>
      </c>
      <c r="I17" s="727">
        <v>73.44805152227632</v>
      </c>
      <c r="K17" s="588"/>
    </row>
    <row r="18" spans="1:11" ht="12.75">
      <c r="A18" s="1133" t="s">
        <v>707</v>
      </c>
      <c r="B18" s="616">
        <v>775.91</v>
      </c>
      <c r="C18" s="615">
        <v>849.81</v>
      </c>
      <c r="D18" s="615">
        <v>60240.178</v>
      </c>
      <c r="E18" s="615">
        <v>4722.631</v>
      </c>
      <c r="F18" s="615">
        <v>453.602</v>
      </c>
      <c r="G18" s="615">
        <v>21354.144</v>
      </c>
      <c r="H18" s="622">
        <f t="shared" si="0"/>
        <v>88396.275</v>
      </c>
      <c r="I18" s="727">
        <v>82.26441238780787</v>
      </c>
      <c r="K18" s="588"/>
    </row>
    <row r="19" spans="1:11" ht="12.75">
      <c r="A19" s="1132" t="s">
        <v>708</v>
      </c>
      <c r="B19" s="616">
        <v>0.6</v>
      </c>
      <c r="C19" s="615">
        <v>0.6</v>
      </c>
      <c r="D19" s="615">
        <v>0.6</v>
      </c>
      <c r="E19" s="615">
        <v>0.6</v>
      </c>
      <c r="F19" s="615">
        <v>0.6</v>
      </c>
      <c r="G19" s="615">
        <v>0.6</v>
      </c>
      <c r="H19" s="622">
        <f t="shared" si="0"/>
        <v>3.6</v>
      </c>
      <c r="I19" s="727">
        <v>42.857142857142854</v>
      </c>
      <c r="K19" s="588"/>
    </row>
    <row r="20" spans="1:11" ht="12.75">
      <c r="A20" s="1132" t="s">
        <v>709</v>
      </c>
      <c r="B20" s="616">
        <v>17.596</v>
      </c>
      <c r="C20" s="615">
        <v>6.844</v>
      </c>
      <c r="D20" s="615">
        <v>7.283</v>
      </c>
      <c r="E20" s="615">
        <v>4.783</v>
      </c>
      <c r="F20" s="615">
        <v>4</v>
      </c>
      <c r="G20" s="615">
        <v>65.319</v>
      </c>
      <c r="H20" s="622">
        <f t="shared" si="0"/>
        <v>105.825</v>
      </c>
      <c r="I20" s="727">
        <v>54.83615221987315</v>
      </c>
      <c r="K20" s="588"/>
    </row>
    <row r="21" spans="1:11" ht="13.5" thickBot="1">
      <c r="A21" s="1132" t="s">
        <v>710</v>
      </c>
      <c r="B21" s="616">
        <v>5.174</v>
      </c>
      <c r="C21" s="615">
        <v>5.174</v>
      </c>
      <c r="D21" s="615">
        <v>4.774</v>
      </c>
      <c r="E21" s="615">
        <v>4.974</v>
      </c>
      <c r="F21" s="615">
        <v>4.427</v>
      </c>
      <c r="G21" s="615">
        <v>4.427</v>
      </c>
      <c r="H21" s="622">
        <f t="shared" si="0"/>
        <v>28.95</v>
      </c>
      <c r="I21" s="727">
        <v>52.41147077992613</v>
      </c>
      <c r="K21" s="588"/>
    </row>
    <row r="22" spans="1:11" ht="13.5" thickBot="1">
      <c r="A22" s="1163" t="s">
        <v>711</v>
      </c>
      <c r="B22" s="1164">
        <v>321426.282</v>
      </c>
      <c r="C22" s="1165">
        <v>314809.719</v>
      </c>
      <c r="D22" s="1165">
        <v>341768.27</v>
      </c>
      <c r="E22" s="1165">
        <v>368359.599</v>
      </c>
      <c r="F22" s="1165">
        <v>369208.424</v>
      </c>
      <c r="G22" s="1165">
        <v>387577.296</v>
      </c>
      <c r="H22" s="1169">
        <f t="shared" si="0"/>
        <v>2103149.59</v>
      </c>
      <c r="I22" s="728">
        <v>108.38261836512557</v>
      </c>
      <c r="K22" s="588"/>
    </row>
    <row r="23" spans="1:11" ht="12.75">
      <c r="A23" s="1134" t="s">
        <v>712</v>
      </c>
      <c r="B23" s="620">
        <v>21311.462</v>
      </c>
      <c r="C23" s="615">
        <v>27815.703</v>
      </c>
      <c r="D23" s="615">
        <v>26954.663</v>
      </c>
      <c r="E23" s="615">
        <v>28904.334</v>
      </c>
      <c r="F23" s="615">
        <v>28693.001</v>
      </c>
      <c r="G23" s="615">
        <v>29668.942</v>
      </c>
      <c r="H23" s="622">
        <f t="shared" si="0"/>
        <v>163348.105</v>
      </c>
      <c r="I23" s="727">
        <v>110.50457889338463</v>
      </c>
      <c r="K23" s="588"/>
    </row>
    <row r="24" spans="1:11" ht="12.75">
      <c r="A24" s="1134" t="s">
        <v>713</v>
      </c>
      <c r="B24" s="620">
        <v>16786.347</v>
      </c>
      <c r="C24" s="615">
        <v>5785.975</v>
      </c>
      <c r="D24" s="615">
        <v>5012.583</v>
      </c>
      <c r="E24" s="615">
        <v>6355.778</v>
      </c>
      <c r="F24" s="615">
        <v>5414.903</v>
      </c>
      <c r="G24" s="615">
        <v>6691.509</v>
      </c>
      <c r="H24" s="622">
        <f t="shared" si="0"/>
        <v>46047.094999999994</v>
      </c>
      <c r="I24" s="727">
        <v>68.76485173698651</v>
      </c>
      <c r="K24" s="588"/>
    </row>
    <row r="25" spans="1:11" ht="12.75">
      <c r="A25" s="1135" t="s">
        <v>714</v>
      </c>
      <c r="B25" s="620">
        <v>15591.101</v>
      </c>
      <c r="C25" s="615">
        <v>5162.269</v>
      </c>
      <c r="D25" s="615">
        <v>4349.142</v>
      </c>
      <c r="E25" s="615">
        <v>5627.605</v>
      </c>
      <c r="F25" s="615">
        <v>4617.757</v>
      </c>
      <c r="G25" s="615">
        <v>5369.873</v>
      </c>
      <c r="H25" s="622">
        <f t="shared" si="0"/>
        <v>40717.747</v>
      </c>
      <c r="I25" s="727">
        <v>66.81488456761848</v>
      </c>
      <c r="K25" s="588"/>
    </row>
    <row r="26" spans="1:11" ht="12.75">
      <c r="A26" s="1135" t="s">
        <v>715</v>
      </c>
      <c r="B26" s="620">
        <v>10.165</v>
      </c>
      <c r="C26" s="615">
        <v>26.784</v>
      </c>
      <c r="D26" s="615">
        <v>17.535</v>
      </c>
      <c r="E26" s="615">
        <v>18.63</v>
      </c>
      <c r="F26" s="615">
        <v>180.596</v>
      </c>
      <c r="G26" s="615">
        <v>8.991</v>
      </c>
      <c r="H26" s="622">
        <f t="shared" si="0"/>
        <v>262.70099999999996</v>
      </c>
      <c r="I26" s="727">
        <v>132.58620341583557</v>
      </c>
      <c r="K26" s="588"/>
    </row>
    <row r="27" spans="1:11" ht="12.75">
      <c r="A27" s="1135" t="s">
        <v>716</v>
      </c>
      <c r="B27" s="620">
        <v>1185.081</v>
      </c>
      <c r="C27" s="615">
        <v>596.922</v>
      </c>
      <c r="D27" s="615">
        <v>645.906</v>
      </c>
      <c r="E27" s="615">
        <v>709.543</v>
      </c>
      <c r="F27" s="615">
        <v>616.55</v>
      </c>
      <c r="G27" s="615">
        <v>1312.645</v>
      </c>
      <c r="H27" s="622">
        <f t="shared" si="0"/>
        <v>5066.646999999999</v>
      </c>
      <c r="I27" s="727">
        <v>86.99989817538182</v>
      </c>
      <c r="K27" s="588"/>
    </row>
    <row r="28" spans="1:11" ht="12.75">
      <c r="A28" s="1134" t="s">
        <v>717</v>
      </c>
      <c r="B28" s="616">
        <v>205.693</v>
      </c>
      <c r="C28" s="615">
        <v>145.321</v>
      </c>
      <c r="D28" s="615">
        <v>126.61</v>
      </c>
      <c r="E28" s="615">
        <v>148.354</v>
      </c>
      <c r="F28" s="615">
        <v>184.265</v>
      </c>
      <c r="G28" s="615">
        <v>269.023</v>
      </c>
      <c r="H28" s="622">
        <f t="shared" si="0"/>
        <v>1079.266</v>
      </c>
      <c r="I28" s="727">
        <v>209.84614427401215</v>
      </c>
      <c r="K28" s="588"/>
    </row>
    <row r="29" spans="1:11" ht="12.75">
      <c r="A29" s="1134" t="s">
        <v>718</v>
      </c>
      <c r="B29" s="616">
        <v>23114.31</v>
      </c>
      <c r="C29" s="615">
        <v>7577.25</v>
      </c>
      <c r="D29" s="615">
        <v>10989.65</v>
      </c>
      <c r="E29" s="615">
        <v>11100.85</v>
      </c>
      <c r="F29" s="615">
        <v>11369.362</v>
      </c>
      <c r="G29" s="615">
        <v>11779.223</v>
      </c>
      <c r="H29" s="622">
        <f t="shared" si="0"/>
        <v>75930.645</v>
      </c>
      <c r="I29" s="727">
        <v>46.04289705026045</v>
      </c>
      <c r="K29" s="588"/>
    </row>
    <row r="30" spans="1:11" ht="12.75">
      <c r="A30" s="1134" t="s">
        <v>719</v>
      </c>
      <c r="B30" s="616">
        <v>3286.206</v>
      </c>
      <c r="C30" s="615">
        <v>3320.557</v>
      </c>
      <c r="D30" s="615">
        <v>3357.761</v>
      </c>
      <c r="E30" s="615">
        <v>3421.895</v>
      </c>
      <c r="F30" s="615">
        <v>3377.764</v>
      </c>
      <c r="G30" s="615">
        <v>3574.199</v>
      </c>
      <c r="H30" s="622">
        <f t="shared" si="0"/>
        <v>20338.382</v>
      </c>
      <c r="I30" s="727">
        <v>111.14194261187731</v>
      </c>
      <c r="K30" s="588"/>
    </row>
    <row r="31" spans="1:11" ht="12.75">
      <c r="A31" s="1134" t="s">
        <v>720</v>
      </c>
      <c r="B31" s="616">
        <v>10409.941</v>
      </c>
      <c r="C31" s="615">
        <v>9639.165</v>
      </c>
      <c r="D31" s="615">
        <v>12128.329</v>
      </c>
      <c r="E31" s="615">
        <v>18024.794</v>
      </c>
      <c r="F31" s="615">
        <v>17287.838</v>
      </c>
      <c r="G31" s="615">
        <v>17585.28</v>
      </c>
      <c r="H31" s="622">
        <f t="shared" si="0"/>
        <v>85075.347</v>
      </c>
      <c r="I31" s="727">
        <v>92.50992970296164</v>
      </c>
      <c r="K31" s="588"/>
    </row>
    <row r="32" spans="1:11" ht="12.75">
      <c r="A32" s="1134" t="s">
        <v>721</v>
      </c>
      <c r="B32" s="616">
        <v>10359.941</v>
      </c>
      <c r="C32" s="615">
        <v>9639.165</v>
      </c>
      <c r="D32" s="615">
        <v>12128.329</v>
      </c>
      <c r="E32" s="615">
        <v>18024.794</v>
      </c>
      <c r="F32" s="615">
        <v>17287.838</v>
      </c>
      <c r="G32" s="615">
        <v>17585.28</v>
      </c>
      <c r="H32" s="622">
        <f t="shared" si="0"/>
        <v>85025.347</v>
      </c>
      <c r="I32" s="727">
        <v>92.86563706173209</v>
      </c>
      <c r="K32" s="588"/>
    </row>
    <row r="33" spans="1:11" ht="12.75">
      <c r="A33" s="1134" t="s">
        <v>722</v>
      </c>
      <c r="B33" s="616">
        <v>50</v>
      </c>
      <c r="C33" s="615">
        <v>0</v>
      </c>
      <c r="D33" s="615">
        <v>0</v>
      </c>
      <c r="E33" s="615">
        <v>0</v>
      </c>
      <c r="F33" s="615">
        <v>0</v>
      </c>
      <c r="G33" s="615">
        <v>0</v>
      </c>
      <c r="H33" s="622">
        <f t="shared" si="0"/>
        <v>50</v>
      </c>
      <c r="I33" s="727">
        <v>12.312450596291983</v>
      </c>
      <c r="K33" s="588"/>
    </row>
    <row r="34" spans="1:11" ht="12.75">
      <c r="A34" s="1134" t="s">
        <v>723</v>
      </c>
      <c r="B34" s="616">
        <v>78803.787</v>
      </c>
      <c r="C34" s="615">
        <v>87068.885</v>
      </c>
      <c r="D34" s="615">
        <v>87965.586</v>
      </c>
      <c r="E34" s="615">
        <v>92691.704</v>
      </c>
      <c r="F34" s="615">
        <v>92288.248</v>
      </c>
      <c r="G34" s="615">
        <v>94658.948</v>
      </c>
      <c r="H34" s="622">
        <f t="shared" si="0"/>
        <v>533477.1579999999</v>
      </c>
      <c r="I34" s="727">
        <v>76.54911529927682</v>
      </c>
      <c r="K34" s="588"/>
    </row>
    <row r="35" spans="1:11" ht="12.75">
      <c r="A35" s="1134" t="s">
        <v>724</v>
      </c>
      <c r="B35" s="616">
        <v>40833.369</v>
      </c>
      <c r="C35" s="615">
        <v>49460.27</v>
      </c>
      <c r="D35" s="615">
        <v>50960.089</v>
      </c>
      <c r="E35" s="615">
        <v>54315.396</v>
      </c>
      <c r="F35" s="615">
        <v>53510.442</v>
      </c>
      <c r="G35" s="615">
        <v>55451.689</v>
      </c>
      <c r="H35" s="622">
        <f t="shared" si="0"/>
        <v>304531.255</v>
      </c>
      <c r="I35" s="727">
        <v>125.15505098766091</v>
      </c>
      <c r="K35" s="588"/>
    </row>
    <row r="36" spans="1:11" ht="12.75">
      <c r="A36" s="1134" t="s">
        <v>725</v>
      </c>
      <c r="B36" s="616">
        <v>22218.363</v>
      </c>
      <c r="C36" s="615">
        <v>20197.821</v>
      </c>
      <c r="D36" s="615">
        <v>19770.885</v>
      </c>
      <c r="E36" s="615">
        <v>20442.804</v>
      </c>
      <c r="F36" s="615">
        <v>20619.564</v>
      </c>
      <c r="G36" s="615">
        <v>20915.098</v>
      </c>
      <c r="H36" s="622">
        <f t="shared" si="0"/>
        <v>124164.535</v>
      </c>
      <c r="I36" s="727">
        <v>39.89802513081469</v>
      </c>
      <c r="K36" s="588"/>
    </row>
    <row r="37" spans="1:11" ht="12.75">
      <c r="A37" s="1134" t="s">
        <v>726</v>
      </c>
      <c r="B37" s="616">
        <v>137.817</v>
      </c>
      <c r="C37" s="615">
        <v>5.195</v>
      </c>
      <c r="D37" s="615">
        <v>1.206</v>
      </c>
      <c r="E37" s="615">
        <v>1.206</v>
      </c>
      <c r="F37" s="615">
        <v>0.483</v>
      </c>
      <c r="G37" s="615">
        <v>-0.297</v>
      </c>
      <c r="H37" s="622">
        <f t="shared" si="0"/>
        <v>145.60999999999999</v>
      </c>
      <c r="I37" s="727">
        <v>3.500969192144326</v>
      </c>
      <c r="K37" s="588"/>
    </row>
    <row r="38" spans="1:11" ht="12.75">
      <c r="A38" s="1134" t="s">
        <v>727</v>
      </c>
      <c r="B38" s="616">
        <v>15559.038</v>
      </c>
      <c r="C38" s="615">
        <v>17326.399</v>
      </c>
      <c r="D38" s="615">
        <v>17162.606</v>
      </c>
      <c r="E38" s="615">
        <v>17863.898</v>
      </c>
      <c r="F38" s="615">
        <v>18090.559</v>
      </c>
      <c r="G38" s="615">
        <v>18221.658</v>
      </c>
      <c r="H38" s="622">
        <f t="shared" si="0"/>
        <v>104224.158</v>
      </c>
      <c r="I38" s="727">
        <v>75.66427490366802</v>
      </c>
      <c r="K38" s="588"/>
    </row>
    <row r="39" spans="1:11" ht="12.75">
      <c r="A39" s="1134" t="s">
        <v>728</v>
      </c>
      <c r="B39" s="616">
        <v>55.2</v>
      </c>
      <c r="C39" s="615">
        <v>79.2</v>
      </c>
      <c r="D39" s="615">
        <v>70.8</v>
      </c>
      <c r="E39" s="615">
        <v>68.4</v>
      </c>
      <c r="F39" s="615">
        <v>67.2</v>
      </c>
      <c r="G39" s="615">
        <v>70.8</v>
      </c>
      <c r="H39" s="622">
        <f t="shared" si="0"/>
        <v>411.6</v>
      </c>
      <c r="I39" s="727">
        <v>86.50693568726356</v>
      </c>
      <c r="K39" s="588"/>
    </row>
    <row r="40" spans="1:11" ht="12.75">
      <c r="A40" s="1134" t="s">
        <v>729</v>
      </c>
      <c r="B40" s="616">
        <v>167508.536</v>
      </c>
      <c r="C40" s="615">
        <v>173456.863</v>
      </c>
      <c r="D40" s="615">
        <v>195233.088</v>
      </c>
      <c r="E40" s="615">
        <v>207711.89</v>
      </c>
      <c r="F40" s="615">
        <v>210593.043</v>
      </c>
      <c r="G40" s="615">
        <v>223350.172</v>
      </c>
      <c r="H40" s="622">
        <f t="shared" si="0"/>
        <v>1177853.592</v>
      </c>
      <c r="I40" s="727">
        <v>156.3998007771245</v>
      </c>
      <c r="K40" s="588"/>
    </row>
    <row r="41" spans="1:11" ht="12.75">
      <c r="A41" s="1134" t="s">
        <v>730</v>
      </c>
      <c r="B41" s="616">
        <v>153938.223</v>
      </c>
      <c r="C41" s="615">
        <v>159672.53</v>
      </c>
      <c r="D41" s="615">
        <v>179723.377</v>
      </c>
      <c r="E41" s="615">
        <v>192454.61</v>
      </c>
      <c r="F41" s="615">
        <v>194737.775</v>
      </c>
      <c r="G41" s="615">
        <v>207576.261</v>
      </c>
      <c r="H41" s="622">
        <f t="shared" si="0"/>
        <v>1088102.776</v>
      </c>
      <c r="I41" s="727">
        <v>158.41767178353714</v>
      </c>
      <c r="K41" s="588"/>
    </row>
    <row r="42" spans="1:11" ht="12.75">
      <c r="A42" s="1134" t="s">
        <v>731</v>
      </c>
      <c r="B42" s="616">
        <v>8059.233</v>
      </c>
      <c r="C42" s="615">
        <v>8164.702</v>
      </c>
      <c r="D42" s="615">
        <v>10032.371</v>
      </c>
      <c r="E42" s="615">
        <v>9764.476</v>
      </c>
      <c r="F42" s="615">
        <v>10010.306</v>
      </c>
      <c r="G42" s="615">
        <v>10097.194</v>
      </c>
      <c r="H42" s="622">
        <f t="shared" si="0"/>
        <v>56128.28200000001</v>
      </c>
      <c r="I42" s="727">
        <v>133.95805249531182</v>
      </c>
      <c r="K42" s="588"/>
    </row>
    <row r="43" spans="1:11" ht="12.75">
      <c r="A43" s="1134" t="s">
        <v>732</v>
      </c>
      <c r="B43" s="616">
        <v>5023.09</v>
      </c>
      <c r="C43" s="615">
        <v>5209.131</v>
      </c>
      <c r="D43" s="615">
        <v>5032.04</v>
      </c>
      <c r="E43" s="615">
        <v>5084.804</v>
      </c>
      <c r="F43" s="615">
        <v>5413.486</v>
      </c>
      <c r="G43" s="615">
        <v>5230.036</v>
      </c>
      <c r="H43" s="622">
        <f t="shared" si="0"/>
        <v>30992.587000000003</v>
      </c>
      <c r="I43" s="727">
        <v>139.86245434372958</v>
      </c>
      <c r="K43" s="588"/>
    </row>
    <row r="44" spans="1:11" ht="12.75">
      <c r="A44" s="1134" t="s">
        <v>733</v>
      </c>
      <c r="B44" s="616">
        <v>163.164</v>
      </c>
      <c r="C44" s="615">
        <v>177.7</v>
      </c>
      <c r="D44" s="615">
        <v>215.5</v>
      </c>
      <c r="E44" s="615">
        <v>170</v>
      </c>
      <c r="F44" s="615">
        <v>170</v>
      </c>
      <c r="G44" s="615">
        <v>162.5</v>
      </c>
      <c r="H44" s="622">
        <f t="shared" si="0"/>
        <v>1058.864</v>
      </c>
      <c r="I44" s="727">
        <v>112.42802461205225</v>
      </c>
      <c r="K44" s="588"/>
    </row>
    <row r="45" spans="1:11" ht="13.5" thickBot="1">
      <c r="A45" s="1136" t="s">
        <v>734</v>
      </c>
      <c r="B45" s="1137">
        <v>324.826</v>
      </c>
      <c r="C45" s="1138">
        <v>232.8</v>
      </c>
      <c r="D45" s="1138">
        <v>229.8</v>
      </c>
      <c r="E45" s="1138">
        <v>238</v>
      </c>
      <c r="F45" s="1138">
        <v>261.476</v>
      </c>
      <c r="G45" s="1138">
        <v>284.181</v>
      </c>
      <c r="H45" s="1141">
        <f t="shared" si="0"/>
        <v>1571.083</v>
      </c>
      <c r="I45" s="726">
        <v>126.05927120568403</v>
      </c>
      <c r="K45" s="588"/>
    </row>
    <row r="46" ht="15.75">
      <c r="I46" s="729"/>
    </row>
  </sheetData>
  <mergeCells count="2">
    <mergeCell ref="B9:H9"/>
    <mergeCell ref="I9:I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árok24"/>
  <dimension ref="A2:J105"/>
  <sheetViews>
    <sheetView workbookViewId="0" topLeftCell="A1">
      <selection activeCell="I25" sqref="I25"/>
    </sheetView>
  </sheetViews>
  <sheetFormatPr defaultColWidth="9.140625" defaultRowHeight="12.75"/>
  <cols>
    <col min="1" max="1" width="4.57421875" style="0" customWidth="1"/>
    <col min="2" max="2" width="17.28125" style="0" customWidth="1"/>
    <col min="3" max="3" width="8.28125" style="0" customWidth="1"/>
    <col min="4" max="4" width="6.8515625" style="0" customWidth="1"/>
    <col min="5" max="5" width="8.7109375" style="0" customWidth="1"/>
    <col min="6" max="6" width="8.28125" style="0" customWidth="1"/>
    <col min="9" max="9" width="8.8515625" style="0" customWidth="1"/>
    <col min="10" max="10" width="8.00390625" style="0" customWidth="1"/>
  </cols>
  <sheetData>
    <row r="2" spans="1:10" ht="12.75">
      <c r="A2" s="1109" t="s">
        <v>739</v>
      </c>
      <c r="B2" s="1110"/>
      <c r="C2" s="1110"/>
      <c r="D2" s="1110"/>
      <c r="E2" s="1110"/>
      <c r="F2" s="1110"/>
      <c r="G2" s="1110"/>
      <c r="H2" s="1110"/>
      <c r="I2" s="1110"/>
      <c r="J2" s="1110"/>
    </row>
    <row r="3" spans="1:10" ht="12.75">
      <c r="A3" s="1110"/>
      <c r="B3" s="1110"/>
      <c r="C3" s="1110"/>
      <c r="D3" s="1110"/>
      <c r="E3" s="1110"/>
      <c r="F3" s="1110"/>
      <c r="G3" s="1110"/>
      <c r="H3" s="1110"/>
      <c r="I3" s="1110"/>
      <c r="J3" s="1110"/>
    </row>
    <row r="4" spans="1:10" ht="14.25">
      <c r="A4" s="733"/>
      <c r="B4" s="733"/>
      <c r="C4" s="734"/>
      <c r="D4" s="734"/>
      <c r="E4" s="734"/>
      <c r="F4" s="734"/>
      <c r="G4" s="734"/>
      <c r="H4" s="734"/>
      <c r="I4" s="733"/>
      <c r="J4" s="733"/>
    </row>
    <row r="5" spans="1:10" ht="12.75">
      <c r="A5" s="1104" t="s">
        <v>740</v>
      </c>
      <c r="B5" s="1106" t="s">
        <v>595</v>
      </c>
      <c r="C5" s="1102" t="s">
        <v>741</v>
      </c>
      <c r="D5" s="1102"/>
      <c r="E5" s="1102"/>
      <c r="F5" s="1102" t="s">
        <v>742</v>
      </c>
      <c r="G5" s="1102"/>
      <c r="H5" s="1102"/>
      <c r="I5" s="1101" t="s">
        <v>743</v>
      </c>
      <c r="J5" s="1101" t="s">
        <v>744</v>
      </c>
    </row>
    <row r="6" spans="1:10" ht="12.75">
      <c r="A6" s="1105"/>
      <c r="B6" s="1107"/>
      <c r="C6" s="1101" t="s">
        <v>745</v>
      </c>
      <c r="D6" s="1101" t="s">
        <v>746</v>
      </c>
      <c r="E6" s="1101" t="s">
        <v>747</v>
      </c>
      <c r="F6" s="1101" t="s">
        <v>745</v>
      </c>
      <c r="G6" s="1101" t="s">
        <v>746</v>
      </c>
      <c r="H6" s="1101" t="s">
        <v>748</v>
      </c>
      <c r="I6" s="1102"/>
      <c r="J6" s="1102"/>
    </row>
    <row r="7" spans="1:10" ht="12.75">
      <c r="A7" s="1105"/>
      <c r="B7" s="1107"/>
      <c r="C7" s="1103"/>
      <c r="D7" s="1103"/>
      <c r="E7" s="1103"/>
      <c r="F7" s="1103"/>
      <c r="G7" s="1103"/>
      <c r="H7" s="1103"/>
      <c r="I7" s="1102"/>
      <c r="J7" s="1102"/>
    </row>
    <row r="8" spans="1:10" ht="12.75">
      <c r="A8" s="1105"/>
      <c r="B8" s="1107"/>
      <c r="C8" s="1103"/>
      <c r="D8" s="1103"/>
      <c r="E8" s="1103"/>
      <c r="F8" s="1103"/>
      <c r="G8" s="1103"/>
      <c r="H8" s="1103"/>
      <c r="I8" s="1102"/>
      <c r="J8" s="1102"/>
    </row>
    <row r="9" spans="1:10" ht="12.75">
      <c r="A9" s="1105"/>
      <c r="B9" s="1108"/>
      <c r="C9" s="1103"/>
      <c r="D9" s="1103"/>
      <c r="E9" s="1103"/>
      <c r="F9" s="1103"/>
      <c r="G9" s="1103"/>
      <c r="H9" s="1103"/>
      <c r="I9" s="1102"/>
      <c r="J9" s="1102"/>
    </row>
    <row r="10" spans="1:10" ht="12.75">
      <c r="A10" s="735"/>
      <c r="B10" s="736" t="s">
        <v>546</v>
      </c>
      <c r="C10" s="736">
        <v>60014</v>
      </c>
      <c r="D10" s="737">
        <v>142009.33333333334</v>
      </c>
      <c r="E10" s="736">
        <f aca="true" t="shared" si="0" ref="E10:E56">SUM(C10:D10)</f>
        <v>202023.33333333334</v>
      </c>
      <c r="F10" s="737">
        <v>265055.586</v>
      </c>
      <c r="G10" s="736">
        <v>2103149</v>
      </c>
      <c r="H10" s="737">
        <f aca="true" t="shared" si="1" ref="H10:H56">SUM(F10:G10)</f>
        <v>2368204.586</v>
      </c>
      <c r="I10" s="736">
        <v>5379161</v>
      </c>
      <c r="J10" s="738">
        <f aca="true" t="shared" si="2" ref="J10:J56">E10/I10*100</f>
        <v>3.755666233699518</v>
      </c>
    </row>
    <row r="11" spans="1:10" ht="12.75">
      <c r="A11" s="739">
        <v>1</v>
      </c>
      <c r="B11" s="740" t="s">
        <v>365</v>
      </c>
      <c r="C11" s="740">
        <v>197.66666666666666</v>
      </c>
      <c r="D11" s="610">
        <v>1702.6666666666667</v>
      </c>
      <c r="E11" s="740">
        <f t="shared" si="0"/>
        <v>1900.3333333333335</v>
      </c>
      <c r="F11" s="610">
        <v>1106.335</v>
      </c>
      <c r="G11" s="740">
        <v>13672</v>
      </c>
      <c r="H11" s="610">
        <f t="shared" si="1"/>
        <v>14778.335</v>
      </c>
      <c r="I11" s="740">
        <v>23624</v>
      </c>
      <c r="J11" s="741">
        <f t="shared" si="2"/>
        <v>8.04407946720849</v>
      </c>
    </row>
    <row r="12" spans="1:10" ht="12.75">
      <c r="A12" s="742">
        <f>A11+1</f>
        <v>2</v>
      </c>
      <c r="B12" s="743" t="s">
        <v>306</v>
      </c>
      <c r="C12" s="743">
        <v>289.6666666666667</v>
      </c>
      <c r="D12" s="619">
        <v>3323.6666666666665</v>
      </c>
      <c r="E12" s="743">
        <f t="shared" si="0"/>
        <v>3613.333333333333</v>
      </c>
      <c r="F12" s="619">
        <v>1941.289</v>
      </c>
      <c r="G12" s="743">
        <v>20918</v>
      </c>
      <c r="H12" s="619">
        <f t="shared" si="1"/>
        <v>22859.289</v>
      </c>
      <c r="I12" s="743">
        <v>45688</v>
      </c>
      <c r="J12" s="744">
        <f t="shared" si="2"/>
        <v>7.908714177318624</v>
      </c>
    </row>
    <row r="13" spans="1:10" ht="12.75">
      <c r="A13" s="742">
        <f aca="true" t="shared" si="3" ref="A13:A81">A12+1</f>
        <v>3</v>
      </c>
      <c r="B13" s="743" t="s">
        <v>304</v>
      </c>
      <c r="C13" s="743">
        <v>620.6666666666666</v>
      </c>
      <c r="D13" s="619">
        <v>3168.3333333333335</v>
      </c>
      <c r="E13" s="743">
        <f t="shared" si="0"/>
        <v>3789</v>
      </c>
      <c r="F13" s="619">
        <v>1630.05</v>
      </c>
      <c r="G13" s="743">
        <v>40967</v>
      </c>
      <c r="H13" s="619">
        <f t="shared" si="1"/>
        <v>42597.05</v>
      </c>
      <c r="I13" s="743">
        <v>65007</v>
      </c>
      <c r="J13" s="744">
        <f t="shared" si="2"/>
        <v>5.82860307351516</v>
      </c>
    </row>
    <row r="14" spans="1:10" ht="12.75">
      <c r="A14" s="742">
        <f t="shared" si="3"/>
        <v>4</v>
      </c>
      <c r="B14" s="745" t="s">
        <v>347</v>
      </c>
      <c r="C14" s="745">
        <v>237.33333333333334</v>
      </c>
      <c r="D14" s="615">
        <v>487.8333333333333</v>
      </c>
      <c r="E14" s="745">
        <f t="shared" si="0"/>
        <v>725.1666666666666</v>
      </c>
      <c r="F14" s="615">
        <v>676.171</v>
      </c>
      <c r="G14" s="745">
        <v>6491</v>
      </c>
      <c r="H14" s="615">
        <f t="shared" si="1"/>
        <v>7167.171</v>
      </c>
      <c r="I14" s="745">
        <v>12577</v>
      </c>
      <c r="J14" s="637">
        <f t="shared" si="2"/>
        <v>5.765815907344093</v>
      </c>
    </row>
    <row r="15" spans="1:10" ht="12.75">
      <c r="A15" s="742">
        <f t="shared" si="3"/>
        <v>5</v>
      </c>
      <c r="B15" s="745" t="s">
        <v>355</v>
      </c>
      <c r="C15" s="745">
        <v>504.5</v>
      </c>
      <c r="D15" s="615">
        <v>3890.8333333333335</v>
      </c>
      <c r="E15" s="745">
        <f t="shared" si="0"/>
        <v>4395.333333333334</v>
      </c>
      <c r="F15" s="615">
        <v>3135.576</v>
      </c>
      <c r="G15" s="745">
        <v>70528</v>
      </c>
      <c r="H15" s="615">
        <f t="shared" si="1"/>
        <v>73663.576</v>
      </c>
      <c r="I15" s="745">
        <v>76839</v>
      </c>
      <c r="J15" s="637">
        <f t="shared" si="2"/>
        <v>5.72018549608055</v>
      </c>
    </row>
    <row r="16" spans="1:10" ht="12.75">
      <c r="A16" s="742">
        <f t="shared" si="3"/>
        <v>6</v>
      </c>
      <c r="B16" s="743" t="s">
        <v>315</v>
      </c>
      <c r="C16" s="743">
        <v>1007.3333333333334</v>
      </c>
      <c r="D16" s="619">
        <v>1408.1666666666667</v>
      </c>
      <c r="E16" s="743">
        <f t="shared" si="0"/>
        <v>2415.5</v>
      </c>
      <c r="F16" s="619">
        <v>2929.988</v>
      </c>
      <c r="G16" s="743">
        <v>26238</v>
      </c>
      <c r="H16" s="619">
        <f t="shared" si="1"/>
        <v>29167.988</v>
      </c>
      <c r="I16" s="743">
        <v>43373</v>
      </c>
      <c r="J16" s="744">
        <f t="shared" si="2"/>
        <v>5.5691328706799155</v>
      </c>
    </row>
    <row r="17" spans="1:10" ht="12.75">
      <c r="A17" s="742">
        <f t="shared" si="3"/>
        <v>7</v>
      </c>
      <c r="B17" s="745" t="s">
        <v>343</v>
      </c>
      <c r="C17" s="745">
        <v>1050.3333333333333</v>
      </c>
      <c r="D17" s="615">
        <v>3018.3333333333335</v>
      </c>
      <c r="E17" s="745">
        <f t="shared" si="0"/>
        <v>4068.666666666667</v>
      </c>
      <c r="F17" s="615">
        <v>6155.501</v>
      </c>
      <c r="G17" s="745">
        <v>44376</v>
      </c>
      <c r="H17" s="615">
        <f t="shared" si="1"/>
        <v>50531.501000000004</v>
      </c>
      <c r="I17" s="745">
        <v>76166</v>
      </c>
      <c r="J17" s="637">
        <f t="shared" si="2"/>
        <v>5.341841066442595</v>
      </c>
    </row>
    <row r="18" spans="1:10" ht="12.75">
      <c r="A18" s="742">
        <f t="shared" si="3"/>
        <v>8</v>
      </c>
      <c r="B18" s="743" t="s">
        <v>325</v>
      </c>
      <c r="C18" s="743">
        <v>97.66666666666667</v>
      </c>
      <c r="D18" s="619">
        <v>794.5</v>
      </c>
      <c r="E18" s="743">
        <f t="shared" si="0"/>
        <v>892.1666666666666</v>
      </c>
      <c r="F18" s="619">
        <v>213.896</v>
      </c>
      <c r="G18" s="743">
        <v>7788</v>
      </c>
      <c r="H18" s="619">
        <f t="shared" si="1"/>
        <v>8001.896</v>
      </c>
      <c r="I18" s="743">
        <v>16739</v>
      </c>
      <c r="J18" s="744">
        <f t="shared" si="2"/>
        <v>5.329868371268693</v>
      </c>
    </row>
    <row r="19" spans="1:10" ht="12.75">
      <c r="A19" s="742">
        <f t="shared" si="3"/>
        <v>9</v>
      </c>
      <c r="B19" s="745" t="s">
        <v>354</v>
      </c>
      <c r="C19" s="745">
        <v>249.66666666666666</v>
      </c>
      <c r="D19" s="615">
        <v>1513.5</v>
      </c>
      <c r="E19" s="745">
        <f t="shared" si="0"/>
        <v>1763.1666666666667</v>
      </c>
      <c r="F19" s="615">
        <v>1115.764</v>
      </c>
      <c r="G19" s="745">
        <v>22211</v>
      </c>
      <c r="H19" s="615">
        <f t="shared" si="1"/>
        <v>23326.764</v>
      </c>
      <c r="I19" s="745">
        <v>33497</v>
      </c>
      <c r="J19" s="637">
        <f t="shared" si="2"/>
        <v>5.263655451731996</v>
      </c>
    </row>
    <row r="20" spans="1:10" ht="12.75">
      <c r="A20" s="742">
        <f t="shared" si="3"/>
        <v>10</v>
      </c>
      <c r="B20" s="743" t="s">
        <v>312</v>
      </c>
      <c r="C20" s="743">
        <v>4943.5</v>
      </c>
      <c r="D20" s="619">
        <v>2689.3333333333335</v>
      </c>
      <c r="E20" s="743">
        <f t="shared" si="0"/>
        <v>7632.833333333334</v>
      </c>
      <c r="F20" s="619">
        <v>23916.777</v>
      </c>
      <c r="G20" s="743">
        <v>41699</v>
      </c>
      <c r="H20" s="619">
        <f t="shared" si="1"/>
        <v>65615.777</v>
      </c>
      <c r="I20" s="743">
        <v>148732</v>
      </c>
      <c r="J20" s="744">
        <f t="shared" si="2"/>
        <v>5.131937534177806</v>
      </c>
    </row>
    <row r="21" spans="1:10" ht="12.75">
      <c r="A21" s="742">
        <f t="shared" si="3"/>
        <v>11</v>
      </c>
      <c r="B21" s="745" t="s">
        <v>364</v>
      </c>
      <c r="C21" s="745">
        <v>764.5</v>
      </c>
      <c r="D21" s="615">
        <v>2397.3333333333335</v>
      </c>
      <c r="E21" s="745">
        <f t="shared" si="0"/>
        <v>3161.8333333333335</v>
      </c>
      <c r="F21" s="615">
        <v>2316.321</v>
      </c>
      <c r="G21" s="745">
        <v>22819</v>
      </c>
      <c r="H21" s="615">
        <f t="shared" si="1"/>
        <v>25135.321</v>
      </c>
      <c r="I21" s="745">
        <v>61867</v>
      </c>
      <c r="J21" s="637">
        <f t="shared" si="2"/>
        <v>5.110694446689404</v>
      </c>
    </row>
    <row r="22" spans="1:10" ht="12.75">
      <c r="A22" s="742">
        <f t="shared" si="3"/>
        <v>12</v>
      </c>
      <c r="B22" s="743" t="s">
        <v>287</v>
      </c>
      <c r="C22" s="743">
        <v>192.66666666666666</v>
      </c>
      <c r="D22" s="619">
        <v>2967.3333333333335</v>
      </c>
      <c r="E22" s="743">
        <f t="shared" si="0"/>
        <v>3160</v>
      </c>
      <c r="F22" s="619">
        <v>555.736</v>
      </c>
      <c r="G22" s="743">
        <v>28453</v>
      </c>
      <c r="H22" s="619">
        <f t="shared" si="1"/>
        <v>29008.736</v>
      </c>
      <c r="I22" s="743">
        <v>64966</v>
      </c>
      <c r="J22" s="744">
        <f t="shared" si="2"/>
        <v>4.864082750977435</v>
      </c>
    </row>
    <row r="23" spans="1:10" ht="12.75">
      <c r="A23" s="742">
        <f t="shared" si="3"/>
        <v>13</v>
      </c>
      <c r="B23" s="743" t="s">
        <v>292</v>
      </c>
      <c r="C23" s="743">
        <v>676</v>
      </c>
      <c r="D23" s="619">
        <v>3788.8333333333335</v>
      </c>
      <c r="E23" s="743">
        <f t="shared" si="0"/>
        <v>4464.833333333334</v>
      </c>
      <c r="F23" s="619">
        <v>2640.428</v>
      </c>
      <c r="G23" s="743">
        <v>48647</v>
      </c>
      <c r="H23" s="619">
        <f t="shared" si="1"/>
        <v>51287.428</v>
      </c>
      <c r="I23" s="743">
        <v>94471</v>
      </c>
      <c r="J23" s="744">
        <f t="shared" si="2"/>
        <v>4.726141708390229</v>
      </c>
    </row>
    <row r="24" spans="1:10" ht="12.75">
      <c r="A24" s="742">
        <f t="shared" si="3"/>
        <v>14</v>
      </c>
      <c r="B24" s="745" t="s">
        <v>357</v>
      </c>
      <c r="C24" s="745">
        <v>359.1666666666667</v>
      </c>
      <c r="D24" s="615">
        <v>1088.6666666666667</v>
      </c>
      <c r="E24" s="745">
        <f t="shared" si="0"/>
        <v>1447.8333333333335</v>
      </c>
      <c r="F24" s="615">
        <v>2056.874</v>
      </c>
      <c r="G24" s="745">
        <v>13675</v>
      </c>
      <c r="H24" s="615">
        <f t="shared" si="1"/>
        <v>15731.874</v>
      </c>
      <c r="I24" s="745">
        <v>30863</v>
      </c>
      <c r="J24" s="637">
        <f t="shared" si="2"/>
        <v>4.691162017086263</v>
      </c>
    </row>
    <row r="25" spans="1:10" ht="12.75">
      <c r="A25" s="742">
        <f t="shared" si="3"/>
        <v>15</v>
      </c>
      <c r="B25" s="743" t="s">
        <v>300</v>
      </c>
      <c r="C25" s="743">
        <v>715.5</v>
      </c>
      <c r="D25" s="619">
        <v>2173.3333333333335</v>
      </c>
      <c r="E25" s="743">
        <f t="shared" si="0"/>
        <v>2888.8333333333335</v>
      </c>
      <c r="F25" s="619">
        <v>4020.18</v>
      </c>
      <c r="G25" s="743">
        <v>22501</v>
      </c>
      <c r="H25" s="619">
        <f t="shared" si="1"/>
        <v>26521.18</v>
      </c>
      <c r="I25" s="743">
        <v>61664</v>
      </c>
      <c r="J25" s="744">
        <f t="shared" si="2"/>
        <v>4.684797180418613</v>
      </c>
    </row>
    <row r="26" spans="1:10" ht="12.75">
      <c r="A26" s="742">
        <f t="shared" si="3"/>
        <v>16</v>
      </c>
      <c r="B26" s="743" t="s">
        <v>602</v>
      </c>
      <c r="C26" s="743">
        <v>1088.6666666666667</v>
      </c>
      <c r="D26" s="619">
        <v>1858.3333333333333</v>
      </c>
      <c r="E26" s="743">
        <f t="shared" si="0"/>
        <v>2947</v>
      </c>
      <c r="F26" s="619">
        <v>2984.293</v>
      </c>
      <c r="G26" s="743">
        <v>15094</v>
      </c>
      <c r="H26" s="619">
        <f t="shared" si="1"/>
        <v>18078.293</v>
      </c>
      <c r="I26" s="743">
        <v>63265</v>
      </c>
      <c r="J26" s="744">
        <f t="shared" si="2"/>
        <v>4.658183829921757</v>
      </c>
    </row>
    <row r="27" spans="1:10" ht="12.75">
      <c r="A27" s="742">
        <f t="shared" si="3"/>
        <v>17</v>
      </c>
      <c r="B27" s="743" t="s">
        <v>318</v>
      </c>
      <c r="C27" s="743">
        <v>2242.5</v>
      </c>
      <c r="D27" s="619">
        <v>2053.6666666666665</v>
      </c>
      <c r="E27" s="743">
        <f t="shared" si="0"/>
        <v>4296.166666666666</v>
      </c>
      <c r="F27" s="619">
        <v>10916.82</v>
      </c>
      <c r="G27" s="743">
        <v>39636</v>
      </c>
      <c r="H27" s="619">
        <f t="shared" si="1"/>
        <v>50552.82</v>
      </c>
      <c r="I27" s="743">
        <v>92876</v>
      </c>
      <c r="J27" s="744">
        <f t="shared" si="2"/>
        <v>4.6257016523823875</v>
      </c>
    </row>
    <row r="28" spans="1:10" ht="12.75">
      <c r="A28" s="742">
        <f t="shared" si="3"/>
        <v>18</v>
      </c>
      <c r="B28" s="745" t="s">
        <v>349</v>
      </c>
      <c r="C28" s="745">
        <v>849.3333333333334</v>
      </c>
      <c r="D28" s="615">
        <v>6643.5</v>
      </c>
      <c r="E28" s="745">
        <f t="shared" si="0"/>
        <v>7492.833333333333</v>
      </c>
      <c r="F28" s="615">
        <v>3492.622</v>
      </c>
      <c r="G28" s="745">
        <v>103460</v>
      </c>
      <c r="H28" s="615">
        <f t="shared" si="1"/>
        <v>106952.622</v>
      </c>
      <c r="I28" s="745">
        <v>162658</v>
      </c>
      <c r="J28" s="637">
        <f t="shared" si="2"/>
        <v>4.6064954280351</v>
      </c>
    </row>
    <row r="29" spans="1:10" ht="12.75">
      <c r="A29" s="742">
        <f t="shared" si="3"/>
        <v>19</v>
      </c>
      <c r="B29" s="745" t="s">
        <v>340</v>
      </c>
      <c r="C29" s="745">
        <v>704.5</v>
      </c>
      <c r="D29" s="615">
        <v>551.5</v>
      </c>
      <c r="E29" s="745">
        <f t="shared" si="0"/>
        <v>1256</v>
      </c>
      <c r="F29" s="615">
        <v>2470.44</v>
      </c>
      <c r="G29" s="745">
        <v>7525</v>
      </c>
      <c r="H29" s="615">
        <f t="shared" si="1"/>
        <v>9995.44</v>
      </c>
      <c r="I29" s="745">
        <v>27547</v>
      </c>
      <c r="J29" s="637">
        <f t="shared" si="2"/>
        <v>4.559480161179075</v>
      </c>
    </row>
    <row r="30" spans="1:10" ht="12.75">
      <c r="A30" s="742">
        <f t="shared" si="3"/>
        <v>20</v>
      </c>
      <c r="B30" s="743" t="s">
        <v>301</v>
      </c>
      <c r="C30" s="743">
        <v>195.5</v>
      </c>
      <c r="D30" s="619">
        <v>1125.1666666666667</v>
      </c>
      <c r="E30" s="743">
        <f t="shared" si="0"/>
        <v>1320.6666666666667</v>
      </c>
      <c r="F30" s="619">
        <v>511.145</v>
      </c>
      <c r="G30" s="743">
        <v>10325</v>
      </c>
      <c r="H30" s="619">
        <f t="shared" si="1"/>
        <v>10836.145</v>
      </c>
      <c r="I30" s="743">
        <v>28967</v>
      </c>
      <c r="J30" s="744">
        <f t="shared" si="2"/>
        <v>4.559211056259422</v>
      </c>
    </row>
    <row r="31" spans="1:10" ht="12.75">
      <c r="A31" s="742">
        <f t="shared" si="3"/>
        <v>21</v>
      </c>
      <c r="B31" s="745" t="s">
        <v>351</v>
      </c>
      <c r="C31" s="745">
        <v>692.5</v>
      </c>
      <c r="D31" s="615">
        <v>1043</v>
      </c>
      <c r="E31" s="745">
        <f t="shared" si="0"/>
        <v>1735.5</v>
      </c>
      <c r="F31" s="615">
        <v>3378.223</v>
      </c>
      <c r="G31" s="745">
        <v>13537</v>
      </c>
      <c r="H31" s="615">
        <f t="shared" si="1"/>
        <v>16915.222999999998</v>
      </c>
      <c r="I31" s="745">
        <v>39470</v>
      </c>
      <c r="J31" s="637">
        <f t="shared" si="2"/>
        <v>4.397010387636179</v>
      </c>
    </row>
    <row r="32" spans="1:10" ht="12.75">
      <c r="A32" s="742">
        <f t="shared" si="3"/>
        <v>22</v>
      </c>
      <c r="B32" s="743" t="s">
        <v>294</v>
      </c>
      <c r="C32" s="743">
        <v>885.5</v>
      </c>
      <c r="D32" s="619">
        <v>1914</v>
      </c>
      <c r="E32" s="743">
        <f t="shared" si="0"/>
        <v>2799.5</v>
      </c>
      <c r="F32" s="619">
        <v>5155.18</v>
      </c>
      <c r="G32" s="743">
        <v>35786</v>
      </c>
      <c r="H32" s="619">
        <f t="shared" si="1"/>
        <v>40941.18</v>
      </c>
      <c r="I32" s="743">
        <v>63927</v>
      </c>
      <c r="J32" s="744">
        <f t="shared" si="2"/>
        <v>4.379213790730051</v>
      </c>
    </row>
    <row r="33" spans="1:10" ht="12.75">
      <c r="A33" s="742">
        <f t="shared" si="3"/>
        <v>23</v>
      </c>
      <c r="B33" s="745" t="s">
        <v>333</v>
      </c>
      <c r="C33" s="745">
        <v>328.8333333333333</v>
      </c>
      <c r="D33" s="615">
        <v>661.3333333333334</v>
      </c>
      <c r="E33" s="745">
        <f t="shared" si="0"/>
        <v>990.1666666666667</v>
      </c>
      <c r="F33" s="615">
        <v>1240.992</v>
      </c>
      <c r="G33" s="745">
        <v>8051</v>
      </c>
      <c r="H33" s="615">
        <f t="shared" si="1"/>
        <v>9291.992</v>
      </c>
      <c r="I33" s="745">
        <v>22711</v>
      </c>
      <c r="J33" s="637">
        <f t="shared" si="2"/>
        <v>4.35985498950582</v>
      </c>
    </row>
    <row r="34" spans="1:10" ht="12.75">
      <c r="A34" s="742">
        <f t="shared" si="3"/>
        <v>24</v>
      </c>
      <c r="B34" s="743" t="s">
        <v>289</v>
      </c>
      <c r="C34" s="743">
        <v>302.3333333333333</v>
      </c>
      <c r="D34" s="619">
        <v>1989.5</v>
      </c>
      <c r="E34" s="743">
        <f t="shared" si="0"/>
        <v>2291.8333333333335</v>
      </c>
      <c r="F34" s="619">
        <v>841.126</v>
      </c>
      <c r="G34" s="743">
        <v>24404</v>
      </c>
      <c r="H34" s="619">
        <f t="shared" si="1"/>
        <v>25245.126</v>
      </c>
      <c r="I34" s="743">
        <v>52998</v>
      </c>
      <c r="J34" s="744">
        <f t="shared" si="2"/>
        <v>4.324377020516498</v>
      </c>
    </row>
    <row r="35" spans="1:10" ht="12.75">
      <c r="A35" s="742">
        <f t="shared" si="3"/>
        <v>25</v>
      </c>
      <c r="B35" s="745" t="s">
        <v>346</v>
      </c>
      <c r="C35" s="745">
        <v>448.3333333333333</v>
      </c>
      <c r="D35" s="615">
        <v>928.5</v>
      </c>
      <c r="E35" s="745">
        <f t="shared" si="0"/>
        <v>1376.8333333333333</v>
      </c>
      <c r="F35" s="615">
        <v>2082.56</v>
      </c>
      <c r="G35" s="745">
        <v>12860</v>
      </c>
      <c r="H35" s="615">
        <f t="shared" si="1"/>
        <v>14942.56</v>
      </c>
      <c r="I35" s="745">
        <v>32008</v>
      </c>
      <c r="J35" s="637">
        <f t="shared" si="2"/>
        <v>4.301528784470548</v>
      </c>
    </row>
    <row r="36" spans="1:10" ht="12.75">
      <c r="A36" s="742">
        <f t="shared" si="3"/>
        <v>26</v>
      </c>
      <c r="B36" s="745" t="s">
        <v>353</v>
      </c>
      <c r="C36" s="745">
        <v>283.5</v>
      </c>
      <c r="D36" s="615">
        <v>602.1666666666666</v>
      </c>
      <c r="E36" s="745">
        <f t="shared" si="0"/>
        <v>885.6666666666666</v>
      </c>
      <c r="F36" s="615">
        <v>937.169</v>
      </c>
      <c r="G36" s="745">
        <v>10731</v>
      </c>
      <c r="H36" s="615">
        <f t="shared" si="1"/>
        <v>11668.169</v>
      </c>
      <c r="I36" s="745">
        <v>20943</v>
      </c>
      <c r="J36" s="637">
        <f t="shared" si="2"/>
        <v>4.228938865810374</v>
      </c>
    </row>
    <row r="37" spans="1:10" ht="12.75">
      <c r="A37" s="742">
        <f t="shared" si="3"/>
        <v>27</v>
      </c>
      <c r="B37" s="743" t="s">
        <v>310</v>
      </c>
      <c r="C37" s="743">
        <v>2336.1666666666665</v>
      </c>
      <c r="D37" s="619">
        <v>2709.3333333333335</v>
      </c>
      <c r="E37" s="743">
        <f t="shared" si="0"/>
        <v>5045.5</v>
      </c>
      <c r="F37" s="619">
        <v>11973.247</v>
      </c>
      <c r="G37" s="743">
        <v>48034</v>
      </c>
      <c r="H37" s="619">
        <f t="shared" si="1"/>
        <v>60007.247</v>
      </c>
      <c r="I37" s="743">
        <v>119501</v>
      </c>
      <c r="J37" s="744">
        <f t="shared" si="2"/>
        <v>4.22214040049874</v>
      </c>
    </row>
    <row r="38" spans="1:10" ht="12.75">
      <c r="A38" s="742">
        <f t="shared" si="3"/>
        <v>28</v>
      </c>
      <c r="B38" s="745" t="s">
        <v>335</v>
      </c>
      <c r="C38" s="745">
        <v>121.66666666666667</v>
      </c>
      <c r="D38" s="615">
        <v>847.8333333333334</v>
      </c>
      <c r="E38" s="745">
        <f t="shared" si="0"/>
        <v>969.5</v>
      </c>
      <c r="F38" s="615">
        <v>728.536</v>
      </c>
      <c r="G38" s="745">
        <v>9472</v>
      </c>
      <c r="H38" s="615">
        <f t="shared" si="1"/>
        <v>10200.536</v>
      </c>
      <c r="I38" s="745">
        <v>22980</v>
      </c>
      <c r="J38" s="637">
        <f t="shared" si="2"/>
        <v>4.218885987815492</v>
      </c>
    </row>
    <row r="39" spans="1:10" ht="12.75">
      <c r="A39" s="742">
        <f t="shared" si="3"/>
        <v>29</v>
      </c>
      <c r="B39" s="743" t="s">
        <v>314</v>
      </c>
      <c r="C39" s="743">
        <v>1099.5</v>
      </c>
      <c r="D39" s="619">
        <v>2019.3333333333333</v>
      </c>
      <c r="E39" s="743">
        <f t="shared" si="0"/>
        <v>3118.833333333333</v>
      </c>
      <c r="F39" s="619">
        <v>5117.465</v>
      </c>
      <c r="G39" s="743">
        <v>38551</v>
      </c>
      <c r="H39" s="619">
        <f t="shared" si="1"/>
        <v>43668.465</v>
      </c>
      <c r="I39" s="743">
        <v>74099</v>
      </c>
      <c r="J39" s="744">
        <f t="shared" si="2"/>
        <v>4.209008668583021</v>
      </c>
    </row>
    <row r="40" spans="1:10" ht="12.75">
      <c r="A40" s="742">
        <f t="shared" si="3"/>
        <v>30</v>
      </c>
      <c r="B40" s="743" t="s">
        <v>303</v>
      </c>
      <c r="C40" s="743">
        <v>471</v>
      </c>
      <c r="D40" s="619">
        <v>1539.8333333333333</v>
      </c>
      <c r="E40" s="743">
        <f t="shared" si="0"/>
        <v>2010.8333333333333</v>
      </c>
      <c r="F40" s="619">
        <v>2384.072</v>
      </c>
      <c r="G40" s="743">
        <v>22757</v>
      </c>
      <c r="H40" s="619">
        <f t="shared" si="1"/>
        <v>25141.072</v>
      </c>
      <c r="I40" s="743">
        <v>47795</v>
      </c>
      <c r="J40" s="744">
        <f t="shared" si="2"/>
        <v>4.207204379816577</v>
      </c>
    </row>
    <row r="41" spans="1:10" ht="12.75">
      <c r="A41" s="742">
        <f t="shared" si="3"/>
        <v>31</v>
      </c>
      <c r="B41" s="745" t="s">
        <v>352</v>
      </c>
      <c r="C41" s="745">
        <v>544.1666666666666</v>
      </c>
      <c r="D41" s="615">
        <v>1601</v>
      </c>
      <c r="E41" s="745">
        <f t="shared" si="0"/>
        <v>2145.1666666666665</v>
      </c>
      <c r="F41" s="615">
        <v>1625.352</v>
      </c>
      <c r="G41" s="745">
        <v>24229</v>
      </c>
      <c r="H41" s="615">
        <f t="shared" si="1"/>
        <v>25854.352</v>
      </c>
      <c r="I41" s="745">
        <v>51101</v>
      </c>
      <c r="J41" s="637">
        <f t="shared" si="2"/>
        <v>4.197895670665284</v>
      </c>
    </row>
    <row r="42" spans="1:10" ht="12.75">
      <c r="A42" s="742">
        <f t="shared" si="3"/>
        <v>32</v>
      </c>
      <c r="B42" s="743" t="s">
        <v>601</v>
      </c>
      <c r="C42" s="743">
        <v>354.5</v>
      </c>
      <c r="D42" s="619">
        <v>1251.3333333333333</v>
      </c>
      <c r="E42" s="743">
        <f t="shared" si="0"/>
        <v>1605.8333333333333</v>
      </c>
      <c r="F42" s="619">
        <v>1574.269</v>
      </c>
      <c r="G42" s="743">
        <v>11562</v>
      </c>
      <c r="H42" s="619">
        <f t="shared" si="1"/>
        <v>13136.269</v>
      </c>
      <c r="I42" s="743">
        <v>38566</v>
      </c>
      <c r="J42" s="744">
        <f t="shared" si="2"/>
        <v>4.163857629345364</v>
      </c>
    </row>
    <row r="43" spans="1:10" ht="12.75">
      <c r="A43" s="742">
        <f t="shared" si="3"/>
        <v>33</v>
      </c>
      <c r="B43" s="745" t="s">
        <v>334</v>
      </c>
      <c r="C43" s="745">
        <v>442.3333333333333</v>
      </c>
      <c r="D43" s="615">
        <v>2558.5</v>
      </c>
      <c r="E43" s="745">
        <f t="shared" si="0"/>
        <v>3000.8333333333335</v>
      </c>
      <c r="F43" s="615">
        <v>1444.601</v>
      </c>
      <c r="G43" s="745">
        <v>43250</v>
      </c>
      <c r="H43" s="615">
        <f t="shared" si="1"/>
        <v>44694.601</v>
      </c>
      <c r="I43" s="745">
        <v>73326</v>
      </c>
      <c r="J43" s="637">
        <f t="shared" si="2"/>
        <v>4.092454700015456</v>
      </c>
    </row>
    <row r="44" spans="1:10" ht="12.75">
      <c r="A44" s="742">
        <f t="shared" si="3"/>
        <v>34</v>
      </c>
      <c r="B44" s="743" t="s">
        <v>291</v>
      </c>
      <c r="C44" s="743">
        <v>630.8333333333334</v>
      </c>
      <c r="D44" s="619">
        <v>3913.1666666666665</v>
      </c>
      <c r="E44" s="743">
        <f t="shared" si="0"/>
        <v>4544</v>
      </c>
      <c r="F44" s="619">
        <v>4000.925</v>
      </c>
      <c r="G44" s="743">
        <v>74474</v>
      </c>
      <c r="H44" s="619">
        <f t="shared" si="1"/>
        <v>78474.925</v>
      </c>
      <c r="I44" s="743">
        <v>112977</v>
      </c>
      <c r="J44" s="744">
        <f t="shared" si="2"/>
        <v>4.022057586942475</v>
      </c>
    </row>
    <row r="45" spans="1:10" ht="12.75">
      <c r="A45" s="742">
        <f t="shared" si="3"/>
        <v>35</v>
      </c>
      <c r="B45" s="743" t="s">
        <v>317</v>
      </c>
      <c r="C45" s="743">
        <v>233.5</v>
      </c>
      <c r="D45" s="619">
        <v>994.6666666666666</v>
      </c>
      <c r="E45" s="743">
        <f t="shared" si="0"/>
        <v>1228.1666666666665</v>
      </c>
      <c r="F45" s="619">
        <v>866.603</v>
      </c>
      <c r="G45" s="743">
        <v>10010</v>
      </c>
      <c r="H45" s="619">
        <f t="shared" si="1"/>
        <v>10876.603</v>
      </c>
      <c r="I45" s="743">
        <v>30790</v>
      </c>
      <c r="J45" s="744">
        <f t="shared" si="2"/>
        <v>3.9888491934610797</v>
      </c>
    </row>
    <row r="46" spans="1:10" ht="12.75">
      <c r="A46" s="742">
        <f t="shared" si="3"/>
        <v>36</v>
      </c>
      <c r="B46" s="745" t="s">
        <v>366</v>
      </c>
      <c r="C46" s="745">
        <v>2121.6666666666665</v>
      </c>
      <c r="D46" s="615">
        <v>1594</v>
      </c>
      <c r="E46" s="745">
        <f t="shared" si="0"/>
        <v>3715.6666666666665</v>
      </c>
      <c r="F46" s="615">
        <v>12350.2</v>
      </c>
      <c r="G46" s="745">
        <v>25981</v>
      </c>
      <c r="H46" s="615">
        <f t="shared" si="1"/>
        <v>38331.2</v>
      </c>
      <c r="I46" s="745">
        <v>94193</v>
      </c>
      <c r="J46" s="637">
        <f t="shared" si="2"/>
        <v>3.944737577810099</v>
      </c>
    </row>
    <row r="47" spans="1:10" ht="12.75">
      <c r="A47" s="742">
        <f t="shared" si="3"/>
        <v>37</v>
      </c>
      <c r="B47" s="743" t="s">
        <v>288</v>
      </c>
      <c r="C47" s="743">
        <v>372</v>
      </c>
      <c r="D47" s="619">
        <v>1769.3333333333333</v>
      </c>
      <c r="E47" s="743">
        <f t="shared" si="0"/>
        <v>2141.333333333333</v>
      </c>
      <c r="F47" s="619">
        <v>729.696</v>
      </c>
      <c r="G47" s="743">
        <v>18716</v>
      </c>
      <c r="H47" s="619">
        <f t="shared" si="1"/>
        <v>19445.696</v>
      </c>
      <c r="I47" s="743">
        <v>54723</v>
      </c>
      <c r="J47" s="744">
        <f t="shared" si="2"/>
        <v>3.913040829876529</v>
      </c>
    </row>
    <row r="48" spans="1:10" ht="12.75">
      <c r="A48" s="742">
        <f t="shared" si="3"/>
        <v>38</v>
      </c>
      <c r="B48" s="743" t="s">
        <v>307</v>
      </c>
      <c r="C48" s="743">
        <v>1444.1666666666667</v>
      </c>
      <c r="D48" s="619">
        <v>2950.6666666666665</v>
      </c>
      <c r="E48" s="743">
        <f t="shared" si="0"/>
        <v>4394.833333333333</v>
      </c>
      <c r="F48" s="619">
        <v>5238.48</v>
      </c>
      <c r="G48" s="743">
        <v>35684</v>
      </c>
      <c r="H48" s="619">
        <f t="shared" si="1"/>
        <v>40922.479999999996</v>
      </c>
      <c r="I48" s="743">
        <v>112592</v>
      </c>
      <c r="J48" s="744">
        <f t="shared" si="2"/>
        <v>3.9033264648761308</v>
      </c>
    </row>
    <row r="49" spans="1:10" ht="12.75">
      <c r="A49" s="742">
        <f t="shared" si="3"/>
        <v>39</v>
      </c>
      <c r="B49" s="745" t="s">
        <v>330</v>
      </c>
      <c r="C49" s="745">
        <v>396.8333333333333</v>
      </c>
      <c r="D49" s="615">
        <v>264.8333333333333</v>
      </c>
      <c r="E49" s="745">
        <f t="shared" si="0"/>
        <v>661.6666666666666</v>
      </c>
      <c r="F49" s="615">
        <v>1929.018</v>
      </c>
      <c r="G49" s="745">
        <v>3576</v>
      </c>
      <c r="H49" s="615">
        <f t="shared" si="1"/>
        <v>5505.018</v>
      </c>
      <c r="I49" s="745">
        <v>17073</v>
      </c>
      <c r="J49" s="637">
        <f t="shared" si="2"/>
        <v>3.8755149456256466</v>
      </c>
    </row>
    <row r="50" spans="1:10" ht="12.75">
      <c r="A50" s="742">
        <f t="shared" si="3"/>
        <v>40</v>
      </c>
      <c r="B50" s="745" t="s">
        <v>367</v>
      </c>
      <c r="C50" s="745">
        <v>1675.5</v>
      </c>
      <c r="D50" s="615">
        <v>2350.8333333333335</v>
      </c>
      <c r="E50" s="745">
        <f t="shared" si="0"/>
        <v>4026.3333333333335</v>
      </c>
      <c r="F50" s="615">
        <v>9017.882</v>
      </c>
      <c r="G50" s="745">
        <v>57362</v>
      </c>
      <c r="H50" s="615">
        <f t="shared" si="1"/>
        <v>66379.882</v>
      </c>
      <c r="I50" s="745">
        <v>104006</v>
      </c>
      <c r="J50" s="637">
        <f t="shared" si="2"/>
        <v>3.871251017569499</v>
      </c>
    </row>
    <row r="51" spans="1:10" ht="12.75">
      <c r="A51" s="742">
        <f t="shared" si="3"/>
        <v>41</v>
      </c>
      <c r="B51" s="743" t="s">
        <v>297</v>
      </c>
      <c r="C51" s="743">
        <v>1045.6666666666667</v>
      </c>
      <c r="D51" s="619">
        <v>3850.6666666666665</v>
      </c>
      <c r="E51" s="743">
        <f t="shared" si="0"/>
        <v>4896.333333333333</v>
      </c>
      <c r="F51" s="619">
        <v>5639.864</v>
      </c>
      <c r="G51" s="743">
        <v>67440</v>
      </c>
      <c r="H51" s="619">
        <f t="shared" si="1"/>
        <v>73079.864</v>
      </c>
      <c r="I51" s="743">
        <v>126864</v>
      </c>
      <c r="J51" s="744">
        <f t="shared" si="2"/>
        <v>3.8595135998654726</v>
      </c>
    </row>
    <row r="52" spans="1:10" ht="12.75">
      <c r="A52" s="742">
        <f t="shared" si="3"/>
        <v>42</v>
      </c>
      <c r="B52" s="745" t="s">
        <v>337</v>
      </c>
      <c r="C52" s="745">
        <v>858.3333333333334</v>
      </c>
      <c r="D52" s="615">
        <v>2254</v>
      </c>
      <c r="E52" s="745">
        <f t="shared" si="0"/>
        <v>3112.3333333333335</v>
      </c>
      <c r="F52" s="615">
        <v>3588.047</v>
      </c>
      <c r="G52" s="745">
        <v>38867</v>
      </c>
      <c r="H52" s="615">
        <f t="shared" si="1"/>
        <v>42455.047</v>
      </c>
      <c r="I52" s="745">
        <v>82885</v>
      </c>
      <c r="J52" s="637">
        <f t="shared" si="2"/>
        <v>3.755001910277292</v>
      </c>
    </row>
    <row r="53" spans="1:10" ht="12.75">
      <c r="A53" s="742">
        <f t="shared" si="3"/>
        <v>43</v>
      </c>
      <c r="B53" s="743" t="s">
        <v>319</v>
      </c>
      <c r="C53" s="743">
        <v>596.6666666666666</v>
      </c>
      <c r="D53" s="619">
        <v>865</v>
      </c>
      <c r="E53" s="743">
        <f t="shared" si="0"/>
        <v>1461.6666666666665</v>
      </c>
      <c r="F53" s="619">
        <v>2545.308</v>
      </c>
      <c r="G53" s="743">
        <v>11296</v>
      </c>
      <c r="H53" s="619">
        <f t="shared" si="1"/>
        <v>13841.308</v>
      </c>
      <c r="I53" s="743">
        <v>39388</v>
      </c>
      <c r="J53" s="744">
        <f t="shared" si="2"/>
        <v>3.710944111573745</v>
      </c>
    </row>
    <row r="54" spans="1:10" ht="12.75">
      <c r="A54" s="742">
        <f t="shared" si="3"/>
        <v>44</v>
      </c>
      <c r="B54" s="743" t="s">
        <v>296</v>
      </c>
      <c r="C54" s="743">
        <v>633</v>
      </c>
      <c r="D54" s="619">
        <v>1097.8333333333333</v>
      </c>
      <c r="E54" s="743">
        <f t="shared" si="0"/>
        <v>1730.8333333333333</v>
      </c>
      <c r="F54" s="619">
        <v>2511.861</v>
      </c>
      <c r="G54" s="743">
        <v>15423</v>
      </c>
      <c r="H54" s="619">
        <f t="shared" si="1"/>
        <v>17934.861</v>
      </c>
      <c r="I54" s="743">
        <v>46757</v>
      </c>
      <c r="J54" s="744">
        <f t="shared" si="2"/>
        <v>3.70176301587641</v>
      </c>
    </row>
    <row r="55" spans="1:10" ht="12.75">
      <c r="A55" s="742">
        <f t="shared" si="3"/>
        <v>45</v>
      </c>
      <c r="B55" s="743" t="s">
        <v>282</v>
      </c>
      <c r="C55" s="743">
        <v>252.33333333333334</v>
      </c>
      <c r="D55" s="619">
        <v>1374.6666666666667</v>
      </c>
      <c r="E55" s="743">
        <f t="shared" si="0"/>
        <v>1627</v>
      </c>
      <c r="F55" s="619">
        <v>881.043</v>
      </c>
      <c r="G55" s="743">
        <v>21506</v>
      </c>
      <c r="H55" s="619">
        <f t="shared" si="1"/>
        <v>22387.043</v>
      </c>
      <c r="I55" s="743">
        <v>43977</v>
      </c>
      <c r="J55" s="744">
        <f t="shared" si="2"/>
        <v>3.6996611865293225</v>
      </c>
    </row>
    <row r="56" spans="1:10" ht="12.75">
      <c r="A56" s="746">
        <f t="shared" si="3"/>
        <v>46</v>
      </c>
      <c r="B56" s="747" t="s">
        <v>338</v>
      </c>
      <c r="C56" s="747">
        <v>720.6666666666666</v>
      </c>
      <c r="D56" s="625">
        <v>975.5</v>
      </c>
      <c r="E56" s="747">
        <f t="shared" si="0"/>
        <v>1696.1666666666665</v>
      </c>
      <c r="F56" s="625">
        <v>3968.513</v>
      </c>
      <c r="G56" s="747">
        <v>20132</v>
      </c>
      <c r="H56" s="625">
        <f t="shared" si="1"/>
        <v>24100.513</v>
      </c>
      <c r="I56" s="747">
        <v>46550</v>
      </c>
      <c r="J56" s="638">
        <f t="shared" si="2"/>
        <v>3.6437522377371994</v>
      </c>
    </row>
    <row r="57" spans="1:10" ht="12.75">
      <c r="A57" s="1104" t="s">
        <v>740</v>
      </c>
      <c r="B57" s="1106" t="s">
        <v>595</v>
      </c>
      <c r="C57" s="1102" t="s">
        <v>741</v>
      </c>
      <c r="D57" s="1102"/>
      <c r="E57" s="1102"/>
      <c r="F57" s="1102" t="s">
        <v>742</v>
      </c>
      <c r="G57" s="1102"/>
      <c r="H57" s="1102"/>
      <c r="I57" s="1101" t="s">
        <v>743</v>
      </c>
      <c r="J57" s="1101" t="s">
        <v>744</v>
      </c>
    </row>
    <row r="58" spans="1:10" ht="12.75">
      <c r="A58" s="1105"/>
      <c r="B58" s="1107"/>
      <c r="C58" s="1101" t="s">
        <v>745</v>
      </c>
      <c r="D58" s="1101" t="s">
        <v>746</v>
      </c>
      <c r="E58" s="1101" t="s">
        <v>747</v>
      </c>
      <c r="F58" s="1101" t="s">
        <v>745</v>
      </c>
      <c r="G58" s="1101" t="s">
        <v>746</v>
      </c>
      <c r="H58" s="1101" t="s">
        <v>748</v>
      </c>
      <c r="I58" s="1102"/>
      <c r="J58" s="1102"/>
    </row>
    <row r="59" spans="1:10" ht="12.75">
      <c r="A59" s="1105"/>
      <c r="B59" s="1107"/>
      <c r="C59" s="1103"/>
      <c r="D59" s="1103"/>
      <c r="E59" s="1103"/>
      <c r="F59" s="1103"/>
      <c r="G59" s="1103"/>
      <c r="H59" s="1103"/>
      <c r="I59" s="1102"/>
      <c r="J59" s="1102"/>
    </row>
    <row r="60" spans="1:10" ht="12.75">
      <c r="A60" s="1105"/>
      <c r="B60" s="1107"/>
      <c r="C60" s="1103"/>
      <c r="D60" s="1103"/>
      <c r="E60" s="1103"/>
      <c r="F60" s="1103"/>
      <c r="G60" s="1103"/>
      <c r="H60" s="1103"/>
      <c r="I60" s="1102"/>
      <c r="J60" s="1102"/>
    </row>
    <row r="61" spans="1:10" ht="12.75">
      <c r="A61" s="1105"/>
      <c r="B61" s="1108"/>
      <c r="C61" s="1103"/>
      <c r="D61" s="1103"/>
      <c r="E61" s="1103"/>
      <c r="F61" s="1103"/>
      <c r="G61" s="1103"/>
      <c r="H61" s="1103"/>
      <c r="I61" s="1102"/>
      <c r="J61" s="1102"/>
    </row>
    <row r="62" spans="1:10" ht="12.75">
      <c r="A62" s="742">
        <f>A56+1</f>
        <v>47</v>
      </c>
      <c r="B62" s="743" t="s">
        <v>322</v>
      </c>
      <c r="C62" s="743">
        <v>1027</v>
      </c>
      <c r="D62" s="619">
        <v>2468.5</v>
      </c>
      <c r="E62" s="743">
        <f aca="true" t="shared" si="4" ref="E62:E94">SUM(C62:D62)</f>
        <v>3495.5</v>
      </c>
      <c r="F62" s="619">
        <v>3456.574</v>
      </c>
      <c r="G62" s="743">
        <v>69668</v>
      </c>
      <c r="H62" s="619">
        <f aca="true" t="shared" si="5" ref="H62:H94">SUM(F62:G62)</f>
        <v>73124.574</v>
      </c>
      <c r="I62" s="743">
        <v>97912</v>
      </c>
      <c r="J62" s="744">
        <f aca="true" t="shared" si="6" ref="J62:J94">E62/I62*100</f>
        <v>3.5700424871313015</v>
      </c>
    </row>
    <row r="63" spans="1:10" ht="12.75">
      <c r="A63" s="742">
        <f t="shared" si="3"/>
        <v>48</v>
      </c>
      <c r="B63" s="743" t="s">
        <v>305</v>
      </c>
      <c r="C63" s="743">
        <v>917.8333333333334</v>
      </c>
      <c r="D63" s="619">
        <v>4071.8333333333335</v>
      </c>
      <c r="E63" s="743">
        <f t="shared" si="4"/>
        <v>4989.666666666667</v>
      </c>
      <c r="F63" s="619">
        <v>3830.06</v>
      </c>
      <c r="G63" s="743">
        <v>41366</v>
      </c>
      <c r="H63" s="619">
        <f t="shared" si="5"/>
        <v>45196.06</v>
      </c>
      <c r="I63" s="743">
        <v>139950</v>
      </c>
      <c r="J63" s="744">
        <f t="shared" si="6"/>
        <v>3.5653209479576042</v>
      </c>
    </row>
    <row r="64" spans="1:10" ht="12.75">
      <c r="A64" s="742">
        <f t="shared" si="3"/>
        <v>49</v>
      </c>
      <c r="B64" s="745" t="s">
        <v>336</v>
      </c>
      <c r="C64" s="745">
        <v>400.6666666666667</v>
      </c>
      <c r="D64" s="615">
        <v>1052.6666666666667</v>
      </c>
      <c r="E64" s="745">
        <f t="shared" si="4"/>
        <v>1453.3333333333335</v>
      </c>
      <c r="F64" s="615">
        <v>1439.565</v>
      </c>
      <c r="G64" s="745">
        <v>9546</v>
      </c>
      <c r="H64" s="615">
        <f t="shared" si="5"/>
        <v>10985.565</v>
      </c>
      <c r="I64" s="745">
        <v>40818</v>
      </c>
      <c r="J64" s="637">
        <f t="shared" si="6"/>
        <v>3.560520685318569</v>
      </c>
    </row>
    <row r="65" spans="1:10" ht="12.75">
      <c r="A65" s="742">
        <f t="shared" si="3"/>
        <v>50</v>
      </c>
      <c r="B65" s="743" t="s">
        <v>313</v>
      </c>
      <c r="C65" s="743">
        <v>490.8333333333333</v>
      </c>
      <c r="D65" s="619">
        <v>1411.3333333333333</v>
      </c>
      <c r="E65" s="743">
        <f t="shared" si="4"/>
        <v>1902.1666666666665</v>
      </c>
      <c r="F65" s="619">
        <v>1632.677</v>
      </c>
      <c r="G65" s="743">
        <v>17804</v>
      </c>
      <c r="H65" s="619">
        <f t="shared" si="5"/>
        <v>19436.677</v>
      </c>
      <c r="I65" s="743">
        <v>53966</v>
      </c>
      <c r="J65" s="744">
        <f t="shared" si="6"/>
        <v>3.5247501513298496</v>
      </c>
    </row>
    <row r="66" spans="1:10" ht="12.75">
      <c r="A66" s="742">
        <f t="shared" si="3"/>
        <v>51</v>
      </c>
      <c r="B66" s="743" t="s">
        <v>295</v>
      </c>
      <c r="C66" s="743">
        <v>670.1666666666666</v>
      </c>
      <c r="D66" s="619">
        <v>1466.1666666666667</v>
      </c>
      <c r="E66" s="743">
        <f t="shared" si="4"/>
        <v>2136.3333333333335</v>
      </c>
      <c r="F66" s="619">
        <v>3575.302</v>
      </c>
      <c r="G66" s="743">
        <v>12749</v>
      </c>
      <c r="H66" s="619">
        <f t="shared" si="5"/>
        <v>16324.302</v>
      </c>
      <c r="I66" s="743">
        <v>60668</v>
      </c>
      <c r="J66" s="744">
        <f t="shared" si="6"/>
        <v>3.5213511790949648</v>
      </c>
    </row>
    <row r="67" spans="1:10" ht="12.75">
      <c r="A67" s="742">
        <f t="shared" si="3"/>
        <v>52</v>
      </c>
      <c r="B67" s="743" t="s">
        <v>293</v>
      </c>
      <c r="C67" s="743">
        <v>497.1666666666667</v>
      </c>
      <c r="D67" s="619">
        <v>1094.5</v>
      </c>
      <c r="E67" s="743">
        <f t="shared" si="4"/>
        <v>1591.6666666666667</v>
      </c>
      <c r="F67" s="619">
        <v>2165.292</v>
      </c>
      <c r="G67" s="743">
        <v>19822</v>
      </c>
      <c r="H67" s="619">
        <f t="shared" si="5"/>
        <v>21987.292</v>
      </c>
      <c r="I67" s="743">
        <v>45247</v>
      </c>
      <c r="J67" s="744">
        <f t="shared" si="6"/>
        <v>3.517728615525155</v>
      </c>
    </row>
    <row r="68" spans="1:10" ht="12.75">
      <c r="A68" s="742">
        <f t="shared" si="3"/>
        <v>53</v>
      </c>
      <c r="B68" s="745" t="s">
        <v>362</v>
      </c>
      <c r="C68" s="745">
        <v>1121.5</v>
      </c>
      <c r="D68" s="615">
        <v>2633</v>
      </c>
      <c r="E68" s="745">
        <f t="shared" si="4"/>
        <v>3754.5</v>
      </c>
      <c r="F68" s="615">
        <v>4820.263</v>
      </c>
      <c r="G68" s="745">
        <v>37827</v>
      </c>
      <c r="H68" s="615">
        <f t="shared" si="5"/>
        <v>42647.263</v>
      </c>
      <c r="I68" s="745">
        <v>108431</v>
      </c>
      <c r="J68" s="637">
        <f t="shared" si="6"/>
        <v>3.462570667060158</v>
      </c>
    </row>
    <row r="69" spans="1:10" ht="12.75">
      <c r="A69" s="742">
        <f t="shared" si="3"/>
        <v>54</v>
      </c>
      <c r="B69" s="743" t="s">
        <v>311</v>
      </c>
      <c r="C69" s="743">
        <v>3207.6666666666665</v>
      </c>
      <c r="D69" s="619">
        <v>2419.3333333333335</v>
      </c>
      <c r="E69" s="743">
        <f t="shared" si="4"/>
        <v>5627</v>
      </c>
      <c r="F69" s="619">
        <v>11889.593</v>
      </c>
      <c r="G69" s="743">
        <v>51797</v>
      </c>
      <c r="H69" s="619">
        <f t="shared" si="5"/>
        <v>63686.593</v>
      </c>
      <c r="I69" s="743">
        <v>163548</v>
      </c>
      <c r="J69" s="744">
        <f t="shared" si="6"/>
        <v>3.4405801354953898</v>
      </c>
    </row>
    <row r="70" spans="1:10" ht="12.75">
      <c r="A70" s="742">
        <f t="shared" si="3"/>
        <v>55</v>
      </c>
      <c r="B70" s="745" t="s">
        <v>363</v>
      </c>
      <c r="C70" s="745">
        <v>1311</v>
      </c>
      <c r="D70" s="615">
        <v>2435.1666666666665</v>
      </c>
      <c r="E70" s="745">
        <f t="shared" si="4"/>
        <v>3746.1666666666665</v>
      </c>
      <c r="F70" s="615">
        <v>4954.904</v>
      </c>
      <c r="G70" s="745">
        <v>37179</v>
      </c>
      <c r="H70" s="615">
        <f t="shared" si="5"/>
        <v>42133.904</v>
      </c>
      <c r="I70" s="745">
        <v>109192</v>
      </c>
      <c r="J70" s="637">
        <f t="shared" si="6"/>
        <v>3.43080689672015</v>
      </c>
    </row>
    <row r="71" spans="1:10" ht="12.75">
      <c r="A71" s="742">
        <f t="shared" si="3"/>
        <v>56</v>
      </c>
      <c r="B71" s="743" t="s">
        <v>326</v>
      </c>
      <c r="C71" s="743">
        <v>359.8333333333333</v>
      </c>
      <c r="D71" s="619">
        <v>815.8333333333334</v>
      </c>
      <c r="E71" s="743">
        <f t="shared" si="4"/>
        <v>1175.6666666666667</v>
      </c>
      <c r="F71" s="619">
        <v>2503.476</v>
      </c>
      <c r="G71" s="743">
        <v>8850</v>
      </c>
      <c r="H71" s="619">
        <f t="shared" si="5"/>
        <v>11353.476</v>
      </c>
      <c r="I71" s="743">
        <v>35309</v>
      </c>
      <c r="J71" s="744">
        <f t="shared" si="6"/>
        <v>3.3296515524842585</v>
      </c>
    </row>
    <row r="72" spans="1:10" ht="12.75">
      <c r="A72" s="742">
        <f t="shared" si="3"/>
        <v>57</v>
      </c>
      <c r="B72" s="743" t="s">
        <v>309</v>
      </c>
      <c r="C72" s="743">
        <v>1402.8333333333333</v>
      </c>
      <c r="D72" s="619">
        <v>2127.6666666666665</v>
      </c>
      <c r="E72" s="743">
        <f t="shared" si="4"/>
        <v>3530.5</v>
      </c>
      <c r="F72" s="619">
        <v>10324.291</v>
      </c>
      <c r="G72" s="743">
        <v>38273</v>
      </c>
      <c r="H72" s="619">
        <f t="shared" si="5"/>
        <v>48597.291</v>
      </c>
      <c r="I72" s="743">
        <v>107783</v>
      </c>
      <c r="J72" s="744">
        <f t="shared" si="6"/>
        <v>3.2755629366412147</v>
      </c>
    </row>
    <row r="73" spans="1:10" ht="12.75">
      <c r="A73" s="742">
        <f t="shared" si="3"/>
        <v>58</v>
      </c>
      <c r="B73" s="743" t="s">
        <v>323</v>
      </c>
      <c r="C73" s="743">
        <v>674.6666666666666</v>
      </c>
      <c r="D73" s="619">
        <v>1176.3333333333333</v>
      </c>
      <c r="E73" s="743">
        <f t="shared" si="4"/>
        <v>1851</v>
      </c>
      <c r="F73" s="619">
        <v>3612.517</v>
      </c>
      <c r="G73" s="743">
        <v>19154</v>
      </c>
      <c r="H73" s="619">
        <f t="shared" si="5"/>
        <v>22766.517</v>
      </c>
      <c r="I73" s="743">
        <v>56658</v>
      </c>
      <c r="J73" s="744">
        <f t="shared" si="6"/>
        <v>3.2669702425076776</v>
      </c>
    </row>
    <row r="74" spans="1:10" ht="12.75">
      <c r="A74" s="742">
        <f t="shared" si="3"/>
        <v>59</v>
      </c>
      <c r="B74" s="743" t="s">
        <v>284</v>
      </c>
      <c r="C74" s="743">
        <v>539.1666666666666</v>
      </c>
      <c r="D74" s="619">
        <v>1464.1666666666667</v>
      </c>
      <c r="E74" s="743">
        <f t="shared" si="4"/>
        <v>2003.3333333333335</v>
      </c>
      <c r="F74" s="619">
        <v>1168.399</v>
      </c>
      <c r="G74" s="743">
        <v>19859</v>
      </c>
      <c r="H74" s="619">
        <f t="shared" si="5"/>
        <v>21027.399</v>
      </c>
      <c r="I74" s="743">
        <v>61606</v>
      </c>
      <c r="J74" s="744">
        <f t="shared" si="6"/>
        <v>3.2518477637459555</v>
      </c>
    </row>
    <row r="75" spans="1:10" ht="12.75">
      <c r="A75" s="742">
        <f t="shared" si="3"/>
        <v>60</v>
      </c>
      <c r="B75" s="745" t="s">
        <v>345</v>
      </c>
      <c r="C75" s="745">
        <v>462</v>
      </c>
      <c r="D75" s="615">
        <v>1615.1666666666667</v>
      </c>
      <c r="E75" s="745">
        <f t="shared" si="4"/>
        <v>2077.166666666667</v>
      </c>
      <c r="F75" s="615">
        <v>1183.935</v>
      </c>
      <c r="G75" s="745">
        <v>23143</v>
      </c>
      <c r="H75" s="615">
        <f t="shared" si="5"/>
        <v>24326.935</v>
      </c>
      <c r="I75" s="745">
        <v>64007</v>
      </c>
      <c r="J75" s="637">
        <f t="shared" si="6"/>
        <v>3.245217970951094</v>
      </c>
    </row>
    <row r="76" spans="1:10" ht="12.75">
      <c r="A76" s="742">
        <f t="shared" si="3"/>
        <v>61</v>
      </c>
      <c r="B76" s="743" t="s">
        <v>600</v>
      </c>
      <c r="C76" s="743">
        <v>298.3333333333333</v>
      </c>
      <c r="D76" s="619">
        <v>768.5</v>
      </c>
      <c r="E76" s="743">
        <f t="shared" si="4"/>
        <v>1066.8333333333333</v>
      </c>
      <c r="F76" s="619">
        <v>1448.051</v>
      </c>
      <c r="G76" s="743">
        <v>10514</v>
      </c>
      <c r="H76" s="619">
        <f t="shared" si="5"/>
        <v>11962.051</v>
      </c>
      <c r="I76" s="743">
        <v>33862</v>
      </c>
      <c r="J76" s="744">
        <f t="shared" si="6"/>
        <v>3.1505325536983437</v>
      </c>
    </row>
    <row r="77" spans="1:10" ht="12.75">
      <c r="A77" s="742">
        <f t="shared" si="3"/>
        <v>62</v>
      </c>
      <c r="B77" s="743" t="s">
        <v>283</v>
      </c>
      <c r="C77" s="743">
        <v>631.6666666666666</v>
      </c>
      <c r="D77" s="619">
        <v>2691.6666666666665</v>
      </c>
      <c r="E77" s="743">
        <f t="shared" si="4"/>
        <v>3323.333333333333</v>
      </c>
      <c r="F77" s="619">
        <v>2262.891</v>
      </c>
      <c r="G77" s="743">
        <v>30746</v>
      </c>
      <c r="H77" s="619">
        <f t="shared" si="5"/>
        <v>33008.891</v>
      </c>
      <c r="I77" s="743">
        <v>107991</v>
      </c>
      <c r="J77" s="744">
        <f t="shared" si="6"/>
        <v>3.0774169452392632</v>
      </c>
    </row>
    <row r="78" spans="1:10" ht="12.75">
      <c r="A78" s="742">
        <f t="shared" si="3"/>
        <v>63</v>
      </c>
      <c r="B78" s="745" t="s">
        <v>361</v>
      </c>
      <c r="C78" s="745">
        <v>431.6666666666667</v>
      </c>
      <c r="D78" s="615">
        <v>1224.5</v>
      </c>
      <c r="E78" s="745">
        <f t="shared" si="4"/>
        <v>1656.1666666666667</v>
      </c>
      <c r="F78" s="615">
        <v>1385.944</v>
      </c>
      <c r="G78" s="745">
        <v>18036</v>
      </c>
      <c r="H78" s="615">
        <f t="shared" si="5"/>
        <v>19421.944</v>
      </c>
      <c r="I78" s="745">
        <v>56960</v>
      </c>
      <c r="J78" s="637">
        <f t="shared" si="6"/>
        <v>2.907595973782772</v>
      </c>
    </row>
    <row r="79" spans="1:10" ht="12.75">
      <c r="A79" s="742">
        <f t="shared" si="3"/>
        <v>64</v>
      </c>
      <c r="B79" s="745" t="s">
        <v>344</v>
      </c>
      <c r="C79" s="745">
        <v>561</v>
      </c>
      <c r="D79" s="615">
        <v>1310.1666666666667</v>
      </c>
      <c r="E79" s="745">
        <f t="shared" si="4"/>
        <v>1871.1666666666667</v>
      </c>
      <c r="F79" s="615">
        <v>3644.228</v>
      </c>
      <c r="G79" s="745">
        <v>21373</v>
      </c>
      <c r="H79" s="615">
        <f t="shared" si="5"/>
        <v>25017.228</v>
      </c>
      <c r="I79" s="745">
        <v>64714</v>
      </c>
      <c r="J79" s="637">
        <f t="shared" si="6"/>
        <v>2.8914402859762443</v>
      </c>
    </row>
    <row r="80" spans="1:10" ht="12.75">
      <c r="A80" s="742">
        <f t="shared" si="3"/>
        <v>65</v>
      </c>
      <c r="B80" s="745" t="s">
        <v>350</v>
      </c>
      <c r="C80" s="745">
        <v>315</v>
      </c>
      <c r="D80" s="615">
        <v>1260.1666666666667</v>
      </c>
      <c r="E80" s="745">
        <f t="shared" si="4"/>
        <v>1575.1666666666667</v>
      </c>
      <c r="F80" s="615">
        <v>844.046</v>
      </c>
      <c r="G80" s="745">
        <v>18608</v>
      </c>
      <c r="H80" s="615">
        <f t="shared" si="5"/>
        <v>19452.046</v>
      </c>
      <c r="I80" s="745">
        <v>54676</v>
      </c>
      <c r="J80" s="637">
        <f t="shared" si="6"/>
        <v>2.880910576243081</v>
      </c>
    </row>
    <row r="81" spans="1:10" ht="12.75">
      <c r="A81" s="742">
        <f t="shared" si="3"/>
        <v>66</v>
      </c>
      <c r="B81" s="745" t="s">
        <v>358</v>
      </c>
      <c r="C81" s="745">
        <v>626.1666666666666</v>
      </c>
      <c r="D81" s="615">
        <v>1338.3333333333333</v>
      </c>
      <c r="E81" s="745">
        <f t="shared" si="4"/>
        <v>1964.5</v>
      </c>
      <c r="F81" s="615">
        <v>2483.211</v>
      </c>
      <c r="G81" s="745">
        <v>17247</v>
      </c>
      <c r="H81" s="615">
        <f t="shared" si="5"/>
        <v>19730.211</v>
      </c>
      <c r="I81" s="745">
        <v>68295</v>
      </c>
      <c r="J81" s="637">
        <f t="shared" si="6"/>
        <v>2.8764916904605022</v>
      </c>
    </row>
    <row r="82" spans="1:10" ht="12.75">
      <c r="A82" s="742">
        <f aca="true" t="shared" si="7" ref="A82:A94">A81+1</f>
        <v>67</v>
      </c>
      <c r="B82" s="745" t="s">
        <v>341</v>
      </c>
      <c r="C82" s="745">
        <v>618.6666666666666</v>
      </c>
      <c r="D82" s="615">
        <v>744.6666666666666</v>
      </c>
      <c r="E82" s="745">
        <f t="shared" si="4"/>
        <v>1363.3333333333333</v>
      </c>
      <c r="F82" s="615">
        <v>2149.129</v>
      </c>
      <c r="G82" s="745">
        <v>12650</v>
      </c>
      <c r="H82" s="615">
        <f t="shared" si="5"/>
        <v>14799.129</v>
      </c>
      <c r="I82" s="745">
        <v>47884</v>
      </c>
      <c r="J82" s="637">
        <f t="shared" si="6"/>
        <v>2.8471584106034027</v>
      </c>
    </row>
    <row r="83" spans="1:10" ht="12.75">
      <c r="A83" s="742">
        <f t="shared" si="7"/>
        <v>68</v>
      </c>
      <c r="B83" s="745" t="s">
        <v>359</v>
      </c>
      <c r="C83" s="745">
        <v>606.3333333333334</v>
      </c>
      <c r="D83" s="615">
        <v>1609.1666666666667</v>
      </c>
      <c r="E83" s="745">
        <f t="shared" si="4"/>
        <v>2215.5</v>
      </c>
      <c r="F83" s="615">
        <v>2384.133</v>
      </c>
      <c r="G83" s="745">
        <v>20562</v>
      </c>
      <c r="H83" s="615">
        <f t="shared" si="5"/>
        <v>22946.133</v>
      </c>
      <c r="I83" s="745">
        <v>79711</v>
      </c>
      <c r="J83" s="637">
        <f t="shared" si="6"/>
        <v>2.7794156389958724</v>
      </c>
    </row>
    <row r="84" spans="1:10" ht="12.75">
      <c r="A84" s="742">
        <f t="shared" si="7"/>
        <v>69</v>
      </c>
      <c r="B84" s="743" t="s">
        <v>324</v>
      </c>
      <c r="C84" s="743">
        <v>481.3333333333333</v>
      </c>
      <c r="D84" s="619">
        <v>1082.6666666666667</v>
      </c>
      <c r="E84" s="743">
        <f t="shared" si="4"/>
        <v>1564</v>
      </c>
      <c r="F84" s="619">
        <v>1239.792</v>
      </c>
      <c r="G84" s="743">
        <v>11574</v>
      </c>
      <c r="H84" s="619">
        <f t="shared" si="5"/>
        <v>12813.792</v>
      </c>
      <c r="I84" s="743">
        <v>59210</v>
      </c>
      <c r="J84" s="744">
        <f t="shared" si="6"/>
        <v>2.641445701739571</v>
      </c>
    </row>
    <row r="85" spans="1:10" ht="12.75">
      <c r="A85" s="742">
        <f t="shared" si="7"/>
        <v>70</v>
      </c>
      <c r="B85" s="745" t="s">
        <v>348</v>
      </c>
      <c r="C85" s="745">
        <v>676.3333333333334</v>
      </c>
      <c r="D85" s="615">
        <v>2029.8333333333333</v>
      </c>
      <c r="E85" s="745">
        <f t="shared" si="4"/>
        <v>2706.1666666666665</v>
      </c>
      <c r="F85" s="615">
        <v>2268.998</v>
      </c>
      <c r="G85" s="745">
        <v>39237</v>
      </c>
      <c r="H85" s="615">
        <f t="shared" si="5"/>
        <v>41505.998</v>
      </c>
      <c r="I85" s="745">
        <v>104526</v>
      </c>
      <c r="J85" s="637">
        <f t="shared" si="6"/>
        <v>2.588989023464656</v>
      </c>
    </row>
    <row r="86" spans="1:10" ht="12.75">
      <c r="A86" s="742">
        <f t="shared" si="7"/>
        <v>71</v>
      </c>
      <c r="B86" s="743" t="s">
        <v>321</v>
      </c>
      <c r="C86" s="743">
        <v>794.1666666666666</v>
      </c>
      <c r="D86" s="619">
        <v>1058</v>
      </c>
      <c r="E86" s="743">
        <f t="shared" si="4"/>
        <v>1852.1666666666665</v>
      </c>
      <c r="F86" s="619">
        <v>2749.362</v>
      </c>
      <c r="G86" s="743">
        <v>20449</v>
      </c>
      <c r="H86" s="619">
        <f t="shared" si="5"/>
        <v>23198.362</v>
      </c>
      <c r="I86" s="743">
        <v>73758</v>
      </c>
      <c r="J86" s="744">
        <f t="shared" si="6"/>
        <v>2.511140034527328</v>
      </c>
    </row>
    <row r="87" spans="1:10" ht="12.75">
      <c r="A87" s="742">
        <f t="shared" si="7"/>
        <v>72</v>
      </c>
      <c r="B87" s="745" t="s">
        <v>331</v>
      </c>
      <c r="C87" s="745">
        <v>645.1666666666666</v>
      </c>
      <c r="D87" s="615">
        <v>943</v>
      </c>
      <c r="E87" s="745">
        <f t="shared" si="4"/>
        <v>1588.1666666666665</v>
      </c>
      <c r="F87" s="615">
        <v>2428.157</v>
      </c>
      <c r="G87" s="745">
        <v>9004</v>
      </c>
      <c r="H87" s="615">
        <f t="shared" si="5"/>
        <v>11432.157</v>
      </c>
      <c r="I87" s="745">
        <v>65618</v>
      </c>
      <c r="J87" s="637">
        <f t="shared" si="6"/>
        <v>2.420321659707194</v>
      </c>
    </row>
    <row r="88" spans="1:10" ht="12.75">
      <c r="A88" s="742">
        <f t="shared" si="7"/>
        <v>73</v>
      </c>
      <c r="B88" s="743" t="s">
        <v>327</v>
      </c>
      <c r="C88" s="743">
        <v>1137.1666666666667</v>
      </c>
      <c r="D88" s="619">
        <v>2612.3333333333335</v>
      </c>
      <c r="E88" s="743">
        <f t="shared" si="4"/>
        <v>3749.5</v>
      </c>
      <c r="F88" s="619">
        <v>4394.598</v>
      </c>
      <c r="G88" s="743">
        <v>43841</v>
      </c>
      <c r="H88" s="619">
        <f t="shared" si="5"/>
        <v>48235.598</v>
      </c>
      <c r="I88" s="743">
        <v>156539</v>
      </c>
      <c r="J88" s="744">
        <f t="shared" si="6"/>
        <v>2.39524974606967</v>
      </c>
    </row>
    <row r="89" spans="1:10" ht="12.75">
      <c r="A89" s="742">
        <f t="shared" si="7"/>
        <v>74</v>
      </c>
      <c r="B89" s="745" t="s">
        <v>329</v>
      </c>
      <c r="C89" s="745">
        <v>862.1666666666666</v>
      </c>
      <c r="D89" s="615">
        <v>1749.1666666666667</v>
      </c>
      <c r="E89" s="745">
        <f t="shared" si="4"/>
        <v>2611.3333333333335</v>
      </c>
      <c r="F89" s="615">
        <v>2974.467</v>
      </c>
      <c r="G89" s="745">
        <v>27295</v>
      </c>
      <c r="H89" s="615">
        <f t="shared" si="5"/>
        <v>30269.467</v>
      </c>
      <c r="I89" s="745">
        <v>111747</v>
      </c>
      <c r="J89" s="637">
        <f t="shared" si="6"/>
        <v>2.336826342839927</v>
      </c>
    </row>
    <row r="90" spans="1:10" ht="12.75">
      <c r="A90" s="742">
        <f t="shared" si="7"/>
        <v>75</v>
      </c>
      <c r="B90" s="745" t="s">
        <v>360</v>
      </c>
      <c r="C90" s="745">
        <v>126.83333333333333</v>
      </c>
      <c r="D90" s="615">
        <v>584.8333333333334</v>
      </c>
      <c r="E90" s="745">
        <f t="shared" si="4"/>
        <v>711.6666666666667</v>
      </c>
      <c r="F90" s="615">
        <v>560.239</v>
      </c>
      <c r="G90" s="745">
        <v>9030</v>
      </c>
      <c r="H90" s="615">
        <f t="shared" si="5"/>
        <v>9590.239</v>
      </c>
      <c r="I90" s="745">
        <v>30543</v>
      </c>
      <c r="J90" s="637">
        <f t="shared" si="6"/>
        <v>2.3300483471390065</v>
      </c>
    </row>
    <row r="91" spans="1:10" ht="12.75">
      <c r="A91" s="742">
        <f t="shared" si="7"/>
        <v>76</v>
      </c>
      <c r="B91" s="745" t="s">
        <v>339</v>
      </c>
      <c r="C91" s="745">
        <v>814.3333333333334</v>
      </c>
      <c r="D91" s="615">
        <v>702.6666666666666</v>
      </c>
      <c r="E91" s="745">
        <f t="shared" si="4"/>
        <v>1517</v>
      </c>
      <c r="F91" s="615">
        <v>4877.621</v>
      </c>
      <c r="G91" s="745">
        <v>14068</v>
      </c>
      <c r="H91" s="615">
        <f t="shared" si="5"/>
        <v>18945.621</v>
      </c>
      <c r="I91" s="745">
        <v>67697</v>
      </c>
      <c r="J91" s="637">
        <f t="shared" si="6"/>
        <v>2.2408673944192508</v>
      </c>
    </row>
    <row r="92" spans="1:10" ht="12.75">
      <c r="A92" s="742">
        <f t="shared" si="7"/>
        <v>77</v>
      </c>
      <c r="B92" s="743" t="s">
        <v>285</v>
      </c>
      <c r="C92" s="743">
        <v>414.8333333333333</v>
      </c>
      <c r="D92" s="619">
        <v>1625</v>
      </c>
      <c r="E92" s="743">
        <f t="shared" si="4"/>
        <v>2039.8333333333333</v>
      </c>
      <c r="F92" s="619">
        <v>952.588</v>
      </c>
      <c r="G92" s="743">
        <v>24522</v>
      </c>
      <c r="H92" s="619">
        <f t="shared" si="5"/>
        <v>25474.588</v>
      </c>
      <c r="I92" s="743">
        <v>93116</v>
      </c>
      <c r="J92" s="744">
        <f t="shared" si="6"/>
        <v>2.1906367684751635</v>
      </c>
    </row>
    <row r="93" spans="1:10" ht="12.75">
      <c r="A93" s="742">
        <f t="shared" si="7"/>
        <v>78</v>
      </c>
      <c r="B93" s="745" t="s">
        <v>332</v>
      </c>
      <c r="C93" s="745">
        <v>263.3333333333333</v>
      </c>
      <c r="D93" s="615">
        <v>324.3333333333333</v>
      </c>
      <c r="E93" s="745">
        <f t="shared" si="4"/>
        <v>587.6666666666666</v>
      </c>
      <c r="F93" s="615">
        <v>1915.892</v>
      </c>
      <c r="G93" s="745">
        <v>5634</v>
      </c>
      <c r="H93" s="615">
        <f t="shared" si="5"/>
        <v>7549.892</v>
      </c>
      <c r="I93" s="745">
        <v>33274</v>
      </c>
      <c r="J93" s="637">
        <f t="shared" si="6"/>
        <v>1.7661437358498127</v>
      </c>
    </row>
    <row r="94" spans="1:10" ht="12.75">
      <c r="A94" s="746">
        <f t="shared" si="7"/>
        <v>79</v>
      </c>
      <c r="B94" s="748" t="s">
        <v>286</v>
      </c>
      <c r="C94" s="748">
        <v>349</v>
      </c>
      <c r="D94" s="606">
        <v>1533</v>
      </c>
      <c r="E94" s="748">
        <f t="shared" si="4"/>
        <v>1882</v>
      </c>
      <c r="F94" s="606">
        <v>998.953</v>
      </c>
      <c r="G94" s="748">
        <v>31005</v>
      </c>
      <c r="H94" s="606">
        <f t="shared" si="5"/>
        <v>32003.953</v>
      </c>
      <c r="I94" s="748">
        <v>120359</v>
      </c>
      <c r="J94" s="749">
        <f t="shared" si="6"/>
        <v>1.5636553976021736</v>
      </c>
    </row>
    <row r="97" spans="1:10" ht="12.75">
      <c r="A97" s="735"/>
      <c r="B97" s="736" t="s">
        <v>546</v>
      </c>
      <c r="C97" s="736">
        <v>60014</v>
      </c>
      <c r="D97" s="750">
        <v>142009.33333333334</v>
      </c>
      <c r="E97" s="736">
        <v>202023.33333333334</v>
      </c>
      <c r="F97" s="750">
        <v>265055.586</v>
      </c>
      <c r="G97" s="736">
        <v>2103149</v>
      </c>
      <c r="H97" s="750">
        <v>2368204.586</v>
      </c>
      <c r="I97" s="736">
        <v>5379161</v>
      </c>
      <c r="J97" s="751">
        <v>3.755666233699518</v>
      </c>
    </row>
    <row r="98" spans="1:10" ht="12.75">
      <c r="A98" s="739">
        <v>1</v>
      </c>
      <c r="B98" s="752" t="s">
        <v>308</v>
      </c>
      <c r="C98" s="752">
        <v>6097.5</v>
      </c>
      <c r="D98" s="753">
        <v>21462.5</v>
      </c>
      <c r="E98" s="752">
        <v>27560</v>
      </c>
      <c r="F98" s="753">
        <v>24113.838</v>
      </c>
      <c r="G98" s="752">
        <v>221180</v>
      </c>
      <c r="H98" s="753">
        <v>245293.838</v>
      </c>
      <c r="I98" s="752">
        <v>603494</v>
      </c>
      <c r="J98" s="754">
        <v>4.5667396858958</v>
      </c>
    </row>
    <row r="99" spans="1:10" ht="12.75">
      <c r="A99" s="742">
        <v>2</v>
      </c>
      <c r="B99" s="745" t="s">
        <v>356</v>
      </c>
      <c r="C99" s="745">
        <v>6874</v>
      </c>
      <c r="D99" s="615">
        <v>25944</v>
      </c>
      <c r="E99" s="745">
        <v>32818</v>
      </c>
      <c r="F99" s="615">
        <v>30540.145</v>
      </c>
      <c r="G99" s="745">
        <v>410784</v>
      </c>
      <c r="H99" s="615">
        <v>441324.145</v>
      </c>
      <c r="I99" s="745">
        <v>793182</v>
      </c>
      <c r="J99" s="637">
        <v>4.1375119455560005</v>
      </c>
    </row>
    <row r="100" spans="1:10" ht="12.75">
      <c r="A100" s="742">
        <v>3</v>
      </c>
      <c r="B100" s="743" t="s">
        <v>316</v>
      </c>
      <c r="C100" s="743">
        <v>14487.833333333334</v>
      </c>
      <c r="D100" s="619">
        <v>14784.5</v>
      </c>
      <c r="E100" s="743">
        <v>29272.333333333336</v>
      </c>
      <c r="F100" s="619">
        <v>67784.038</v>
      </c>
      <c r="G100" s="743">
        <v>262400</v>
      </c>
      <c r="H100" s="619">
        <v>330184.038</v>
      </c>
      <c r="I100" s="743">
        <v>711002</v>
      </c>
      <c r="J100" s="744">
        <v>4.117053585409511</v>
      </c>
    </row>
    <row r="101" spans="1:10" ht="12.75">
      <c r="A101" s="742">
        <v>4</v>
      </c>
      <c r="B101" s="743" t="s">
        <v>298</v>
      </c>
      <c r="C101" s="743">
        <v>5038.333333333333</v>
      </c>
      <c r="D101" s="619">
        <v>17125.166666666668</v>
      </c>
      <c r="E101" s="743">
        <v>22163.5</v>
      </c>
      <c r="F101" s="619">
        <v>25688.852</v>
      </c>
      <c r="G101" s="743">
        <v>274338</v>
      </c>
      <c r="H101" s="619">
        <v>300026.852</v>
      </c>
      <c r="I101" s="743">
        <v>550911</v>
      </c>
      <c r="J101" s="744">
        <v>4.023063616446214</v>
      </c>
    </row>
    <row r="102" spans="1:10" ht="12.75">
      <c r="A102" s="742">
        <v>5</v>
      </c>
      <c r="B102" s="745" t="s">
        <v>368</v>
      </c>
      <c r="C102" s="745">
        <v>9342</v>
      </c>
      <c r="D102" s="615">
        <v>18958.5</v>
      </c>
      <c r="E102" s="745">
        <v>28300.5</v>
      </c>
      <c r="F102" s="615">
        <v>43436.306</v>
      </c>
      <c r="G102" s="745">
        <v>273390</v>
      </c>
      <c r="H102" s="615">
        <v>316826.306</v>
      </c>
      <c r="I102" s="745">
        <v>767685</v>
      </c>
      <c r="J102" s="637">
        <v>3.6864729674280463</v>
      </c>
    </row>
    <row r="103" spans="1:10" ht="12.75">
      <c r="A103" s="742">
        <v>6</v>
      </c>
      <c r="B103" s="743" t="s">
        <v>328</v>
      </c>
      <c r="C103" s="743">
        <v>7942.833333333333</v>
      </c>
      <c r="D103" s="619">
        <v>14690</v>
      </c>
      <c r="E103" s="743">
        <f>SUM(C103:D103)</f>
        <v>22632.833333333332</v>
      </c>
      <c r="F103" s="619">
        <v>33946.997</v>
      </c>
      <c r="G103" s="743">
        <v>252777</v>
      </c>
      <c r="H103" s="619">
        <f>SUM(F103:G103)</f>
        <v>286723.997</v>
      </c>
      <c r="I103" s="743">
        <v>693041</v>
      </c>
      <c r="J103" s="744">
        <f>E103/I103*100</f>
        <v>3.265727905467834</v>
      </c>
    </row>
    <row r="104" spans="1:10" ht="12.75">
      <c r="A104" s="742">
        <v>7</v>
      </c>
      <c r="B104" s="745" t="s">
        <v>605</v>
      </c>
      <c r="C104" s="745">
        <v>7177.5</v>
      </c>
      <c r="D104" s="615">
        <v>13630</v>
      </c>
      <c r="E104" s="745">
        <v>20807.5</v>
      </c>
      <c r="F104" s="615">
        <v>31154.978</v>
      </c>
      <c r="G104" s="745">
        <v>209067</v>
      </c>
      <c r="H104" s="615">
        <v>240221.978</v>
      </c>
      <c r="I104" s="745">
        <v>660110</v>
      </c>
      <c r="J104" s="637">
        <v>3.1521261607913833</v>
      </c>
    </row>
    <row r="105" spans="1:10" ht="12.75">
      <c r="A105" s="746">
        <v>8</v>
      </c>
      <c r="B105" s="748" t="s">
        <v>290</v>
      </c>
      <c r="C105" s="748">
        <v>3041.8333333333335</v>
      </c>
      <c r="D105" s="606">
        <v>15414.666666666666</v>
      </c>
      <c r="E105" s="748">
        <v>18456.5</v>
      </c>
      <c r="F105" s="606">
        <v>8258.182</v>
      </c>
      <c r="G105" s="748">
        <v>199214</v>
      </c>
      <c r="H105" s="606">
        <v>207472.182</v>
      </c>
      <c r="I105" s="748">
        <v>599736</v>
      </c>
      <c r="J105" s="749">
        <v>3.077437405791882</v>
      </c>
    </row>
  </sheetData>
  <mergeCells count="25">
    <mergeCell ref="A2:J3"/>
    <mergeCell ref="A5:A9"/>
    <mergeCell ref="B5:B9"/>
    <mergeCell ref="C5:E5"/>
    <mergeCell ref="F5:H5"/>
    <mergeCell ref="I5:I9"/>
    <mergeCell ref="J5:J9"/>
    <mergeCell ref="C6:C9"/>
    <mergeCell ref="D6:D9"/>
    <mergeCell ref="E6:E9"/>
    <mergeCell ref="F6:F9"/>
    <mergeCell ref="G6:G9"/>
    <mergeCell ref="H6:H9"/>
    <mergeCell ref="A57:A61"/>
    <mergeCell ref="B57:B61"/>
    <mergeCell ref="C57:E57"/>
    <mergeCell ref="F57:H57"/>
    <mergeCell ref="I57:I61"/>
    <mergeCell ref="J57:J61"/>
    <mergeCell ref="C58:C61"/>
    <mergeCell ref="D58:D61"/>
    <mergeCell ref="E58:E61"/>
    <mergeCell ref="F58:F61"/>
    <mergeCell ref="G58:G61"/>
    <mergeCell ref="H58:H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&amp;R&amp;"Arial,Tučné"Tabuľka č. 28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árok25"/>
  <dimension ref="A1:N34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23.8515625" style="0" customWidth="1"/>
    <col min="2" max="2" width="2.28125" style="0" customWidth="1"/>
    <col min="3" max="3" width="8.28125" style="0" customWidth="1"/>
    <col min="4" max="4" width="8.140625" style="0" customWidth="1"/>
    <col min="5" max="5" width="8.00390625" style="0" customWidth="1"/>
    <col min="6" max="6" width="8.140625" style="0" customWidth="1"/>
    <col min="7" max="7" width="8.28125" style="0" customWidth="1"/>
    <col min="8" max="8" width="8.421875" style="0" customWidth="1"/>
    <col min="9" max="9" width="8.57421875" style="0" customWidth="1"/>
  </cols>
  <sheetData>
    <row r="1" ht="14.25">
      <c r="M1" s="898" t="s">
        <v>884</v>
      </c>
    </row>
    <row r="2" ht="14.25">
      <c r="M2" s="898"/>
    </row>
    <row r="3" ht="16.5" thickBot="1">
      <c r="A3" s="54" t="s">
        <v>856</v>
      </c>
    </row>
    <row r="4" spans="1:14" ht="13.5" thickBot="1">
      <c r="A4" s="879" t="s">
        <v>857</v>
      </c>
      <c r="B4" s="880"/>
      <c r="C4" s="1111" t="s">
        <v>858</v>
      </c>
      <c r="D4" s="1112"/>
      <c r="E4" s="1112"/>
      <c r="F4" s="1112"/>
      <c r="G4" s="1112"/>
      <c r="H4" s="1113"/>
      <c r="I4" s="1114" t="s">
        <v>859</v>
      </c>
      <c r="J4" s="1112"/>
      <c r="K4" s="1112"/>
      <c r="L4" s="1112"/>
      <c r="M4" s="1112"/>
      <c r="N4" s="1115"/>
    </row>
    <row r="5" spans="1:14" ht="13.5" thickBot="1">
      <c r="A5" s="881"/>
      <c r="B5" s="882"/>
      <c r="C5" s="883" t="s">
        <v>420</v>
      </c>
      <c r="D5" s="884" t="s">
        <v>422</v>
      </c>
      <c r="E5" s="884" t="s">
        <v>424</v>
      </c>
      <c r="F5" s="884" t="s">
        <v>426</v>
      </c>
      <c r="G5" s="884" t="s">
        <v>428</v>
      </c>
      <c r="H5" s="884" t="s">
        <v>430</v>
      </c>
      <c r="I5" s="884" t="s">
        <v>420</v>
      </c>
      <c r="J5" s="884" t="s">
        <v>422</v>
      </c>
      <c r="K5" s="884" t="s">
        <v>424</v>
      </c>
      <c r="L5" s="884" t="s">
        <v>426</v>
      </c>
      <c r="M5" s="884" t="s">
        <v>428</v>
      </c>
      <c r="N5" s="884" t="s">
        <v>430</v>
      </c>
    </row>
    <row r="6" spans="1:14" ht="12.75">
      <c r="A6" s="885" t="s">
        <v>860</v>
      </c>
      <c r="B6" s="901" t="s">
        <v>861</v>
      </c>
      <c r="C6" s="886">
        <v>98.1</v>
      </c>
      <c r="D6" s="902">
        <v>98.5</v>
      </c>
      <c r="E6" s="902">
        <v>98.6</v>
      </c>
      <c r="F6" s="902">
        <v>99</v>
      </c>
      <c r="G6" s="902">
        <v>99.2</v>
      </c>
      <c r="H6" s="902">
        <v>98.8</v>
      </c>
      <c r="I6" s="887">
        <v>105.3</v>
      </c>
      <c r="J6" s="902">
        <v>106</v>
      </c>
      <c r="K6" s="902">
        <v>106.4</v>
      </c>
      <c r="L6" s="902">
        <v>106.6</v>
      </c>
      <c r="M6" s="902">
        <v>106.7</v>
      </c>
      <c r="N6" s="888">
        <v>107.1</v>
      </c>
    </row>
    <row r="7" spans="1:14" ht="13.5" thickBot="1">
      <c r="A7" s="889"/>
      <c r="B7" s="890" t="s">
        <v>862</v>
      </c>
      <c r="C7" s="891">
        <v>106.2</v>
      </c>
      <c r="D7" s="892">
        <v>104.3</v>
      </c>
      <c r="E7" s="892">
        <v>103.6</v>
      </c>
      <c r="F7" s="892">
        <v>103.6</v>
      </c>
      <c r="G7" s="892">
        <v>103.2</v>
      </c>
      <c r="H7" s="892">
        <v>102.6</v>
      </c>
      <c r="I7" s="893">
        <v>107.3</v>
      </c>
      <c r="J7" s="892">
        <v>107.6</v>
      </c>
      <c r="K7" s="892">
        <v>108</v>
      </c>
      <c r="L7" s="892">
        <v>107.7</v>
      </c>
      <c r="M7" s="892">
        <v>107.6</v>
      </c>
      <c r="N7" s="894">
        <v>108.4</v>
      </c>
    </row>
    <row r="8" spans="1:14" ht="14.25" customHeight="1">
      <c r="A8" s="895" t="s">
        <v>890</v>
      </c>
      <c r="B8" s="901" t="s">
        <v>861</v>
      </c>
      <c r="C8" s="886">
        <v>101.8</v>
      </c>
      <c r="D8" s="902">
        <v>102.7</v>
      </c>
      <c r="E8" s="902">
        <v>102.6</v>
      </c>
      <c r="F8" s="902">
        <v>102.7</v>
      </c>
      <c r="G8" s="902">
        <v>103.1</v>
      </c>
      <c r="H8" s="902">
        <v>101.7</v>
      </c>
      <c r="I8" s="887">
        <v>104</v>
      </c>
      <c r="J8" s="902">
        <v>104.7</v>
      </c>
      <c r="K8" s="902">
        <v>104.5</v>
      </c>
      <c r="L8" s="902">
        <v>104.4</v>
      </c>
      <c r="M8" s="902">
        <v>105</v>
      </c>
      <c r="N8" s="888">
        <v>105.6</v>
      </c>
    </row>
    <row r="9" spans="1:14" ht="13.5" thickBot="1">
      <c r="A9" s="889"/>
      <c r="B9" s="890" t="s">
        <v>862</v>
      </c>
      <c r="C9" s="891">
        <v>104</v>
      </c>
      <c r="D9" s="892">
        <v>105</v>
      </c>
      <c r="E9" s="892">
        <v>103.8</v>
      </c>
      <c r="F9" s="892">
        <v>103.2</v>
      </c>
      <c r="G9" s="892">
        <v>102.8</v>
      </c>
      <c r="H9" s="892">
        <v>100</v>
      </c>
      <c r="I9" s="893">
        <v>102.2</v>
      </c>
      <c r="J9" s="892">
        <v>101.9</v>
      </c>
      <c r="K9" s="892">
        <v>101.9</v>
      </c>
      <c r="L9" s="892">
        <v>101.6</v>
      </c>
      <c r="M9" s="892">
        <v>101.8</v>
      </c>
      <c r="N9" s="894">
        <v>103.8</v>
      </c>
    </row>
    <row r="10" spans="1:14" ht="12.75">
      <c r="A10" s="895" t="s">
        <v>863</v>
      </c>
      <c r="B10" s="901" t="s">
        <v>861</v>
      </c>
      <c r="C10" s="886">
        <v>95.5</v>
      </c>
      <c r="D10" s="902">
        <v>96</v>
      </c>
      <c r="E10" s="902">
        <v>95.7</v>
      </c>
      <c r="F10" s="902">
        <v>96</v>
      </c>
      <c r="G10" s="902">
        <v>96.1</v>
      </c>
      <c r="H10" s="902">
        <v>95.7</v>
      </c>
      <c r="I10" s="887">
        <v>101.4</v>
      </c>
      <c r="J10" s="902">
        <v>101.6</v>
      </c>
      <c r="K10" s="902">
        <v>101.6</v>
      </c>
      <c r="L10" s="902">
        <v>101.4</v>
      </c>
      <c r="M10" s="902">
        <v>101.6</v>
      </c>
      <c r="N10" s="888">
        <v>106.6</v>
      </c>
    </row>
    <row r="11" spans="1:14" ht="13.5" thickBot="1">
      <c r="A11" s="889"/>
      <c r="B11" s="890" t="s">
        <v>862</v>
      </c>
      <c r="C11" s="891">
        <v>111.2</v>
      </c>
      <c r="D11" s="892">
        <v>111.3</v>
      </c>
      <c r="E11" s="892">
        <v>110.6</v>
      </c>
      <c r="F11" s="892">
        <v>110.3</v>
      </c>
      <c r="G11" s="892">
        <v>109.4</v>
      </c>
      <c r="H11" s="892">
        <v>108.6</v>
      </c>
      <c r="I11" s="893">
        <v>106.2</v>
      </c>
      <c r="J11" s="892">
        <v>105.8</v>
      </c>
      <c r="K11" s="892">
        <v>106.2</v>
      </c>
      <c r="L11" s="892">
        <v>105.7</v>
      </c>
      <c r="M11" s="892">
        <v>105.6</v>
      </c>
      <c r="N11" s="894">
        <v>111.4</v>
      </c>
    </row>
    <row r="12" spans="1:14" ht="12.75">
      <c r="A12" s="895" t="s">
        <v>864</v>
      </c>
      <c r="B12" s="901" t="s">
        <v>861</v>
      </c>
      <c r="C12" s="886">
        <v>96.9</v>
      </c>
      <c r="D12" s="902">
        <v>96.4</v>
      </c>
      <c r="E12" s="902">
        <v>96.6</v>
      </c>
      <c r="F12" s="902">
        <v>97</v>
      </c>
      <c r="G12" s="902">
        <v>97.4</v>
      </c>
      <c r="H12" s="902">
        <v>97.7</v>
      </c>
      <c r="I12" s="887">
        <v>99.6</v>
      </c>
      <c r="J12" s="902">
        <v>99.5</v>
      </c>
      <c r="K12" s="902">
        <v>99.5</v>
      </c>
      <c r="L12" s="902">
        <v>99.9</v>
      </c>
      <c r="M12" s="902">
        <v>100.3</v>
      </c>
      <c r="N12" s="888">
        <v>100.5</v>
      </c>
    </row>
    <row r="13" spans="1:14" ht="13.5" thickBot="1">
      <c r="A13" s="889"/>
      <c r="B13" s="890" t="s">
        <v>862</v>
      </c>
      <c r="C13" s="891">
        <v>103.3</v>
      </c>
      <c r="D13" s="892">
        <v>103.1</v>
      </c>
      <c r="E13" s="892">
        <v>103.2</v>
      </c>
      <c r="F13" s="892">
        <v>103</v>
      </c>
      <c r="G13" s="892">
        <v>102.9</v>
      </c>
      <c r="H13" s="892">
        <v>103</v>
      </c>
      <c r="I13" s="893">
        <v>102.7</v>
      </c>
      <c r="J13" s="892">
        <v>103.2</v>
      </c>
      <c r="K13" s="892">
        <v>103.1</v>
      </c>
      <c r="L13" s="892">
        <v>103.1</v>
      </c>
      <c r="M13" s="892">
        <v>103</v>
      </c>
      <c r="N13" s="894">
        <v>102.8</v>
      </c>
    </row>
    <row r="14" spans="1:14" ht="12.75">
      <c r="A14" s="895" t="s">
        <v>865</v>
      </c>
      <c r="B14" s="901" t="s">
        <v>861</v>
      </c>
      <c r="C14" s="886">
        <v>99.1</v>
      </c>
      <c r="D14" s="902">
        <v>99.3</v>
      </c>
      <c r="E14" s="902">
        <v>99.5</v>
      </c>
      <c r="F14" s="902">
        <v>99.5</v>
      </c>
      <c r="G14" s="902">
        <v>99.6</v>
      </c>
      <c r="H14" s="902">
        <v>99.7</v>
      </c>
      <c r="I14" s="887">
        <v>114.4</v>
      </c>
      <c r="J14" s="902">
        <v>115.2</v>
      </c>
      <c r="K14" s="902">
        <v>116.8</v>
      </c>
      <c r="L14" s="902">
        <v>117.2</v>
      </c>
      <c r="M14" s="902">
        <v>117.3</v>
      </c>
      <c r="N14" s="888">
        <v>117.3</v>
      </c>
    </row>
    <row r="15" spans="1:14" ht="13.5" thickBot="1">
      <c r="A15" s="889"/>
      <c r="B15" s="890" t="s">
        <v>862</v>
      </c>
      <c r="C15" s="891">
        <v>110.3</v>
      </c>
      <c r="D15" s="892">
        <v>104.5</v>
      </c>
      <c r="E15" s="892">
        <v>103.6</v>
      </c>
      <c r="F15" s="892">
        <v>103.1</v>
      </c>
      <c r="G15" s="892">
        <v>103.3</v>
      </c>
      <c r="H15" s="892">
        <v>103.3</v>
      </c>
      <c r="I15" s="893">
        <v>115.4</v>
      </c>
      <c r="J15" s="892">
        <v>116</v>
      </c>
      <c r="K15" s="892">
        <v>117.5</v>
      </c>
      <c r="L15" s="892">
        <v>117.8</v>
      </c>
      <c r="M15" s="892">
        <v>117.7</v>
      </c>
      <c r="N15" s="894">
        <v>117.6</v>
      </c>
    </row>
    <row r="16" spans="1:14" ht="15" customHeight="1">
      <c r="A16" s="895" t="s">
        <v>866</v>
      </c>
      <c r="B16" s="901" t="s">
        <v>861</v>
      </c>
      <c r="C16" s="886">
        <v>98.6</v>
      </c>
      <c r="D16" s="902">
        <v>98.6</v>
      </c>
      <c r="E16" s="902">
        <v>98.8</v>
      </c>
      <c r="F16" s="902">
        <v>98.9</v>
      </c>
      <c r="G16" s="902">
        <v>99.1</v>
      </c>
      <c r="H16" s="902">
        <v>99.3</v>
      </c>
      <c r="I16" s="887">
        <v>100.2</v>
      </c>
      <c r="J16" s="902">
        <v>100.3</v>
      </c>
      <c r="K16" s="902">
        <v>100.3</v>
      </c>
      <c r="L16" s="902">
        <v>100.2</v>
      </c>
      <c r="M16" s="902">
        <v>100.1</v>
      </c>
      <c r="N16" s="888">
        <v>100</v>
      </c>
    </row>
    <row r="17" spans="1:14" ht="13.5" thickBot="1">
      <c r="A17" s="889"/>
      <c r="B17" s="890" t="s">
        <v>862</v>
      </c>
      <c r="C17" s="891">
        <v>99.8</v>
      </c>
      <c r="D17" s="892">
        <v>99.7</v>
      </c>
      <c r="E17" s="892">
        <v>100</v>
      </c>
      <c r="F17" s="892">
        <v>100.1</v>
      </c>
      <c r="G17" s="892">
        <v>100.3</v>
      </c>
      <c r="H17" s="892">
        <v>100.5</v>
      </c>
      <c r="I17" s="893">
        <v>101.6</v>
      </c>
      <c r="J17" s="892">
        <v>101.7</v>
      </c>
      <c r="K17" s="892">
        <v>101.5</v>
      </c>
      <c r="L17" s="892">
        <v>101.3</v>
      </c>
      <c r="M17" s="892">
        <v>101</v>
      </c>
      <c r="N17" s="894">
        <v>100.7</v>
      </c>
    </row>
    <row r="18" spans="1:14" ht="12.75">
      <c r="A18" s="895" t="s">
        <v>867</v>
      </c>
      <c r="B18" s="901" t="s">
        <v>861</v>
      </c>
      <c r="C18" s="886">
        <v>94.9</v>
      </c>
      <c r="D18" s="902">
        <v>95.4</v>
      </c>
      <c r="E18" s="902">
        <v>95.7</v>
      </c>
      <c r="F18" s="902">
        <v>95.9</v>
      </c>
      <c r="G18" s="902">
        <v>96.4</v>
      </c>
      <c r="H18" s="902">
        <v>96.7</v>
      </c>
      <c r="I18" s="887">
        <v>101.5</v>
      </c>
      <c r="J18" s="902">
        <v>102.6</v>
      </c>
      <c r="K18" s="902">
        <v>102.9</v>
      </c>
      <c r="L18" s="902">
        <v>103.5</v>
      </c>
      <c r="M18" s="902">
        <v>103.8</v>
      </c>
      <c r="N18" s="888">
        <v>104.2</v>
      </c>
    </row>
    <row r="19" spans="1:14" ht="13.5" thickBot="1">
      <c r="A19" s="889"/>
      <c r="B19" s="890" t="s">
        <v>862</v>
      </c>
      <c r="C19" s="891">
        <v>104</v>
      </c>
      <c r="D19" s="892">
        <v>103.7</v>
      </c>
      <c r="E19" s="892">
        <v>103.8</v>
      </c>
      <c r="F19" s="892">
        <v>103.8</v>
      </c>
      <c r="G19" s="892">
        <v>104.1</v>
      </c>
      <c r="H19" s="892">
        <v>103.9</v>
      </c>
      <c r="I19" s="893">
        <v>106.9</v>
      </c>
      <c r="J19" s="892">
        <v>107.5</v>
      </c>
      <c r="K19" s="892">
        <v>107.6</v>
      </c>
      <c r="L19" s="892">
        <v>108</v>
      </c>
      <c r="M19" s="892">
        <v>107.7</v>
      </c>
      <c r="N19" s="894">
        <v>107.7</v>
      </c>
    </row>
    <row r="20" spans="1:14" ht="12.75">
      <c r="A20" s="895" t="s">
        <v>868</v>
      </c>
      <c r="B20" s="901" t="s">
        <v>861</v>
      </c>
      <c r="C20" s="886">
        <v>99.9</v>
      </c>
      <c r="D20" s="902">
        <v>100.2</v>
      </c>
      <c r="E20" s="902">
        <v>100.3</v>
      </c>
      <c r="F20" s="902">
        <v>103.3</v>
      </c>
      <c r="G20" s="902">
        <v>103</v>
      </c>
      <c r="H20" s="902">
        <v>101.7</v>
      </c>
      <c r="I20" s="887">
        <v>107.6</v>
      </c>
      <c r="J20" s="902">
        <v>109.2</v>
      </c>
      <c r="K20" s="902">
        <v>109.4</v>
      </c>
      <c r="L20" s="902">
        <v>108.5</v>
      </c>
      <c r="M20" s="902">
        <v>107.4</v>
      </c>
      <c r="N20" s="888">
        <v>107.5</v>
      </c>
    </row>
    <row r="21" spans="1:14" ht="13.5" thickBot="1">
      <c r="A21" s="889"/>
      <c r="B21" s="890" t="s">
        <v>862</v>
      </c>
      <c r="C21" s="891">
        <v>103.3</v>
      </c>
      <c r="D21" s="892">
        <v>96.7</v>
      </c>
      <c r="E21" s="892">
        <v>96.5</v>
      </c>
      <c r="F21" s="892">
        <v>98.7</v>
      </c>
      <c r="G21" s="892">
        <v>95.7</v>
      </c>
      <c r="H21" s="892">
        <v>95.9</v>
      </c>
      <c r="I21" s="893">
        <v>107.7</v>
      </c>
      <c r="J21" s="892">
        <v>109</v>
      </c>
      <c r="K21" s="892">
        <v>109.2</v>
      </c>
      <c r="L21" s="892">
        <v>105</v>
      </c>
      <c r="M21" s="892">
        <v>104.2</v>
      </c>
      <c r="N21" s="894">
        <v>105.7</v>
      </c>
    </row>
    <row r="22" spans="1:14" ht="12.75">
      <c r="A22" s="903" t="s">
        <v>869</v>
      </c>
      <c r="B22" s="904" t="s">
        <v>861</v>
      </c>
      <c r="C22" s="886">
        <v>89.6</v>
      </c>
      <c r="D22" s="902">
        <v>89.5</v>
      </c>
      <c r="E22" s="902">
        <v>89.4</v>
      </c>
      <c r="F22" s="902">
        <v>89.3</v>
      </c>
      <c r="G22" s="902">
        <v>89.3</v>
      </c>
      <c r="H22" s="902">
        <v>89.3</v>
      </c>
      <c r="I22" s="887">
        <v>98.5</v>
      </c>
      <c r="J22" s="902">
        <v>98.4</v>
      </c>
      <c r="K22" s="902">
        <v>98.4</v>
      </c>
      <c r="L22" s="902">
        <v>98.3</v>
      </c>
      <c r="M22" s="902">
        <v>98.2</v>
      </c>
      <c r="N22" s="888">
        <v>92.8</v>
      </c>
    </row>
    <row r="23" spans="1:14" ht="13.5" thickBot="1">
      <c r="A23" s="889"/>
      <c r="B23" s="896" t="s">
        <v>862</v>
      </c>
      <c r="C23" s="891">
        <v>116.6</v>
      </c>
      <c r="D23" s="892">
        <v>116.3</v>
      </c>
      <c r="E23" s="892">
        <v>116.2</v>
      </c>
      <c r="F23" s="892">
        <v>116.1</v>
      </c>
      <c r="G23" s="892">
        <v>116</v>
      </c>
      <c r="H23" s="892">
        <v>116</v>
      </c>
      <c r="I23" s="893">
        <v>110</v>
      </c>
      <c r="J23" s="892">
        <v>110</v>
      </c>
      <c r="K23" s="892">
        <v>110</v>
      </c>
      <c r="L23" s="892">
        <v>110</v>
      </c>
      <c r="M23" s="892">
        <v>110</v>
      </c>
      <c r="N23" s="894">
        <v>104</v>
      </c>
    </row>
    <row r="24" spans="1:14" ht="12.75">
      <c r="A24" s="905" t="s">
        <v>870</v>
      </c>
      <c r="B24" s="907" t="s">
        <v>861</v>
      </c>
      <c r="C24" s="902">
        <v>98.6</v>
      </c>
      <c r="D24" s="902">
        <v>99</v>
      </c>
      <c r="E24" s="902">
        <v>99</v>
      </c>
      <c r="F24" s="902">
        <v>98.8</v>
      </c>
      <c r="G24" s="902">
        <v>98.7</v>
      </c>
      <c r="H24" s="902">
        <v>98.7</v>
      </c>
      <c r="I24" s="887">
        <v>101.6</v>
      </c>
      <c r="J24" s="902">
        <v>102.1</v>
      </c>
      <c r="K24" s="902">
        <v>101.7</v>
      </c>
      <c r="L24" s="902">
        <v>101.4</v>
      </c>
      <c r="M24" s="902">
        <v>101.2</v>
      </c>
      <c r="N24" s="888">
        <v>101.5</v>
      </c>
    </row>
    <row r="25" spans="1:14" ht="13.5" thickBot="1">
      <c r="A25" s="906"/>
      <c r="B25" s="908" t="s">
        <v>862</v>
      </c>
      <c r="C25" s="892">
        <v>101.9</v>
      </c>
      <c r="D25" s="892">
        <v>101.2</v>
      </c>
      <c r="E25" s="892">
        <v>101.3</v>
      </c>
      <c r="F25" s="892">
        <v>101.1</v>
      </c>
      <c r="G25" s="892">
        <v>101.5</v>
      </c>
      <c r="H25" s="892">
        <v>101.6</v>
      </c>
      <c r="I25" s="893">
        <v>103.1</v>
      </c>
      <c r="J25" s="892">
        <v>103.2</v>
      </c>
      <c r="K25" s="892">
        <v>102.7</v>
      </c>
      <c r="L25" s="892">
        <v>102.7</v>
      </c>
      <c r="M25" s="892">
        <v>102.6</v>
      </c>
      <c r="N25" s="894">
        <v>102.8</v>
      </c>
    </row>
    <row r="26" spans="1:14" ht="12.75">
      <c r="A26" s="895" t="s">
        <v>871</v>
      </c>
      <c r="B26" s="901" t="s">
        <v>861</v>
      </c>
      <c r="C26" s="886">
        <v>96</v>
      </c>
      <c r="D26" s="902">
        <v>96</v>
      </c>
      <c r="E26" s="902">
        <v>95.7</v>
      </c>
      <c r="F26" s="902">
        <v>95.7</v>
      </c>
      <c r="G26" s="902">
        <v>95.7</v>
      </c>
      <c r="H26" s="902">
        <v>96.5</v>
      </c>
      <c r="I26" s="887">
        <v>99.8</v>
      </c>
      <c r="J26" s="902">
        <v>100</v>
      </c>
      <c r="K26" s="902">
        <v>100.1</v>
      </c>
      <c r="L26" s="902">
        <v>100.1</v>
      </c>
      <c r="M26" s="902">
        <v>100.1</v>
      </c>
      <c r="N26" s="888">
        <v>102.8</v>
      </c>
    </row>
    <row r="27" spans="1:14" ht="13.5" thickBot="1">
      <c r="A27" s="889"/>
      <c r="B27" s="890" t="s">
        <v>862</v>
      </c>
      <c r="C27" s="891">
        <v>102.8</v>
      </c>
      <c r="D27" s="892">
        <v>102.7</v>
      </c>
      <c r="E27" s="882">
        <v>102.2</v>
      </c>
      <c r="F27" s="892">
        <v>102.2</v>
      </c>
      <c r="G27" s="892">
        <v>102.2</v>
      </c>
      <c r="H27" s="892">
        <v>101.2</v>
      </c>
      <c r="I27" s="893">
        <v>103.9</v>
      </c>
      <c r="J27" s="892">
        <v>104.2</v>
      </c>
      <c r="K27" s="892">
        <v>104.5</v>
      </c>
      <c r="L27" s="892">
        <v>104.5</v>
      </c>
      <c r="M27" s="892">
        <v>104.6</v>
      </c>
      <c r="N27" s="894">
        <v>106.6</v>
      </c>
    </row>
    <row r="28" spans="1:14" ht="12.75">
      <c r="A28" s="895" t="s">
        <v>872</v>
      </c>
      <c r="B28" s="901" t="s">
        <v>861</v>
      </c>
      <c r="C28" s="886">
        <v>97.9</v>
      </c>
      <c r="D28" s="902">
        <v>98.1</v>
      </c>
      <c r="E28" s="902">
        <v>98.3</v>
      </c>
      <c r="F28" s="902">
        <v>98.8</v>
      </c>
      <c r="G28" s="902">
        <v>98.9</v>
      </c>
      <c r="H28" s="902">
        <v>99.1</v>
      </c>
      <c r="I28" s="887">
        <v>103.2</v>
      </c>
      <c r="J28" s="902">
        <v>104.7</v>
      </c>
      <c r="K28" s="902">
        <v>105.1</v>
      </c>
      <c r="L28" s="902">
        <v>105.8</v>
      </c>
      <c r="M28" s="902">
        <v>106.5</v>
      </c>
      <c r="N28" s="888">
        <v>106.6</v>
      </c>
    </row>
    <row r="29" spans="1:14" ht="13.5" thickBot="1">
      <c r="A29" s="889"/>
      <c r="B29" s="890" t="s">
        <v>862</v>
      </c>
      <c r="C29" s="891">
        <v>107.9</v>
      </c>
      <c r="D29" s="892">
        <v>105.6</v>
      </c>
      <c r="E29" s="892">
        <v>104.4</v>
      </c>
      <c r="F29" s="892">
        <v>104.4</v>
      </c>
      <c r="G29" s="892">
        <v>104.5</v>
      </c>
      <c r="H29" s="892">
        <v>104.4</v>
      </c>
      <c r="I29" s="893">
        <v>105.4</v>
      </c>
      <c r="J29" s="892">
        <v>106.7</v>
      </c>
      <c r="K29" s="892">
        <v>106.9</v>
      </c>
      <c r="L29" s="892">
        <v>107.1</v>
      </c>
      <c r="M29" s="892">
        <v>107.7</v>
      </c>
      <c r="N29" s="894">
        <v>107.5</v>
      </c>
    </row>
    <row r="30" spans="1:14" ht="12.75">
      <c r="A30" s="895" t="s">
        <v>873</v>
      </c>
      <c r="B30" s="901" t="s">
        <v>861</v>
      </c>
      <c r="C30" s="886">
        <v>90.9</v>
      </c>
      <c r="D30" s="902">
        <v>91.2</v>
      </c>
      <c r="E30" s="902">
        <v>91.5</v>
      </c>
      <c r="F30" s="902">
        <v>91.8</v>
      </c>
      <c r="G30" s="902">
        <v>92.8</v>
      </c>
      <c r="H30" s="902">
        <v>93.1</v>
      </c>
      <c r="I30" s="887">
        <v>101.3</v>
      </c>
      <c r="J30" s="902">
        <v>102</v>
      </c>
      <c r="K30" s="902">
        <v>102.9</v>
      </c>
      <c r="L30" s="902">
        <v>104.5</v>
      </c>
      <c r="M30" s="902">
        <v>104.7</v>
      </c>
      <c r="N30" s="888">
        <v>105</v>
      </c>
    </row>
    <row r="31" spans="1:14" ht="13.5" thickBot="1">
      <c r="A31" s="897"/>
      <c r="B31" s="890" t="s">
        <v>862</v>
      </c>
      <c r="C31" s="891">
        <v>105.7</v>
      </c>
      <c r="D31" s="892">
        <v>105.5</v>
      </c>
      <c r="E31" s="892">
        <v>105.4</v>
      </c>
      <c r="F31" s="892">
        <v>105.6</v>
      </c>
      <c r="G31" s="892">
        <v>106.4</v>
      </c>
      <c r="H31" s="892">
        <v>106.6</v>
      </c>
      <c r="I31" s="893">
        <v>111.4</v>
      </c>
      <c r="J31" s="892">
        <v>111.8</v>
      </c>
      <c r="K31" s="892">
        <v>112.4</v>
      </c>
      <c r="L31" s="892">
        <v>113.8</v>
      </c>
      <c r="M31" s="892">
        <v>112.8</v>
      </c>
      <c r="N31" s="894">
        <v>112.8</v>
      </c>
    </row>
    <row r="32" spans="1:14" ht="12.75">
      <c r="A32" s="714" t="s">
        <v>874</v>
      </c>
      <c r="B32" s="1116" t="s">
        <v>875</v>
      </c>
      <c r="C32" s="1116"/>
      <c r="D32" s="1116"/>
      <c r="E32" s="1116"/>
      <c r="F32" s="714"/>
      <c r="G32" s="714"/>
      <c r="H32" s="714"/>
      <c r="I32" s="714"/>
      <c r="J32" s="714"/>
      <c r="K32" s="714"/>
      <c r="L32" s="714"/>
      <c r="M32" s="714"/>
      <c r="N32" s="714"/>
    </row>
    <row r="33" spans="1:14" ht="12.75">
      <c r="A33" s="714"/>
      <c r="B33" s="1117" t="s">
        <v>876</v>
      </c>
      <c r="C33" s="1117"/>
      <c r="D33" s="1117"/>
      <c r="E33" s="1117"/>
      <c r="F33" s="1117"/>
      <c r="G33" s="714"/>
      <c r="H33" s="714"/>
      <c r="I33" s="714"/>
      <c r="J33" s="714"/>
      <c r="K33" s="714"/>
      <c r="L33" s="714"/>
      <c r="M33" s="714"/>
      <c r="N33" s="714"/>
    </row>
    <row r="34" ht="12.75">
      <c r="A34" s="714"/>
    </row>
  </sheetData>
  <mergeCells count="4">
    <mergeCell ref="C4:H4"/>
    <mergeCell ref="I4:N4"/>
    <mergeCell ref="B32:E32"/>
    <mergeCell ref="B33:F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H82"/>
  <sheetViews>
    <sheetView workbookViewId="0" topLeftCell="A27">
      <selection activeCell="M43" sqref="M42:M43"/>
    </sheetView>
  </sheetViews>
  <sheetFormatPr defaultColWidth="9.140625" defaultRowHeight="12.75"/>
  <cols>
    <col min="1" max="1" width="18.140625" style="291" customWidth="1"/>
    <col min="2" max="6" width="9.421875" style="291" customWidth="1"/>
    <col min="7" max="7" width="10.00390625" style="291" customWidth="1"/>
  </cols>
  <sheetData>
    <row r="1" spans="1:7" ht="15.75">
      <c r="A1" s="221"/>
      <c r="B1" s="222"/>
      <c r="C1" s="222"/>
      <c r="D1" s="222"/>
      <c r="E1" s="223"/>
      <c r="F1" s="933" t="s">
        <v>397</v>
      </c>
      <c r="G1" s="933"/>
    </row>
    <row r="2" spans="1:7" ht="12.75">
      <c r="A2" s="223"/>
      <c r="B2" s="223"/>
      <c r="C2" s="223"/>
      <c r="D2" s="223"/>
      <c r="E2" s="223"/>
      <c r="F2" s="223"/>
      <c r="G2" s="223"/>
    </row>
    <row r="3" spans="1:7" ht="12.75">
      <c r="A3" s="223"/>
      <c r="B3" s="223"/>
      <c r="C3" s="223"/>
      <c r="D3" s="223"/>
      <c r="E3" s="223"/>
      <c r="F3" s="223"/>
      <c r="G3" s="223"/>
    </row>
    <row r="4" spans="1:7" ht="20.25">
      <c r="A4" s="224" t="s">
        <v>371</v>
      </c>
      <c r="B4" s="225"/>
      <c r="C4" s="225"/>
      <c r="D4" s="225"/>
      <c r="E4" s="226"/>
      <c r="F4" s="226"/>
      <c r="G4" s="226"/>
    </row>
    <row r="5" spans="1:7" ht="12.75">
      <c r="A5" s="223"/>
      <c r="B5" s="223"/>
      <c r="C5" s="223"/>
      <c r="D5" s="223"/>
      <c r="E5" s="223"/>
      <c r="F5" s="223"/>
      <c r="G5" s="223"/>
    </row>
    <row r="6" spans="1:7" ht="12.75">
      <c r="A6" s="223"/>
      <c r="B6" s="223"/>
      <c r="C6" s="223"/>
      <c r="D6" s="223"/>
      <c r="E6" s="223"/>
      <c r="F6" s="223" t="s">
        <v>132</v>
      </c>
      <c r="G6" s="223"/>
    </row>
    <row r="7" spans="1:7" ht="31.5">
      <c r="A7" s="227" t="s">
        <v>372</v>
      </c>
      <c r="B7" s="228" t="s">
        <v>373</v>
      </c>
      <c r="C7" s="229"/>
      <c r="D7" s="230"/>
      <c r="E7" s="228" t="s">
        <v>374</v>
      </c>
      <c r="F7" s="229"/>
      <c r="G7" s="230"/>
    </row>
    <row r="8" spans="1:7" ht="15.75">
      <c r="A8" s="231" t="s">
        <v>375</v>
      </c>
      <c r="B8" s="232" t="s">
        <v>132</v>
      </c>
      <c r="C8" s="233" t="s">
        <v>132</v>
      </c>
      <c r="D8" s="234"/>
      <c r="E8" s="232" t="s">
        <v>376</v>
      </c>
      <c r="F8" s="233"/>
      <c r="G8" s="234"/>
    </row>
    <row r="9" spans="1:7" ht="15.75">
      <c r="A9" s="235" t="s">
        <v>377</v>
      </c>
      <c r="B9" s="236" t="s">
        <v>95</v>
      </c>
      <c r="C9" s="236" t="s">
        <v>378</v>
      </c>
      <c r="D9" s="236" t="s">
        <v>379</v>
      </c>
      <c r="E9" s="236" t="s">
        <v>95</v>
      </c>
      <c r="F9" s="236" t="s">
        <v>378</v>
      </c>
      <c r="G9" s="236" t="s">
        <v>379</v>
      </c>
    </row>
    <row r="10" spans="1:7" ht="18.75">
      <c r="A10" s="237" t="s">
        <v>380</v>
      </c>
      <c r="B10" s="238"/>
      <c r="C10" s="238"/>
      <c r="D10" s="238"/>
      <c r="E10" s="239" t="s">
        <v>381</v>
      </c>
      <c r="F10" s="239" t="s">
        <v>381</v>
      </c>
      <c r="G10" s="240" t="s">
        <v>381</v>
      </c>
    </row>
    <row r="11" spans="1:7" ht="16.5">
      <c r="A11" s="241" t="s">
        <v>382</v>
      </c>
      <c r="B11" s="242">
        <v>95050</v>
      </c>
      <c r="C11" s="243">
        <v>57052</v>
      </c>
      <c r="D11" s="243">
        <v>37998</v>
      </c>
      <c r="E11" s="244">
        <v>17.4</v>
      </c>
      <c r="F11" s="244">
        <v>18.6</v>
      </c>
      <c r="G11" s="244">
        <v>16</v>
      </c>
    </row>
    <row r="12" spans="1:7" ht="16.5">
      <c r="A12" s="241" t="s">
        <v>383</v>
      </c>
      <c r="B12" s="242">
        <v>90801</v>
      </c>
      <c r="C12" s="243">
        <v>48569</v>
      </c>
      <c r="D12" s="243">
        <v>42232</v>
      </c>
      <c r="E12" s="244">
        <v>17.9</v>
      </c>
      <c r="F12" s="244">
        <v>17.8</v>
      </c>
      <c r="G12" s="244">
        <v>18.1</v>
      </c>
    </row>
    <row r="13" spans="1:7" ht="16.5">
      <c r="A13" s="245" t="s">
        <v>384</v>
      </c>
      <c r="B13" s="246">
        <v>89358</v>
      </c>
      <c r="C13" s="247">
        <v>48486</v>
      </c>
      <c r="D13" s="248">
        <v>40872</v>
      </c>
      <c r="E13" s="249">
        <v>18.6</v>
      </c>
      <c r="F13" s="249">
        <v>18.9</v>
      </c>
      <c r="G13" s="249">
        <v>18.2</v>
      </c>
    </row>
    <row r="14" spans="1:7" ht="16.5">
      <c r="A14" s="250" t="s">
        <v>385</v>
      </c>
      <c r="B14" s="251">
        <v>111310</v>
      </c>
      <c r="C14" s="252">
        <v>68813</v>
      </c>
      <c r="D14" s="252">
        <v>42497</v>
      </c>
      <c r="E14" s="253">
        <v>22.1</v>
      </c>
      <c r="F14" s="253">
        <v>24.7</v>
      </c>
      <c r="G14" s="253">
        <v>18.8</v>
      </c>
    </row>
    <row r="15" spans="1:7" ht="16.5">
      <c r="A15" s="254" t="s">
        <v>386</v>
      </c>
      <c r="B15" s="242">
        <v>76370</v>
      </c>
      <c r="C15" s="243">
        <v>45228</v>
      </c>
      <c r="D15" s="243">
        <v>31142</v>
      </c>
      <c r="E15" s="244">
        <v>15.9</v>
      </c>
      <c r="F15" s="244">
        <v>17</v>
      </c>
      <c r="G15" s="244">
        <v>14.6</v>
      </c>
    </row>
    <row r="16" spans="1:7" ht="16.5">
      <c r="A16" s="254" t="s">
        <v>387</v>
      </c>
      <c r="B16" s="242">
        <v>79761</v>
      </c>
      <c r="C16" s="243">
        <v>42073</v>
      </c>
      <c r="D16" s="243">
        <v>37688</v>
      </c>
      <c r="E16" s="244">
        <v>18.6</v>
      </c>
      <c r="F16" s="244">
        <v>18.6</v>
      </c>
      <c r="G16" s="244">
        <v>18.8</v>
      </c>
    </row>
    <row r="17" spans="1:7" ht="18.75">
      <c r="A17" s="255" t="s">
        <v>388</v>
      </c>
      <c r="B17" s="256"/>
      <c r="C17" s="256"/>
      <c r="D17" s="256"/>
      <c r="E17" s="257"/>
      <c r="F17" s="258"/>
      <c r="G17" s="259"/>
    </row>
    <row r="18" spans="1:7" ht="16.5">
      <c r="A18" s="241" t="s">
        <v>382</v>
      </c>
      <c r="B18" s="242">
        <v>92951</v>
      </c>
      <c r="C18" s="243">
        <v>58373</v>
      </c>
      <c r="D18" s="243">
        <v>34578</v>
      </c>
      <c r="E18" s="260">
        <v>17</v>
      </c>
      <c r="F18" s="260">
        <v>19</v>
      </c>
      <c r="G18" s="260">
        <v>14.4</v>
      </c>
    </row>
    <row r="19" spans="1:7" ht="16.5">
      <c r="A19" s="241" t="s">
        <v>383</v>
      </c>
      <c r="B19" s="242">
        <v>68462</v>
      </c>
      <c r="C19" s="243">
        <v>39785</v>
      </c>
      <c r="D19" s="243">
        <v>28677</v>
      </c>
      <c r="E19" s="260">
        <v>13.5</v>
      </c>
      <c r="F19" s="260">
        <v>14.5</v>
      </c>
      <c r="G19" s="260">
        <v>12.3</v>
      </c>
    </row>
    <row r="20" spans="1:7" ht="16.5">
      <c r="A20" s="245" t="s">
        <v>384</v>
      </c>
      <c r="B20" s="246">
        <v>63713</v>
      </c>
      <c r="C20" s="247">
        <v>34050</v>
      </c>
      <c r="D20" s="248">
        <v>29663</v>
      </c>
      <c r="E20" s="249">
        <v>13.2</v>
      </c>
      <c r="F20" s="249">
        <v>13.3</v>
      </c>
      <c r="G20" s="249">
        <v>13.2</v>
      </c>
    </row>
    <row r="21" spans="1:7" ht="16.5">
      <c r="A21" s="250" t="s">
        <v>385</v>
      </c>
      <c r="B21" s="251">
        <v>68871</v>
      </c>
      <c r="C21" s="252">
        <v>37324</v>
      </c>
      <c r="D21" s="252">
        <v>31547</v>
      </c>
      <c r="E21" s="253">
        <v>13.7</v>
      </c>
      <c r="F21" s="261">
        <v>13.5</v>
      </c>
      <c r="G21" s="261">
        <v>13.9</v>
      </c>
    </row>
    <row r="22" spans="1:7" ht="16.5">
      <c r="A22" s="254" t="s">
        <v>386</v>
      </c>
      <c r="B22" s="242">
        <v>85567</v>
      </c>
      <c r="C22" s="243">
        <v>53204</v>
      </c>
      <c r="D22" s="243">
        <v>32363</v>
      </c>
      <c r="E22" s="260">
        <v>17.9</v>
      </c>
      <c r="F22" s="260">
        <v>19.9</v>
      </c>
      <c r="G22" s="260">
        <v>15.3</v>
      </c>
    </row>
    <row r="23" spans="1:7" ht="16.5">
      <c r="A23" s="254" t="s">
        <v>387</v>
      </c>
      <c r="B23" s="242">
        <v>49778</v>
      </c>
      <c r="C23" s="243">
        <v>27602</v>
      </c>
      <c r="D23" s="243">
        <v>22176</v>
      </c>
      <c r="E23" s="260">
        <v>11.6</v>
      </c>
      <c r="F23" s="260">
        <v>12.1</v>
      </c>
      <c r="G23" s="260">
        <v>11.1</v>
      </c>
    </row>
    <row r="24" spans="1:7" ht="18.75">
      <c r="A24" s="255" t="s">
        <v>389</v>
      </c>
      <c r="B24" s="262"/>
      <c r="C24" s="262"/>
      <c r="D24" s="262"/>
      <c r="E24" s="258"/>
      <c r="F24" s="258"/>
      <c r="G24" s="259"/>
    </row>
    <row r="25" spans="1:7" ht="16.5">
      <c r="A25" s="241" t="s">
        <v>382</v>
      </c>
      <c r="B25" s="263">
        <v>64464</v>
      </c>
      <c r="C25" s="264">
        <v>35793</v>
      </c>
      <c r="D25" s="264">
        <v>28671</v>
      </c>
      <c r="E25" s="260">
        <v>11.8</v>
      </c>
      <c r="F25" s="260">
        <v>11.7</v>
      </c>
      <c r="G25" s="260">
        <v>12</v>
      </c>
    </row>
    <row r="26" spans="1:7" ht="16.5">
      <c r="A26" s="241" t="s">
        <v>383</v>
      </c>
      <c r="B26" s="263">
        <v>58260</v>
      </c>
      <c r="C26" s="264">
        <v>35487</v>
      </c>
      <c r="D26" s="264">
        <v>22773</v>
      </c>
      <c r="E26" s="260">
        <v>11.5</v>
      </c>
      <c r="F26" s="260">
        <v>12.9</v>
      </c>
      <c r="G26" s="260">
        <v>9.8</v>
      </c>
    </row>
    <row r="27" spans="1:7" ht="16.5">
      <c r="A27" s="245" t="s">
        <v>384</v>
      </c>
      <c r="B27" s="265">
        <v>50115</v>
      </c>
      <c r="C27" s="248">
        <v>28549</v>
      </c>
      <c r="D27" s="248">
        <v>21566</v>
      </c>
      <c r="E27" s="249">
        <v>10.4</v>
      </c>
      <c r="F27" s="249">
        <v>11.1</v>
      </c>
      <c r="G27" s="249">
        <v>9.6</v>
      </c>
    </row>
    <row r="28" spans="1:7" ht="16.5">
      <c r="A28" s="250" t="s">
        <v>385</v>
      </c>
      <c r="B28" s="251">
        <v>45343</v>
      </c>
      <c r="C28" s="252">
        <v>23499</v>
      </c>
      <c r="D28" s="252">
        <v>21844</v>
      </c>
      <c r="E28" s="253">
        <v>9</v>
      </c>
      <c r="F28" s="253">
        <v>8.5</v>
      </c>
      <c r="G28" s="253">
        <v>9.6</v>
      </c>
    </row>
    <row r="29" spans="1:7" ht="16.5">
      <c r="A29" s="254" t="s">
        <v>386</v>
      </c>
      <c r="B29" s="242">
        <v>50601</v>
      </c>
      <c r="C29" s="243">
        <v>27504</v>
      </c>
      <c r="D29" s="243">
        <v>23097</v>
      </c>
      <c r="E29" s="260">
        <v>10.6</v>
      </c>
      <c r="F29" s="260">
        <v>10.3</v>
      </c>
      <c r="G29" s="260">
        <v>10.9</v>
      </c>
    </row>
    <row r="30" spans="1:7" ht="16.5">
      <c r="A30" s="254" t="s">
        <v>387</v>
      </c>
      <c r="B30" s="263">
        <v>49822</v>
      </c>
      <c r="C30" s="264">
        <v>29578</v>
      </c>
      <c r="D30" s="264">
        <v>20244</v>
      </c>
      <c r="E30" s="260">
        <v>11.7</v>
      </c>
      <c r="F30" s="260">
        <v>13</v>
      </c>
      <c r="G30" s="260">
        <v>10.1</v>
      </c>
    </row>
    <row r="31" spans="1:7" ht="18.75">
      <c r="A31" s="255" t="s">
        <v>390</v>
      </c>
      <c r="B31" s="266"/>
      <c r="C31" s="262"/>
      <c r="D31" s="262"/>
      <c r="E31" s="267"/>
      <c r="F31" s="267"/>
      <c r="G31" s="268"/>
    </row>
    <row r="32" spans="1:7" ht="16.5">
      <c r="A32" s="241" t="s">
        <v>382</v>
      </c>
      <c r="B32" s="263">
        <v>39232</v>
      </c>
      <c r="C32" s="264">
        <v>20197</v>
      </c>
      <c r="D32" s="264">
        <v>19035</v>
      </c>
      <c r="E32" s="260">
        <v>7.2</v>
      </c>
      <c r="F32" s="260">
        <v>6.6</v>
      </c>
      <c r="G32" s="260">
        <v>7.9</v>
      </c>
    </row>
    <row r="33" spans="1:7" ht="16.5">
      <c r="A33" s="241" t="s">
        <v>383</v>
      </c>
      <c r="B33" s="263">
        <v>49698</v>
      </c>
      <c r="C33" s="264">
        <v>27198</v>
      </c>
      <c r="D33" s="264">
        <v>22500</v>
      </c>
      <c r="E33" s="260">
        <v>9.8</v>
      </c>
      <c r="F33" s="260">
        <v>9.9</v>
      </c>
      <c r="G33" s="260">
        <v>9.7</v>
      </c>
    </row>
    <row r="34" spans="1:7" ht="16.5">
      <c r="A34" s="245" t="s">
        <v>384</v>
      </c>
      <c r="B34" s="265">
        <v>43839</v>
      </c>
      <c r="C34" s="248">
        <v>26389</v>
      </c>
      <c r="D34" s="248">
        <v>17450</v>
      </c>
      <c r="E34" s="249">
        <v>9.1</v>
      </c>
      <c r="F34" s="249">
        <v>10.3</v>
      </c>
      <c r="G34" s="249">
        <v>7.8</v>
      </c>
    </row>
    <row r="35" spans="1:7" ht="16.5">
      <c r="A35" s="250" t="s">
        <v>385</v>
      </c>
      <c r="B35" s="251">
        <v>39948</v>
      </c>
      <c r="C35" s="252">
        <v>22690</v>
      </c>
      <c r="D35" s="252">
        <v>17258</v>
      </c>
      <c r="E35" s="253">
        <v>7.9</v>
      </c>
      <c r="F35" s="261">
        <v>8.2</v>
      </c>
      <c r="G35" s="261">
        <v>7.6</v>
      </c>
    </row>
    <row r="36" spans="1:7" ht="16.5">
      <c r="A36" s="269" t="s">
        <v>386</v>
      </c>
      <c r="B36" s="270">
        <v>32439</v>
      </c>
      <c r="C36" s="271">
        <v>16638</v>
      </c>
      <c r="D36" s="271">
        <v>15801</v>
      </c>
      <c r="E36" s="272">
        <v>6.8</v>
      </c>
      <c r="F36" s="272">
        <v>6.2</v>
      </c>
      <c r="G36" s="272">
        <v>7.5</v>
      </c>
    </row>
    <row r="37" spans="1:7" ht="16.5">
      <c r="A37" s="273" t="s">
        <v>387</v>
      </c>
      <c r="B37" s="274">
        <v>35750</v>
      </c>
      <c r="C37" s="275">
        <v>18989</v>
      </c>
      <c r="D37" s="275">
        <v>16761</v>
      </c>
      <c r="E37" s="276">
        <v>8.4</v>
      </c>
      <c r="F37" s="276">
        <v>8.3</v>
      </c>
      <c r="G37" s="276">
        <v>8.4</v>
      </c>
    </row>
    <row r="38" spans="1:7" ht="12.75">
      <c r="A38" s="277"/>
      <c r="B38" s="277"/>
      <c r="C38" s="277"/>
      <c r="D38" s="277"/>
      <c r="E38" s="277"/>
      <c r="F38" s="277"/>
      <c r="G38" s="277"/>
    </row>
    <row r="39" spans="1:7" ht="12.75">
      <c r="A39" s="292"/>
      <c r="B39" s="292"/>
      <c r="C39" s="292"/>
      <c r="D39" s="292"/>
      <c r="E39" s="292"/>
      <c r="F39" s="292"/>
      <c r="G39" s="292"/>
    </row>
    <row r="40" spans="1:7" ht="12.75">
      <c r="A40" s="292"/>
      <c r="B40" s="292"/>
      <c r="C40" s="292"/>
      <c r="D40" s="292"/>
      <c r="E40" s="292"/>
      <c r="F40" s="292"/>
      <c r="G40" s="292"/>
    </row>
    <row r="41" spans="1:7" ht="12.75">
      <c r="A41" s="292"/>
      <c r="B41" s="292"/>
      <c r="C41" s="292"/>
      <c r="D41" s="292"/>
      <c r="E41" s="292"/>
      <c r="F41" s="292"/>
      <c r="G41" s="292"/>
    </row>
    <row r="42" spans="1:7" ht="12.75">
      <c r="A42" s="292"/>
      <c r="B42" s="292"/>
      <c r="C42" s="292"/>
      <c r="D42" s="292"/>
      <c r="E42" s="292"/>
      <c r="F42" s="292"/>
      <c r="G42" s="292"/>
    </row>
    <row r="43" spans="1:7" ht="12.75">
      <c r="A43" s="292"/>
      <c r="B43" s="292"/>
      <c r="C43" s="292"/>
      <c r="D43" s="292"/>
      <c r="E43" s="292"/>
      <c r="F43" s="292"/>
      <c r="G43" s="292"/>
    </row>
    <row r="44" spans="1:7" ht="12.75">
      <c r="A44" s="292"/>
      <c r="B44" s="292"/>
      <c r="C44" s="292"/>
      <c r="D44" s="292"/>
      <c r="E44" s="292"/>
      <c r="F44" s="292"/>
      <c r="G44" s="292"/>
    </row>
    <row r="45" spans="1:8" ht="16.5">
      <c r="A45" s="278"/>
      <c r="B45" s="279"/>
      <c r="C45" s="279"/>
      <c r="D45" s="279"/>
      <c r="E45" s="280"/>
      <c r="G45" s="934" t="s">
        <v>398</v>
      </c>
      <c r="H45" s="934"/>
    </row>
    <row r="46" spans="1:7" ht="18.75">
      <c r="A46" s="281"/>
      <c r="B46" s="223"/>
      <c r="C46" s="223"/>
      <c r="D46" s="223"/>
      <c r="E46" s="282"/>
      <c r="G46" s="293" t="s">
        <v>370</v>
      </c>
    </row>
    <row r="47" spans="1:7" ht="20.25">
      <c r="A47" s="224" t="s">
        <v>371</v>
      </c>
      <c r="B47" s="225"/>
      <c r="C47" s="225"/>
      <c r="D47" s="225"/>
      <c r="E47" s="226"/>
      <c r="F47" s="226"/>
      <c r="G47" s="226"/>
    </row>
    <row r="48" spans="1:7" ht="12.75">
      <c r="A48" s="223"/>
      <c r="B48" s="223"/>
      <c r="C48" s="223"/>
      <c r="D48" s="223"/>
      <c r="E48" s="223"/>
      <c r="F48" s="223"/>
      <c r="G48" s="223"/>
    </row>
    <row r="49" spans="1:7" ht="12.75">
      <c r="A49" s="223"/>
      <c r="B49" s="223"/>
      <c r="C49" s="223"/>
      <c r="D49" s="223"/>
      <c r="E49" s="223"/>
      <c r="F49" s="223" t="s">
        <v>132</v>
      </c>
      <c r="G49" s="223"/>
    </row>
    <row r="50" spans="1:7" ht="31.5">
      <c r="A50" s="227" t="s">
        <v>372</v>
      </c>
      <c r="B50" s="228" t="s">
        <v>373</v>
      </c>
      <c r="C50" s="229"/>
      <c r="D50" s="230"/>
      <c r="E50" s="228" t="s">
        <v>374</v>
      </c>
      <c r="F50" s="229"/>
      <c r="G50" s="230"/>
    </row>
    <row r="51" spans="1:7" ht="15.75">
      <c r="A51" s="231" t="s">
        <v>375</v>
      </c>
      <c r="B51" s="232" t="s">
        <v>132</v>
      </c>
      <c r="C51" s="233" t="s">
        <v>132</v>
      </c>
      <c r="D51" s="234"/>
      <c r="E51" s="232" t="s">
        <v>376</v>
      </c>
      <c r="F51" s="233"/>
      <c r="G51" s="234"/>
    </row>
    <row r="52" spans="1:7" ht="15.75">
      <c r="A52" s="235" t="s">
        <v>377</v>
      </c>
      <c r="B52" s="236" t="s">
        <v>95</v>
      </c>
      <c r="C52" s="236" t="s">
        <v>378</v>
      </c>
      <c r="D52" s="236" t="s">
        <v>379</v>
      </c>
      <c r="E52" s="236" t="s">
        <v>95</v>
      </c>
      <c r="F52" s="236" t="s">
        <v>378</v>
      </c>
      <c r="G52" s="236" t="s">
        <v>379</v>
      </c>
    </row>
    <row r="53" spans="1:7" ht="18.75">
      <c r="A53" s="283" t="s">
        <v>391</v>
      </c>
      <c r="B53" s="262"/>
      <c r="C53" s="262"/>
      <c r="D53" s="262"/>
      <c r="E53" s="257"/>
      <c r="F53" s="257"/>
      <c r="G53" s="284"/>
    </row>
    <row r="54" spans="1:7" ht="16.5">
      <c r="A54" s="241" t="s">
        <v>382</v>
      </c>
      <c r="B54" s="263">
        <v>254557</v>
      </c>
      <c r="C54" s="264">
        <v>135301</v>
      </c>
      <c r="D54" s="264">
        <v>119256</v>
      </c>
      <c r="E54" s="260">
        <v>46.6</v>
      </c>
      <c r="F54" s="260">
        <v>44.1</v>
      </c>
      <c r="G54" s="260">
        <v>49.7</v>
      </c>
    </row>
    <row r="55" spans="1:7" ht="16.5">
      <c r="A55" s="241" t="s">
        <v>383</v>
      </c>
      <c r="B55" s="263">
        <v>239777</v>
      </c>
      <c r="C55" s="264">
        <v>123392</v>
      </c>
      <c r="D55" s="264">
        <v>116385</v>
      </c>
      <c r="E55" s="260">
        <v>47.3</v>
      </c>
      <c r="F55" s="260">
        <v>44.9</v>
      </c>
      <c r="G55" s="260">
        <v>50.1</v>
      </c>
    </row>
    <row r="56" spans="1:7" ht="16.5">
      <c r="A56" s="245" t="s">
        <v>384</v>
      </c>
      <c r="B56" s="265">
        <v>234008</v>
      </c>
      <c r="C56" s="248">
        <v>119248</v>
      </c>
      <c r="D56" s="248">
        <v>114760</v>
      </c>
      <c r="E56" s="249">
        <v>48.7</v>
      </c>
      <c r="F56" s="249">
        <v>46.4</v>
      </c>
      <c r="G56" s="249">
        <v>51.2</v>
      </c>
    </row>
    <row r="57" spans="1:7" ht="16.5">
      <c r="A57" s="250" t="s">
        <v>385</v>
      </c>
      <c r="B57" s="251">
        <v>238605</v>
      </c>
      <c r="C57" s="285">
        <v>124938</v>
      </c>
      <c r="D57" s="285">
        <v>113667</v>
      </c>
      <c r="E57" s="261">
        <v>47.3</v>
      </c>
      <c r="F57" s="261">
        <v>45.1</v>
      </c>
      <c r="G57" s="261">
        <v>50.1</v>
      </c>
    </row>
    <row r="58" spans="1:7" ht="16.5">
      <c r="A58" s="254" t="s">
        <v>386</v>
      </c>
      <c r="B58" s="265">
        <v>233747</v>
      </c>
      <c r="C58" s="248">
        <v>124154</v>
      </c>
      <c r="D58" s="248">
        <v>109593</v>
      </c>
      <c r="E58" s="260">
        <v>48.8</v>
      </c>
      <c r="F58" s="260">
        <v>46.6</v>
      </c>
      <c r="G58" s="260">
        <v>51.7</v>
      </c>
    </row>
    <row r="59" spans="1:7" ht="16.5">
      <c r="A59" s="254" t="s">
        <v>387</v>
      </c>
      <c r="B59" s="263">
        <v>212529</v>
      </c>
      <c r="C59" s="264">
        <v>109291</v>
      </c>
      <c r="D59" s="264">
        <v>103238</v>
      </c>
      <c r="E59" s="260">
        <v>49.7</v>
      </c>
      <c r="F59" s="260">
        <v>48</v>
      </c>
      <c r="G59" s="260">
        <v>51.6</v>
      </c>
    </row>
    <row r="60" spans="1:7" ht="18.75">
      <c r="A60" s="283" t="s">
        <v>392</v>
      </c>
      <c r="B60" s="262"/>
      <c r="C60" s="262"/>
      <c r="D60" s="262"/>
      <c r="E60" s="267"/>
      <c r="F60" s="267"/>
      <c r="G60" s="268"/>
    </row>
    <row r="61" spans="1:7" ht="16.5">
      <c r="A61" s="241" t="s">
        <v>382</v>
      </c>
      <c r="B61" s="263">
        <v>99747</v>
      </c>
      <c r="C61" s="264">
        <v>61575</v>
      </c>
      <c r="D61" s="264">
        <v>38172</v>
      </c>
      <c r="E61" s="260">
        <v>18.3</v>
      </c>
      <c r="F61" s="260">
        <v>20.1</v>
      </c>
      <c r="G61" s="260">
        <v>15.9</v>
      </c>
    </row>
    <row r="62" spans="1:7" ht="16.5">
      <c r="A62" s="241" t="s">
        <v>383</v>
      </c>
      <c r="B62" s="263">
        <v>76280</v>
      </c>
      <c r="C62" s="264">
        <v>43192</v>
      </c>
      <c r="D62" s="264">
        <v>33088</v>
      </c>
      <c r="E62" s="260">
        <v>15</v>
      </c>
      <c r="F62" s="260">
        <v>15.7</v>
      </c>
      <c r="G62" s="260">
        <v>14.2</v>
      </c>
    </row>
    <row r="63" spans="1:7" ht="16.5">
      <c r="A63" s="245" t="s">
        <v>384</v>
      </c>
      <c r="B63" s="265">
        <v>60033</v>
      </c>
      <c r="C63" s="248">
        <v>31583</v>
      </c>
      <c r="D63" s="248">
        <v>28450</v>
      </c>
      <c r="E63" s="249">
        <v>12.5</v>
      </c>
      <c r="F63" s="249">
        <v>12.3</v>
      </c>
      <c r="G63" s="249">
        <v>12.7</v>
      </c>
    </row>
    <row r="64" spans="1:7" ht="16.5">
      <c r="A64" s="250" t="s">
        <v>385</v>
      </c>
      <c r="B64" s="251">
        <v>68296</v>
      </c>
      <c r="C64" s="252">
        <v>39501</v>
      </c>
      <c r="D64" s="252">
        <v>28795</v>
      </c>
      <c r="E64" s="253">
        <v>13.5</v>
      </c>
      <c r="F64" s="253">
        <v>14.2</v>
      </c>
      <c r="G64" s="253">
        <v>12.7</v>
      </c>
    </row>
    <row r="65" spans="1:7" ht="16.5">
      <c r="A65" s="254" t="s">
        <v>386</v>
      </c>
      <c r="B65" s="242">
        <v>60933</v>
      </c>
      <c r="C65" s="243">
        <v>35993</v>
      </c>
      <c r="D65" s="243">
        <v>24940</v>
      </c>
      <c r="E65" s="260">
        <v>12.7</v>
      </c>
      <c r="F65" s="260">
        <v>13.5</v>
      </c>
      <c r="G65" s="260">
        <v>11.8</v>
      </c>
    </row>
    <row r="66" spans="1:7" ht="16.5">
      <c r="A66" s="254" t="s">
        <v>387</v>
      </c>
      <c r="B66" s="263">
        <v>45979</v>
      </c>
      <c r="C66" s="264">
        <v>24076</v>
      </c>
      <c r="D66" s="264">
        <v>21903</v>
      </c>
      <c r="E66" s="260">
        <v>10.8</v>
      </c>
      <c r="F66" s="260">
        <v>10.6</v>
      </c>
      <c r="G66" s="260">
        <v>10.9</v>
      </c>
    </row>
    <row r="67" spans="1:7" ht="18.75">
      <c r="A67" s="283" t="s">
        <v>393</v>
      </c>
      <c r="B67" s="286"/>
      <c r="C67" s="286"/>
      <c r="D67" s="286"/>
      <c r="E67" s="267"/>
      <c r="F67" s="267"/>
      <c r="G67" s="268"/>
    </row>
    <row r="68" spans="1:7" ht="16.5">
      <c r="A68" s="241" t="s">
        <v>382</v>
      </c>
      <c r="B68" s="263">
        <v>39841</v>
      </c>
      <c r="C68" s="264">
        <v>19696</v>
      </c>
      <c r="D68" s="264">
        <v>20145</v>
      </c>
      <c r="E68" s="260">
        <v>7.3</v>
      </c>
      <c r="F68" s="260">
        <v>6.4</v>
      </c>
      <c r="G68" s="260">
        <v>8.4</v>
      </c>
    </row>
    <row r="69" spans="1:7" ht="16.5">
      <c r="A69" s="241" t="s">
        <v>383</v>
      </c>
      <c r="B69" s="263">
        <v>50989</v>
      </c>
      <c r="C69" s="264">
        <v>28539</v>
      </c>
      <c r="D69" s="264">
        <v>22450</v>
      </c>
      <c r="E69" s="260">
        <v>10.1</v>
      </c>
      <c r="F69" s="260">
        <v>10.4</v>
      </c>
      <c r="G69" s="260">
        <v>9.7</v>
      </c>
    </row>
    <row r="70" spans="1:7" ht="16.5">
      <c r="A70" s="245" t="s">
        <v>384</v>
      </c>
      <c r="B70" s="265">
        <v>63805</v>
      </c>
      <c r="C70" s="248">
        <v>37799</v>
      </c>
      <c r="D70" s="248">
        <v>26006</v>
      </c>
      <c r="E70" s="249">
        <v>13.3</v>
      </c>
      <c r="F70" s="249">
        <v>14.7</v>
      </c>
      <c r="G70" s="249">
        <v>11.6</v>
      </c>
    </row>
    <row r="71" spans="1:7" ht="16.5">
      <c r="A71" s="250" t="s">
        <v>385</v>
      </c>
      <c r="B71" s="251">
        <v>50660</v>
      </c>
      <c r="C71" s="252">
        <v>28447</v>
      </c>
      <c r="D71" s="252">
        <v>22213</v>
      </c>
      <c r="E71" s="253">
        <v>10.1</v>
      </c>
      <c r="F71" s="261">
        <v>10.3</v>
      </c>
      <c r="G71" s="261">
        <v>9.8</v>
      </c>
    </row>
    <row r="72" spans="1:7" ht="16.5">
      <c r="A72" s="254" t="s">
        <v>386</v>
      </c>
      <c r="B72" s="242">
        <v>40821</v>
      </c>
      <c r="C72" s="243">
        <v>21759</v>
      </c>
      <c r="D72" s="243">
        <v>19062</v>
      </c>
      <c r="E72" s="260">
        <v>8.5</v>
      </c>
      <c r="F72" s="260">
        <v>8.2</v>
      </c>
      <c r="G72" s="260">
        <v>9</v>
      </c>
    </row>
    <row r="73" spans="1:7" ht="16.5">
      <c r="A73" s="254" t="s">
        <v>387</v>
      </c>
      <c r="B73" s="263">
        <v>44639</v>
      </c>
      <c r="C73" s="264">
        <v>25564</v>
      </c>
      <c r="D73" s="264">
        <v>19075</v>
      </c>
      <c r="E73" s="260">
        <v>10.4</v>
      </c>
      <c r="F73" s="260">
        <v>11.2</v>
      </c>
      <c r="G73" s="260">
        <v>9.6</v>
      </c>
    </row>
    <row r="74" spans="1:7" ht="18.75">
      <c r="A74" s="283" t="s">
        <v>394</v>
      </c>
      <c r="B74" s="286"/>
      <c r="C74" s="286"/>
      <c r="D74" s="286"/>
      <c r="E74" s="267"/>
      <c r="F74" s="267"/>
      <c r="G74" s="268"/>
    </row>
    <row r="75" spans="1:7" ht="16.5">
      <c r="A75" s="241" t="s">
        <v>382</v>
      </c>
      <c r="B75" s="264">
        <v>114969</v>
      </c>
      <c r="C75" s="264">
        <v>54030</v>
      </c>
      <c r="D75" s="264">
        <v>60939</v>
      </c>
      <c r="E75" s="244">
        <v>21</v>
      </c>
      <c r="F75" s="260">
        <v>17.6</v>
      </c>
      <c r="G75" s="260">
        <v>25.4</v>
      </c>
    </row>
    <row r="76" spans="1:7" ht="16.5">
      <c r="A76" s="245" t="s">
        <v>395</v>
      </c>
      <c r="B76" s="246">
        <v>112508</v>
      </c>
      <c r="C76" s="247">
        <v>51661</v>
      </c>
      <c r="D76" s="247">
        <v>60847</v>
      </c>
      <c r="E76" s="260">
        <v>22.2</v>
      </c>
      <c r="F76" s="260">
        <v>18.8</v>
      </c>
      <c r="G76" s="260">
        <v>26.2</v>
      </c>
    </row>
    <row r="77" spans="1:7" ht="16.5">
      <c r="A77" s="245" t="s">
        <v>384</v>
      </c>
      <c r="B77" s="248">
        <v>110170</v>
      </c>
      <c r="C77" s="248">
        <v>49866</v>
      </c>
      <c r="D77" s="248">
        <v>60304</v>
      </c>
      <c r="E77" s="287">
        <v>22.9</v>
      </c>
      <c r="F77" s="249">
        <v>19.4</v>
      </c>
      <c r="G77" s="249">
        <v>26.9</v>
      </c>
    </row>
    <row r="78" spans="1:7" ht="16.5">
      <c r="A78" s="250" t="s">
        <v>385</v>
      </c>
      <c r="B78" s="288">
        <v>119649</v>
      </c>
      <c r="C78" s="289">
        <v>56990</v>
      </c>
      <c r="D78" s="289">
        <v>62659</v>
      </c>
      <c r="E78" s="253">
        <v>23.7</v>
      </c>
      <c r="F78" s="261">
        <v>20.6</v>
      </c>
      <c r="G78" s="261">
        <v>27.6</v>
      </c>
    </row>
    <row r="79" spans="1:7" ht="16.5">
      <c r="A79" s="254" t="s">
        <v>386</v>
      </c>
      <c r="B79" s="242">
        <v>131993</v>
      </c>
      <c r="C79" s="243">
        <v>66402</v>
      </c>
      <c r="D79" s="243">
        <v>65591</v>
      </c>
      <c r="E79" s="244">
        <v>27.6</v>
      </c>
      <c r="F79" s="260">
        <v>24.9</v>
      </c>
      <c r="G79" s="260">
        <v>30.9</v>
      </c>
    </row>
    <row r="80" spans="1:7" ht="16.5">
      <c r="A80" s="273" t="s">
        <v>387</v>
      </c>
      <c r="B80" s="290">
        <v>121911</v>
      </c>
      <c r="C80" s="252">
        <v>59651</v>
      </c>
      <c r="D80" s="252">
        <v>62260</v>
      </c>
      <c r="E80" s="276">
        <v>28.5</v>
      </c>
      <c r="F80" s="276">
        <v>26.2</v>
      </c>
      <c r="G80" s="276">
        <v>31.1</v>
      </c>
    </row>
    <row r="82" ht="15">
      <c r="A82" s="222" t="s">
        <v>396</v>
      </c>
    </row>
  </sheetData>
  <mergeCells count="2">
    <mergeCell ref="F1:G1"/>
    <mergeCell ref="G45:H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1:I52"/>
  <sheetViews>
    <sheetView workbookViewId="0" topLeftCell="A1">
      <selection activeCell="F58" sqref="F58"/>
    </sheetView>
  </sheetViews>
  <sheetFormatPr defaultColWidth="9.140625" defaultRowHeight="12.75"/>
  <cols>
    <col min="1" max="1" width="16.7109375" style="0" customWidth="1"/>
    <col min="2" max="2" width="10.57421875" style="0" customWidth="1"/>
    <col min="3" max="3" width="8.8515625" style="0" customWidth="1"/>
    <col min="4" max="4" width="10.00390625" style="0" customWidth="1"/>
    <col min="5" max="5" width="0.9921875" style="0" customWidth="1"/>
    <col min="6" max="6" width="17.140625" style="0" customWidth="1"/>
    <col min="7" max="7" width="9.7109375" style="0" customWidth="1"/>
    <col min="8" max="8" width="10.140625" style="0" customWidth="1"/>
    <col min="9" max="9" width="10.57421875" style="0" customWidth="1"/>
  </cols>
  <sheetData>
    <row r="1" spans="1:9" ht="12.75">
      <c r="A1" s="295"/>
      <c r="B1" s="295"/>
      <c r="C1" s="295"/>
      <c r="D1" s="295"/>
      <c r="E1" s="295"/>
      <c r="F1" s="295"/>
      <c r="G1" s="295"/>
      <c r="H1" s="295"/>
      <c r="I1" s="323" t="s">
        <v>404</v>
      </c>
    </row>
    <row r="2" spans="1:9" ht="12.75">
      <c r="A2" s="935" t="s">
        <v>399</v>
      </c>
      <c r="B2" s="935"/>
      <c r="C2" s="935"/>
      <c r="D2" s="935"/>
      <c r="E2" s="935"/>
      <c r="F2" s="935"/>
      <c r="G2" s="935"/>
      <c r="H2" s="935"/>
      <c r="I2" s="935"/>
    </row>
    <row r="3" spans="1:9" ht="12.75">
      <c r="A3" s="935" t="s">
        <v>400</v>
      </c>
      <c r="B3" s="935"/>
      <c r="C3" s="935"/>
      <c r="D3" s="935"/>
      <c r="E3" s="935"/>
      <c r="F3" s="935"/>
      <c r="G3" s="935"/>
      <c r="H3" s="935"/>
      <c r="I3" s="935"/>
    </row>
    <row r="4" spans="1:9" ht="12.75">
      <c r="A4" s="296" t="s">
        <v>132</v>
      </c>
      <c r="B4" s="296"/>
      <c r="C4" s="296"/>
      <c r="D4" s="296"/>
      <c r="E4" s="296"/>
      <c r="F4" s="296" t="s">
        <v>132</v>
      </c>
      <c r="G4" s="295"/>
      <c r="H4" s="295"/>
      <c r="I4" s="295"/>
    </row>
    <row r="5" spans="1:9" ht="12.75">
      <c r="A5" s="936" t="s">
        <v>401</v>
      </c>
      <c r="B5" s="936" t="s">
        <v>405</v>
      </c>
      <c r="C5" s="938" t="s">
        <v>402</v>
      </c>
      <c r="D5" s="939"/>
      <c r="E5" s="298"/>
      <c r="F5" s="936" t="s">
        <v>401</v>
      </c>
      <c r="G5" s="936" t="s">
        <v>405</v>
      </c>
      <c r="H5" s="938" t="s">
        <v>402</v>
      </c>
      <c r="I5" s="939"/>
    </row>
    <row r="6" spans="1:9" ht="45">
      <c r="A6" s="937"/>
      <c r="B6" s="937"/>
      <c r="C6" s="297" t="s">
        <v>407</v>
      </c>
      <c r="D6" s="297" t="s">
        <v>409</v>
      </c>
      <c r="E6" s="298"/>
      <c r="F6" s="937"/>
      <c r="G6" s="937"/>
      <c r="H6" s="297" t="s">
        <v>406</v>
      </c>
      <c r="I6" s="297" t="s">
        <v>408</v>
      </c>
    </row>
    <row r="7" spans="1:9" ht="12.75">
      <c r="A7" s="299" t="s">
        <v>403</v>
      </c>
      <c r="B7" s="300">
        <v>427640</v>
      </c>
      <c r="C7" s="301">
        <v>49.698110560284356</v>
      </c>
      <c r="D7" s="302">
        <v>28.507857076045273</v>
      </c>
      <c r="E7" s="295"/>
      <c r="F7" s="303" t="s">
        <v>303</v>
      </c>
      <c r="G7" s="304">
        <v>3680</v>
      </c>
      <c r="H7" s="305">
        <v>47.77173913043478</v>
      </c>
      <c r="I7" s="306">
        <v>27.98913043478261</v>
      </c>
    </row>
    <row r="8" spans="1:9" ht="12.75">
      <c r="A8" s="307" t="s">
        <v>342</v>
      </c>
      <c r="B8" s="308">
        <v>72963</v>
      </c>
      <c r="C8" s="309">
        <v>54.32753587434728</v>
      </c>
      <c r="D8" s="309">
        <v>31.235009525375872</v>
      </c>
      <c r="E8" s="295"/>
      <c r="F8" s="303" t="s">
        <v>358</v>
      </c>
      <c r="G8" s="304">
        <v>4473</v>
      </c>
      <c r="H8" s="305">
        <v>47.507265817124974</v>
      </c>
      <c r="I8" s="306">
        <v>26.40286161412922</v>
      </c>
    </row>
    <row r="9" spans="1:9" ht="12.75">
      <c r="A9" s="310" t="s">
        <v>368</v>
      </c>
      <c r="B9" s="311">
        <v>88691</v>
      </c>
      <c r="C9" s="305">
        <v>54.146418464105714</v>
      </c>
      <c r="D9" s="305">
        <v>31.97280445591999</v>
      </c>
      <c r="E9" s="295"/>
      <c r="F9" s="303" t="s">
        <v>335</v>
      </c>
      <c r="G9" s="304">
        <v>2833</v>
      </c>
      <c r="H9" s="305">
        <v>47.405577126720786</v>
      </c>
      <c r="I9" s="306">
        <v>26.0148252735616</v>
      </c>
    </row>
    <row r="10" spans="1:9" ht="12.75">
      <c r="A10" s="310" t="s">
        <v>316</v>
      </c>
      <c r="B10" s="311">
        <v>67491</v>
      </c>
      <c r="C10" s="305">
        <v>53.513801840245364</v>
      </c>
      <c r="D10" s="305">
        <v>31.340475026299803</v>
      </c>
      <c r="E10" s="295"/>
      <c r="F10" s="303" t="s">
        <v>333</v>
      </c>
      <c r="G10" s="304">
        <v>2293</v>
      </c>
      <c r="H10" s="305">
        <v>47.405146096816395</v>
      </c>
      <c r="I10" s="306">
        <v>24.02965547317924</v>
      </c>
    </row>
    <row r="11" spans="1:9" ht="12.75">
      <c r="A11" s="310" t="s">
        <v>356</v>
      </c>
      <c r="B11" s="311">
        <v>79159</v>
      </c>
      <c r="C11" s="305">
        <v>52.69394509784105</v>
      </c>
      <c r="D11" s="305">
        <v>30.685076870602206</v>
      </c>
      <c r="E11" s="295"/>
      <c r="F11" s="312" t="s">
        <v>311</v>
      </c>
      <c r="G11" s="304">
        <v>11421</v>
      </c>
      <c r="H11" s="305">
        <v>46.61588302250241</v>
      </c>
      <c r="I11" s="306">
        <v>27.169249627878468</v>
      </c>
    </row>
    <row r="12" spans="1:9" ht="12.75">
      <c r="A12" s="310" t="s">
        <v>328</v>
      </c>
      <c r="B12" s="311">
        <v>43897</v>
      </c>
      <c r="C12" s="305">
        <v>43.0758366175365</v>
      </c>
      <c r="D12" s="305">
        <v>22.933230061279815</v>
      </c>
      <c r="E12" s="295"/>
      <c r="F12" s="303" t="s">
        <v>324</v>
      </c>
      <c r="G12" s="304">
        <v>4435</v>
      </c>
      <c r="H12" s="305">
        <v>46.53889515219842</v>
      </c>
      <c r="I12" s="306">
        <v>23.38218714768884</v>
      </c>
    </row>
    <row r="13" spans="1:9" ht="12.75">
      <c r="A13" s="310" t="s">
        <v>298</v>
      </c>
      <c r="B13" s="311">
        <v>32497</v>
      </c>
      <c r="C13" s="305">
        <v>42.548542942425456</v>
      </c>
      <c r="D13" s="305">
        <v>24.106840631442903</v>
      </c>
      <c r="E13" s="295"/>
      <c r="F13" s="303" t="s">
        <v>299</v>
      </c>
      <c r="G13" s="304">
        <v>2920</v>
      </c>
      <c r="H13" s="305">
        <v>45.95890410958904</v>
      </c>
      <c r="I13" s="306">
        <v>27.808219178082194</v>
      </c>
    </row>
    <row r="14" spans="1:9" ht="12.75">
      <c r="A14" s="310" t="s">
        <v>308</v>
      </c>
      <c r="B14" s="311">
        <v>29369</v>
      </c>
      <c r="C14" s="305">
        <v>36.957335966495286</v>
      </c>
      <c r="D14" s="305">
        <v>19.588681943545915</v>
      </c>
      <c r="E14" s="295"/>
      <c r="F14" s="303" t="s">
        <v>361</v>
      </c>
      <c r="G14" s="304">
        <v>4652</v>
      </c>
      <c r="H14" s="305">
        <v>45.37833190025795</v>
      </c>
      <c r="I14" s="306">
        <v>22.291487532244194</v>
      </c>
    </row>
    <row r="15" spans="1:9" ht="12.75">
      <c r="A15" s="313" t="s">
        <v>290</v>
      </c>
      <c r="B15" s="314">
        <v>13573</v>
      </c>
      <c r="C15" s="315">
        <v>25.403374346128345</v>
      </c>
      <c r="D15" s="316">
        <v>12.28910336697856</v>
      </c>
      <c r="E15" s="317"/>
      <c r="F15" s="303" t="s">
        <v>359</v>
      </c>
      <c r="G15" s="304">
        <v>5915</v>
      </c>
      <c r="H15" s="305">
        <v>44.78444632290786</v>
      </c>
      <c r="I15" s="306">
        <v>23.26289095519865</v>
      </c>
    </row>
    <row r="16" spans="1:9" ht="12.75">
      <c r="A16" s="318" t="s">
        <v>337</v>
      </c>
      <c r="B16" s="319">
        <v>14318</v>
      </c>
      <c r="C16" s="309">
        <v>66.37798575220003</v>
      </c>
      <c r="D16" s="320">
        <v>40.396703450202544</v>
      </c>
      <c r="E16" s="295"/>
      <c r="F16" s="303" t="s">
        <v>287</v>
      </c>
      <c r="G16" s="304">
        <v>2347</v>
      </c>
      <c r="H16" s="305">
        <v>44.3971026842778</v>
      </c>
      <c r="I16" s="306">
        <v>29.74009373668513</v>
      </c>
    </row>
    <row r="17" spans="1:9" ht="12.75">
      <c r="A17" s="303" t="s">
        <v>336</v>
      </c>
      <c r="B17" s="304">
        <v>7248</v>
      </c>
      <c r="C17" s="305">
        <v>61.58940397350994</v>
      </c>
      <c r="D17" s="306">
        <v>35.59602649006622</v>
      </c>
      <c r="E17" s="295"/>
      <c r="F17" s="312" t="s">
        <v>325</v>
      </c>
      <c r="G17" s="304">
        <v>1222</v>
      </c>
      <c r="H17" s="305">
        <v>44.10801963993453</v>
      </c>
      <c r="I17" s="306">
        <v>19.55810147299509</v>
      </c>
    </row>
    <row r="18" spans="1:9" ht="12.75">
      <c r="A18" s="303" t="s">
        <v>364</v>
      </c>
      <c r="B18" s="304">
        <v>9445</v>
      </c>
      <c r="C18" s="305">
        <v>59.32239280042351</v>
      </c>
      <c r="D18" s="306">
        <v>34.93912122816305</v>
      </c>
      <c r="E18" s="295"/>
      <c r="F18" s="303" t="s">
        <v>321</v>
      </c>
      <c r="G18" s="304">
        <v>4858</v>
      </c>
      <c r="H18" s="305">
        <v>43.8452037875669</v>
      </c>
      <c r="I18" s="306">
        <v>23.61053931659119</v>
      </c>
    </row>
    <row r="19" spans="1:9" ht="12.75">
      <c r="A19" s="303" t="s">
        <v>334</v>
      </c>
      <c r="B19" s="304">
        <v>9609</v>
      </c>
      <c r="C19" s="305">
        <v>58.809449474451036</v>
      </c>
      <c r="D19" s="306">
        <v>34.42605890311167</v>
      </c>
      <c r="E19" s="295"/>
      <c r="F19" s="303" t="s">
        <v>353</v>
      </c>
      <c r="G19" s="304">
        <v>1889</v>
      </c>
      <c r="H19" s="305">
        <v>43.832715722604554</v>
      </c>
      <c r="I19" s="306">
        <v>23.5574377977766</v>
      </c>
    </row>
    <row r="20" spans="1:9" ht="12.75">
      <c r="A20" s="303" t="s">
        <v>310</v>
      </c>
      <c r="B20" s="304">
        <v>14281</v>
      </c>
      <c r="C20" s="305">
        <v>58.8054057839087</v>
      </c>
      <c r="D20" s="306">
        <v>34.066241859813736</v>
      </c>
      <c r="E20" s="295"/>
      <c r="F20" s="303" t="s">
        <v>296</v>
      </c>
      <c r="G20" s="304">
        <v>2284</v>
      </c>
      <c r="H20" s="305">
        <v>43.78283712784589</v>
      </c>
      <c r="I20" s="306">
        <v>27.145359019264447</v>
      </c>
    </row>
    <row r="21" spans="1:9" ht="12.75">
      <c r="A21" s="303" t="s">
        <v>345</v>
      </c>
      <c r="B21" s="304">
        <v>8521</v>
      </c>
      <c r="C21" s="305">
        <v>58.51425888980166</v>
      </c>
      <c r="D21" s="306">
        <v>34.87853538317099</v>
      </c>
      <c r="E21" s="295"/>
      <c r="F21" s="303" t="s">
        <v>291</v>
      </c>
      <c r="G21" s="304">
        <v>7382</v>
      </c>
      <c r="H21" s="305">
        <v>43.30804659983744</v>
      </c>
      <c r="I21" s="306">
        <v>24.830669195340015</v>
      </c>
    </row>
    <row r="22" spans="1:9" ht="12.75">
      <c r="A22" s="303" t="s">
        <v>362</v>
      </c>
      <c r="B22" s="304">
        <v>13886</v>
      </c>
      <c r="C22" s="305">
        <v>58.447357050266454</v>
      </c>
      <c r="D22" s="306">
        <v>35.150511306351724</v>
      </c>
      <c r="E22" s="295"/>
      <c r="F22" s="303" t="s">
        <v>302</v>
      </c>
      <c r="G22" s="304">
        <v>3593</v>
      </c>
      <c r="H22" s="305">
        <v>43.30642916782633</v>
      </c>
      <c r="I22" s="306">
        <v>24.6590592819371</v>
      </c>
    </row>
    <row r="23" spans="1:9" ht="12.75">
      <c r="A23" s="303" t="s">
        <v>367</v>
      </c>
      <c r="B23" s="304">
        <v>15447</v>
      </c>
      <c r="C23" s="305">
        <v>57.36388942836796</v>
      </c>
      <c r="D23" s="306">
        <v>34.00660322392698</v>
      </c>
      <c r="E23" s="317"/>
      <c r="F23" s="303" t="s">
        <v>319</v>
      </c>
      <c r="G23" s="304">
        <v>3138</v>
      </c>
      <c r="H23" s="305">
        <v>42.5748884639898</v>
      </c>
      <c r="I23" s="306">
        <v>22.562141491395792</v>
      </c>
    </row>
    <row r="24" spans="1:9" ht="12.75">
      <c r="A24" s="303" t="s">
        <v>350</v>
      </c>
      <c r="B24" s="304">
        <v>6475</v>
      </c>
      <c r="C24" s="305">
        <v>56.72586872586872</v>
      </c>
      <c r="D24" s="306">
        <v>36.52509652509652</v>
      </c>
      <c r="E24" s="295"/>
      <c r="F24" s="303" t="s">
        <v>339</v>
      </c>
      <c r="G24" s="304">
        <v>4353</v>
      </c>
      <c r="H24" s="305">
        <v>42.384562370778774</v>
      </c>
      <c r="I24" s="306">
        <v>22.145646680450266</v>
      </c>
    </row>
    <row r="25" spans="1:9" ht="12.75">
      <c r="A25" s="303" t="s">
        <v>338</v>
      </c>
      <c r="B25" s="304">
        <v>7070</v>
      </c>
      <c r="C25" s="305">
        <v>56.350777934936346</v>
      </c>
      <c r="D25" s="306">
        <v>31.45685997171146</v>
      </c>
      <c r="E25" s="295"/>
      <c r="F25" s="312" t="s">
        <v>297</v>
      </c>
      <c r="G25" s="304">
        <v>7686</v>
      </c>
      <c r="H25" s="305">
        <v>41.77725735102784</v>
      </c>
      <c r="I25" s="306">
        <v>22.781680978402292</v>
      </c>
    </row>
    <row r="26" spans="1:9" ht="12.75">
      <c r="A26" s="303" t="s">
        <v>313</v>
      </c>
      <c r="B26" s="304">
        <v>4945</v>
      </c>
      <c r="C26" s="305">
        <v>55.874620829120325</v>
      </c>
      <c r="D26" s="306">
        <v>33.7108190091001</v>
      </c>
      <c r="E26" s="295"/>
      <c r="F26" s="303" t="s">
        <v>341</v>
      </c>
      <c r="G26" s="304">
        <v>4609</v>
      </c>
      <c r="H26" s="305">
        <v>41.115209372965936</v>
      </c>
      <c r="I26" s="306">
        <v>23.020177912779342</v>
      </c>
    </row>
    <row r="27" spans="1:9" ht="12.75">
      <c r="A27" s="312" t="s">
        <v>349</v>
      </c>
      <c r="B27" s="304">
        <v>16326</v>
      </c>
      <c r="C27" s="305">
        <v>55.65355874065907</v>
      </c>
      <c r="D27" s="306">
        <v>33.34558373147127</v>
      </c>
      <c r="E27" s="295"/>
      <c r="F27" s="303" t="s">
        <v>330</v>
      </c>
      <c r="G27" s="304">
        <v>1347</v>
      </c>
      <c r="H27" s="305">
        <v>40.905716406829995</v>
      </c>
      <c r="I27" s="306">
        <v>22.34595397178916</v>
      </c>
    </row>
    <row r="28" spans="1:9" ht="12.75">
      <c r="A28" s="303" t="s">
        <v>363</v>
      </c>
      <c r="B28" s="304">
        <v>15240</v>
      </c>
      <c r="C28" s="305">
        <v>55.295275590551185</v>
      </c>
      <c r="D28" s="306">
        <v>34.993438320209975</v>
      </c>
      <c r="E28" s="295"/>
      <c r="F28" s="303" t="s">
        <v>295</v>
      </c>
      <c r="G28" s="304">
        <v>3212</v>
      </c>
      <c r="H28" s="305">
        <v>40.691158156911584</v>
      </c>
      <c r="I28" s="306">
        <v>25.653798256537986</v>
      </c>
    </row>
    <row r="29" spans="1:9" ht="12.75">
      <c r="A29" s="312" t="s">
        <v>357</v>
      </c>
      <c r="B29" s="304">
        <v>3637</v>
      </c>
      <c r="C29" s="305">
        <v>55.21033819081661</v>
      </c>
      <c r="D29" s="306">
        <v>33.379158647236736</v>
      </c>
      <c r="E29" s="295"/>
      <c r="F29" s="303" t="s">
        <v>318</v>
      </c>
      <c r="G29" s="304">
        <v>5967</v>
      </c>
      <c r="H29" s="305">
        <v>40.372046254399194</v>
      </c>
      <c r="I29" s="306">
        <v>20.57985587397352</v>
      </c>
    </row>
    <row r="30" spans="1:9" ht="12.75">
      <c r="A30" s="303" t="s">
        <v>309</v>
      </c>
      <c r="B30" s="304">
        <v>11377</v>
      </c>
      <c r="C30" s="305">
        <v>54.96176496440186</v>
      </c>
      <c r="D30" s="306">
        <v>33.89294190032522</v>
      </c>
      <c r="E30" s="295"/>
      <c r="F30" s="303" t="s">
        <v>304</v>
      </c>
      <c r="G30" s="304">
        <v>4042</v>
      </c>
      <c r="H30" s="305">
        <v>38.520534388916374</v>
      </c>
      <c r="I30" s="306">
        <v>18.876793666501733</v>
      </c>
    </row>
    <row r="31" spans="1:9" ht="12.75">
      <c r="A31" s="303" t="s">
        <v>331</v>
      </c>
      <c r="B31" s="304">
        <v>6962</v>
      </c>
      <c r="C31" s="305">
        <v>54.30910657856938</v>
      </c>
      <c r="D31" s="306">
        <v>33.42430336110313</v>
      </c>
      <c r="E31" s="295"/>
      <c r="F31" s="303" t="s">
        <v>329</v>
      </c>
      <c r="G31" s="304">
        <v>5273</v>
      </c>
      <c r="H31" s="305">
        <v>38.479044187369624</v>
      </c>
      <c r="I31" s="306">
        <v>19.57140147923383</v>
      </c>
    </row>
    <row r="32" spans="1:9" ht="12.75">
      <c r="A32" s="303" t="s">
        <v>312</v>
      </c>
      <c r="B32" s="304">
        <v>15086</v>
      </c>
      <c r="C32" s="305">
        <v>53.811480843165846</v>
      </c>
      <c r="D32" s="306">
        <v>31.45963144637412</v>
      </c>
      <c r="E32" s="295"/>
      <c r="F32" s="303" t="s">
        <v>360</v>
      </c>
      <c r="G32" s="304">
        <v>2839</v>
      </c>
      <c r="H32" s="305">
        <v>38.46424797463896</v>
      </c>
      <c r="I32" s="306">
        <v>19.337794998238817</v>
      </c>
    </row>
    <row r="33" spans="1:9" ht="12.75">
      <c r="A33" s="303" t="s">
        <v>366</v>
      </c>
      <c r="B33" s="304">
        <v>9809</v>
      </c>
      <c r="C33" s="305">
        <v>53.65480681007239</v>
      </c>
      <c r="D33" s="306">
        <v>32.623101233561016</v>
      </c>
      <c r="E33" s="317"/>
      <c r="F33" s="303" t="s">
        <v>317</v>
      </c>
      <c r="G33" s="304">
        <v>1901</v>
      </c>
      <c r="H33" s="305">
        <v>38.34823776959495</v>
      </c>
      <c r="I33" s="306">
        <v>19.410836401893743</v>
      </c>
    </row>
    <row r="34" spans="1:9" ht="12.75">
      <c r="A34" s="303" t="s">
        <v>346</v>
      </c>
      <c r="B34" s="304">
        <v>2893</v>
      </c>
      <c r="C34" s="305">
        <v>53.12824058071206</v>
      </c>
      <c r="D34" s="306">
        <v>34.87729001036986</v>
      </c>
      <c r="E34" s="295"/>
      <c r="F34" s="303" t="s">
        <v>293</v>
      </c>
      <c r="G34" s="304">
        <v>3160</v>
      </c>
      <c r="H34" s="305">
        <v>38.10126582278481</v>
      </c>
      <c r="I34" s="306">
        <v>20.031645569620256</v>
      </c>
    </row>
    <row r="35" spans="1:9" ht="12.75">
      <c r="A35" s="303" t="s">
        <v>348</v>
      </c>
      <c r="B35" s="304">
        <v>8705</v>
      </c>
      <c r="C35" s="305">
        <v>53.049971280873066</v>
      </c>
      <c r="D35" s="306">
        <v>28.960367604824818</v>
      </c>
      <c r="E35" s="295"/>
      <c r="F35" s="303" t="s">
        <v>323</v>
      </c>
      <c r="G35" s="304">
        <v>2710</v>
      </c>
      <c r="H35" s="305">
        <v>37.97047970479705</v>
      </c>
      <c r="I35" s="306">
        <v>18.85608856088561</v>
      </c>
    </row>
    <row r="36" spans="1:9" ht="12.75">
      <c r="A36" s="303" t="s">
        <v>365</v>
      </c>
      <c r="B36" s="304">
        <v>3348</v>
      </c>
      <c r="C36" s="305">
        <v>52.80764635603346</v>
      </c>
      <c r="D36" s="306">
        <v>30.854241338112303</v>
      </c>
      <c r="E36" s="295"/>
      <c r="F36" s="312" t="s">
        <v>327</v>
      </c>
      <c r="G36" s="304">
        <v>7573</v>
      </c>
      <c r="H36" s="305">
        <v>37.91099960385581</v>
      </c>
      <c r="I36" s="306">
        <v>21.233328931731148</v>
      </c>
    </row>
    <row r="37" spans="1:9" ht="12.75">
      <c r="A37" s="303" t="s">
        <v>315</v>
      </c>
      <c r="B37" s="304">
        <v>5000</v>
      </c>
      <c r="C37" s="305">
        <v>52.58</v>
      </c>
      <c r="D37" s="306">
        <v>27.34</v>
      </c>
      <c r="E37" s="295"/>
      <c r="F37" s="303" t="s">
        <v>305</v>
      </c>
      <c r="G37" s="304">
        <v>7250</v>
      </c>
      <c r="H37" s="305">
        <v>37.61379310344827</v>
      </c>
      <c r="I37" s="306">
        <v>19.627586206896552</v>
      </c>
    </row>
    <row r="38" spans="1:9" ht="12.75">
      <c r="A38" s="303" t="s">
        <v>347</v>
      </c>
      <c r="B38" s="304">
        <v>1453</v>
      </c>
      <c r="C38" s="305">
        <v>52.09910529938059</v>
      </c>
      <c r="D38" s="306">
        <v>28.42395044735031</v>
      </c>
      <c r="E38" s="295"/>
      <c r="F38" s="303" t="s">
        <v>326</v>
      </c>
      <c r="G38" s="304">
        <v>2402</v>
      </c>
      <c r="H38" s="305">
        <v>37.302248126561196</v>
      </c>
      <c r="I38" s="306">
        <v>19.19233971690258</v>
      </c>
    </row>
    <row r="39" spans="1:9" ht="12.75">
      <c r="A39" s="303" t="s">
        <v>322</v>
      </c>
      <c r="B39" s="304">
        <v>7048</v>
      </c>
      <c r="C39" s="305">
        <v>51.376276958002265</v>
      </c>
      <c r="D39" s="306">
        <v>28.43359818388195</v>
      </c>
      <c r="E39" s="295"/>
      <c r="F39" s="303" t="s">
        <v>294</v>
      </c>
      <c r="G39" s="304">
        <v>2494</v>
      </c>
      <c r="H39" s="305">
        <v>35.36487570168404</v>
      </c>
      <c r="I39" s="306">
        <v>16.038492381716118</v>
      </c>
    </row>
    <row r="40" spans="1:9" ht="12.75">
      <c r="A40" s="303" t="s">
        <v>351</v>
      </c>
      <c r="B40" s="304">
        <v>4087</v>
      </c>
      <c r="C40" s="305">
        <v>50.64839735747492</v>
      </c>
      <c r="D40" s="306">
        <v>27.306092488377782</v>
      </c>
      <c r="E40" s="295"/>
      <c r="F40" s="303" t="s">
        <v>301</v>
      </c>
      <c r="G40" s="304">
        <v>1306</v>
      </c>
      <c r="H40" s="305">
        <v>35.22205206738131</v>
      </c>
      <c r="I40" s="306">
        <v>19.754977029096477</v>
      </c>
    </row>
    <row r="41" spans="1:9" ht="12.75">
      <c r="A41" s="303" t="s">
        <v>355</v>
      </c>
      <c r="B41" s="304">
        <v>8802</v>
      </c>
      <c r="C41" s="305">
        <v>50.52260849806862</v>
      </c>
      <c r="D41" s="306">
        <v>28.754828448079984</v>
      </c>
      <c r="E41" s="317"/>
      <c r="F41" s="303" t="s">
        <v>282</v>
      </c>
      <c r="G41" s="304">
        <v>910</v>
      </c>
      <c r="H41" s="305">
        <v>33.18681318681318</v>
      </c>
      <c r="I41" s="306">
        <v>16.483516483516482</v>
      </c>
    </row>
    <row r="42" spans="1:9" ht="12.75">
      <c r="A42" s="303" t="s">
        <v>332</v>
      </c>
      <c r="B42" s="304">
        <v>3670</v>
      </c>
      <c r="C42" s="305">
        <v>49.75476839237057</v>
      </c>
      <c r="D42" s="306">
        <v>25.204359673024523</v>
      </c>
      <c r="E42" s="295"/>
      <c r="F42" s="303" t="s">
        <v>289</v>
      </c>
      <c r="G42" s="304">
        <v>1298</v>
      </c>
      <c r="H42" s="305">
        <v>30.662557781201848</v>
      </c>
      <c r="I42" s="306">
        <v>14.791987673343607</v>
      </c>
    </row>
    <row r="43" spans="1:9" ht="12.75">
      <c r="A43" s="303" t="s">
        <v>340</v>
      </c>
      <c r="B43" s="304">
        <v>3378</v>
      </c>
      <c r="C43" s="305">
        <v>49.70396684428656</v>
      </c>
      <c r="D43" s="306">
        <v>29.484902309058615</v>
      </c>
      <c r="E43" s="295"/>
      <c r="F43" s="303" t="s">
        <v>306</v>
      </c>
      <c r="G43" s="304">
        <v>1793</v>
      </c>
      <c r="H43" s="305">
        <v>28.22085889570552</v>
      </c>
      <c r="I43" s="306">
        <v>12.548800892359175</v>
      </c>
    </row>
    <row r="44" spans="1:9" ht="12.75">
      <c r="A44" s="303" t="s">
        <v>352</v>
      </c>
      <c r="B44" s="304">
        <v>3274</v>
      </c>
      <c r="C44" s="305">
        <v>49.23640806353085</v>
      </c>
      <c r="D44" s="306">
        <v>28.008552229688455</v>
      </c>
      <c r="E44" s="295"/>
      <c r="F44" s="303" t="s">
        <v>288</v>
      </c>
      <c r="G44" s="304">
        <v>1714</v>
      </c>
      <c r="H44" s="305">
        <v>21.703617269544925</v>
      </c>
      <c r="I44" s="306">
        <v>7.409568261376896</v>
      </c>
    </row>
    <row r="45" spans="1:9" ht="12.75">
      <c r="A45" s="303" t="s">
        <v>343</v>
      </c>
      <c r="B45" s="304">
        <v>7071</v>
      </c>
      <c r="C45" s="305">
        <v>48.988827605713475</v>
      </c>
      <c r="D45" s="306">
        <v>28.072408428793665</v>
      </c>
      <c r="E45" s="295"/>
      <c r="F45" s="303" t="s">
        <v>284</v>
      </c>
      <c r="G45" s="304">
        <v>992</v>
      </c>
      <c r="H45" s="305">
        <v>19.959677419354836</v>
      </c>
      <c r="I45" s="306">
        <v>6.149193548387097</v>
      </c>
    </row>
    <row r="46" spans="1:9" ht="12.75">
      <c r="A46" s="303" t="s">
        <v>314</v>
      </c>
      <c r="B46" s="304">
        <v>5381</v>
      </c>
      <c r="C46" s="305">
        <v>48.912841479278946</v>
      </c>
      <c r="D46" s="306">
        <v>28.767887009849467</v>
      </c>
      <c r="E46" s="295"/>
      <c r="F46" s="303" t="s">
        <v>300</v>
      </c>
      <c r="G46" s="304">
        <v>1878</v>
      </c>
      <c r="H46" s="305">
        <v>19.914802981895633</v>
      </c>
      <c r="I46" s="306">
        <v>7.933972310969116</v>
      </c>
    </row>
    <row r="47" spans="1:9" ht="12.75">
      <c r="A47" s="303" t="s">
        <v>320</v>
      </c>
      <c r="B47" s="304">
        <v>2643</v>
      </c>
      <c r="C47" s="305">
        <v>48.61899356791525</v>
      </c>
      <c r="D47" s="306">
        <v>28.56602345819145</v>
      </c>
      <c r="E47" s="295"/>
      <c r="F47" s="312" t="s">
        <v>307</v>
      </c>
      <c r="G47" s="304">
        <v>2907</v>
      </c>
      <c r="H47" s="305">
        <v>19.745442036463707</v>
      </c>
      <c r="I47" s="306">
        <v>7.120743034055728</v>
      </c>
    </row>
    <row r="48" spans="1:9" ht="12.75">
      <c r="A48" s="303" t="s">
        <v>354</v>
      </c>
      <c r="B48" s="304">
        <v>3067</v>
      </c>
      <c r="C48" s="305">
        <v>48.288229540267366</v>
      </c>
      <c r="D48" s="306">
        <v>26.834039778284968</v>
      </c>
      <c r="E48" s="295"/>
      <c r="F48" s="303" t="s">
        <v>286</v>
      </c>
      <c r="G48" s="304">
        <v>2982</v>
      </c>
      <c r="H48" s="305">
        <v>19.18175720992622</v>
      </c>
      <c r="I48" s="306">
        <v>7.679409792085848</v>
      </c>
    </row>
    <row r="49" spans="1:9" ht="12.75">
      <c r="A49" s="303" t="s">
        <v>292</v>
      </c>
      <c r="B49" s="304">
        <v>6279</v>
      </c>
      <c r="C49" s="305">
        <v>48.19238732282211</v>
      </c>
      <c r="D49" s="306">
        <v>28.23698041089345</v>
      </c>
      <c r="E49" s="295"/>
      <c r="F49" s="303" t="s">
        <v>285</v>
      </c>
      <c r="G49" s="304">
        <v>1593</v>
      </c>
      <c r="H49" s="305">
        <v>18.016321406151913</v>
      </c>
      <c r="I49" s="306">
        <v>7.219083490269932</v>
      </c>
    </row>
    <row r="50" spans="1:9" ht="12.75">
      <c r="A50" s="321" t="s">
        <v>344</v>
      </c>
      <c r="B50" s="322">
        <v>6596</v>
      </c>
      <c r="C50" s="315">
        <v>47.80169799878715</v>
      </c>
      <c r="D50" s="316">
        <v>26.51607034566404</v>
      </c>
      <c r="E50" s="295"/>
      <c r="F50" s="321" t="s">
        <v>283</v>
      </c>
      <c r="G50" s="322">
        <v>1737</v>
      </c>
      <c r="H50" s="315">
        <v>15.947035118019572</v>
      </c>
      <c r="I50" s="316">
        <v>5.526770293609672</v>
      </c>
    </row>
    <row r="51" ht="12.75">
      <c r="A51" s="325" t="s">
        <v>254</v>
      </c>
    </row>
    <row r="52" ht="12.75">
      <c r="A52" s="294"/>
    </row>
  </sheetData>
  <mergeCells count="8">
    <mergeCell ref="A2:I2"/>
    <mergeCell ref="A3:I3"/>
    <mergeCell ref="A5:A6"/>
    <mergeCell ref="B5:B6"/>
    <mergeCell ref="C5:D5"/>
    <mergeCell ref="F5:F6"/>
    <mergeCell ref="G5:G6"/>
    <mergeCell ref="H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/>
  <dimension ref="A2:I105"/>
  <sheetViews>
    <sheetView workbookViewId="0" topLeftCell="A1">
      <selection activeCell="A55" sqref="A1:I55"/>
    </sheetView>
  </sheetViews>
  <sheetFormatPr defaultColWidth="9.140625" defaultRowHeight="12.75"/>
  <cols>
    <col min="1" max="1" width="19.7109375" style="0" customWidth="1"/>
    <col min="2" max="2" width="0" style="0" hidden="1" customWidth="1"/>
    <col min="3" max="3" width="9.421875" style="0" customWidth="1"/>
    <col min="4" max="4" width="8.7109375" style="0" customWidth="1"/>
    <col min="5" max="5" width="8.8515625" style="0" customWidth="1"/>
    <col min="6" max="6" width="8.7109375" style="0" customWidth="1"/>
    <col min="7" max="7" width="8.8515625" style="0" customWidth="1"/>
    <col min="8" max="8" width="9.00390625" style="0" customWidth="1"/>
    <col min="9" max="9" width="12.8515625" style="0" customWidth="1"/>
  </cols>
  <sheetData>
    <row r="2" spans="1:9" ht="12.75">
      <c r="A2" s="324"/>
      <c r="B2" s="324"/>
      <c r="C2" s="324"/>
      <c r="D2" s="324"/>
      <c r="E2" s="324"/>
      <c r="F2" s="324"/>
      <c r="G2" s="324"/>
      <c r="H2" s="324"/>
      <c r="I2" s="367" t="s">
        <v>414</v>
      </c>
    </row>
    <row r="3" spans="1:9" ht="12.75">
      <c r="A3" s="324"/>
      <c r="B3" s="324"/>
      <c r="C3" s="324"/>
      <c r="D3" s="324"/>
      <c r="E3" s="324"/>
      <c r="F3" s="324"/>
      <c r="G3" s="324"/>
      <c r="H3" s="324"/>
      <c r="I3" s="324"/>
    </row>
    <row r="4" spans="1:9" ht="12.75">
      <c r="A4" s="940" t="s">
        <v>410</v>
      </c>
      <c r="B4" s="940"/>
      <c r="C4" s="940"/>
      <c r="D4" s="940"/>
      <c r="E4" s="940"/>
      <c r="F4" s="940"/>
      <c r="G4" s="940"/>
      <c r="H4" s="940"/>
      <c r="I4" s="940"/>
    </row>
    <row r="5" spans="1:9" ht="12.75">
      <c r="A5" s="940" t="s">
        <v>411</v>
      </c>
      <c r="B5" s="940"/>
      <c r="C5" s="940"/>
      <c r="D5" s="940"/>
      <c r="E5" s="940"/>
      <c r="F5" s="940"/>
      <c r="G5" s="940"/>
      <c r="H5" s="940"/>
      <c r="I5" s="940"/>
    </row>
    <row r="6" spans="1:9" ht="13.5" thickBot="1">
      <c r="A6" s="324"/>
      <c r="B6" s="324"/>
      <c r="C6" s="324"/>
      <c r="D6" s="324"/>
      <c r="E6" s="324"/>
      <c r="F6" s="324"/>
      <c r="G6" s="324"/>
      <c r="H6" s="324"/>
      <c r="I6" s="324"/>
    </row>
    <row r="7" spans="1:9" ht="12.75">
      <c r="A7" s="327" t="s">
        <v>271</v>
      </c>
      <c r="B7" s="328" t="s">
        <v>412</v>
      </c>
      <c r="C7" s="329" t="s">
        <v>273</v>
      </c>
      <c r="D7" s="330" t="s">
        <v>274</v>
      </c>
      <c r="E7" s="330" t="s">
        <v>275</v>
      </c>
      <c r="F7" s="330" t="s">
        <v>276</v>
      </c>
      <c r="G7" s="330" t="s">
        <v>277</v>
      </c>
      <c r="H7" s="331" t="s">
        <v>278</v>
      </c>
      <c r="I7" s="332" t="s">
        <v>413</v>
      </c>
    </row>
    <row r="8" spans="1:9" ht="13.5" thickBot="1">
      <c r="A8" s="333"/>
      <c r="B8" s="334">
        <v>1997</v>
      </c>
      <c r="C8" s="335"/>
      <c r="D8" s="336"/>
      <c r="E8" s="336"/>
      <c r="F8" s="336"/>
      <c r="G8" s="336"/>
      <c r="H8" s="337"/>
      <c r="I8" s="338" t="s">
        <v>281</v>
      </c>
    </row>
    <row r="9" spans="1:9" ht="12.75">
      <c r="A9" s="339" t="s">
        <v>282</v>
      </c>
      <c r="B9" s="340">
        <v>655</v>
      </c>
      <c r="C9" s="341">
        <v>4.458210145947722</v>
      </c>
      <c r="D9" s="341">
        <v>4.157867567694402</v>
      </c>
      <c r="E9" s="342">
        <v>3.941996339574828</v>
      </c>
      <c r="F9" s="343">
        <v>3.45863250269839</v>
      </c>
      <c r="G9" s="343">
        <v>3.6275752029658834</v>
      </c>
      <c r="H9" s="343">
        <v>3.7167394058848378</v>
      </c>
      <c r="I9" s="344">
        <v>3.895067811722746</v>
      </c>
    </row>
    <row r="10" spans="1:9" ht="12.75">
      <c r="A10" s="345" t="s">
        <v>283</v>
      </c>
      <c r="B10" s="346">
        <v>2006</v>
      </c>
      <c r="C10" s="347">
        <v>3.3535464902609338</v>
      </c>
      <c r="D10" s="348">
        <v>3.1073134876883497</v>
      </c>
      <c r="E10" s="348">
        <v>2.9456082322675488</v>
      </c>
      <c r="F10" s="349">
        <v>2.7030503491363467</v>
      </c>
      <c r="G10" s="349">
        <v>2.554208011760382</v>
      </c>
      <c r="H10" s="349">
        <v>2.7104005880191107</v>
      </c>
      <c r="I10" s="350">
        <v>2.895994119808894</v>
      </c>
    </row>
    <row r="11" spans="1:9" ht="12.75">
      <c r="A11" s="345" t="s">
        <v>284</v>
      </c>
      <c r="B11" s="346">
        <v>618</v>
      </c>
      <c r="C11" s="347">
        <v>3.1816820314840086</v>
      </c>
      <c r="D11" s="348">
        <v>2.9054481312610245</v>
      </c>
      <c r="E11" s="348">
        <v>2.70243285519353</v>
      </c>
      <c r="F11" s="349">
        <v>2.5726362032815255</v>
      </c>
      <c r="G11" s="349">
        <v>2.5526674876027555</v>
      </c>
      <c r="H11" s="349">
        <v>2.8555263420640995</v>
      </c>
      <c r="I11" s="350">
        <v>2.79562019502779</v>
      </c>
    </row>
    <row r="12" spans="1:9" ht="12.75">
      <c r="A12" s="345" t="s">
        <v>285</v>
      </c>
      <c r="B12" s="346">
        <v>1503</v>
      </c>
      <c r="C12" s="347">
        <v>3.584142394822006</v>
      </c>
      <c r="D12" s="348">
        <v>3.3879449838187705</v>
      </c>
      <c r="E12" s="348">
        <v>3.0643203883495147</v>
      </c>
      <c r="F12" s="349">
        <v>2.8923948220064726</v>
      </c>
      <c r="G12" s="349">
        <v>2.8276699029126213</v>
      </c>
      <c r="H12" s="349">
        <v>2.924757281553398</v>
      </c>
      <c r="I12" s="350">
        <v>3.112864077669903</v>
      </c>
    </row>
    <row r="13" spans="1:9" ht="12.75">
      <c r="A13" s="345" t="s">
        <v>286</v>
      </c>
      <c r="B13" s="346">
        <v>2876</v>
      </c>
      <c r="C13" s="347">
        <v>4.343355072659865</v>
      </c>
      <c r="D13" s="348">
        <v>3.887370443536384</v>
      </c>
      <c r="E13" s="348">
        <v>3.703352907747679</v>
      </c>
      <c r="F13" s="349">
        <v>3.408383622439315</v>
      </c>
      <c r="G13" s="349">
        <v>3.3880875706979134</v>
      </c>
      <c r="H13" s="349">
        <v>3.5044516006819473</v>
      </c>
      <c r="I13" s="350">
        <v>3.7060590479798665</v>
      </c>
    </row>
    <row r="14" spans="1:9" ht="12.75">
      <c r="A14" s="345" t="s">
        <v>287</v>
      </c>
      <c r="B14" s="346">
        <v>2827</v>
      </c>
      <c r="C14" s="347">
        <v>9.008231007961138</v>
      </c>
      <c r="D14" s="348">
        <v>8.249898799082445</v>
      </c>
      <c r="E14" s="348">
        <v>7.2837673728241805</v>
      </c>
      <c r="F14" s="349">
        <v>6.333828093374713</v>
      </c>
      <c r="G14" s="349">
        <v>5.740116043718797</v>
      </c>
      <c r="H14" s="349">
        <v>5.580893266765619</v>
      </c>
      <c r="I14" s="350">
        <v>7.032789097287815</v>
      </c>
    </row>
    <row r="15" spans="1:9" ht="12.75">
      <c r="A15" s="345" t="s">
        <v>288</v>
      </c>
      <c r="B15" s="346">
        <v>1305</v>
      </c>
      <c r="C15" s="347">
        <v>5.891897373491532</v>
      </c>
      <c r="D15" s="348">
        <v>5.733022343913734</v>
      </c>
      <c r="E15" s="348">
        <v>5.4693574012101545</v>
      </c>
      <c r="F15" s="349">
        <v>5.165128621167563</v>
      </c>
      <c r="G15" s="349">
        <v>5.317243011188858</v>
      </c>
      <c r="H15" s="349">
        <v>5.127945103606802</v>
      </c>
      <c r="I15" s="350">
        <v>5.449075482540648</v>
      </c>
    </row>
    <row r="16" spans="1:9" ht="12.75">
      <c r="A16" s="351" t="s">
        <v>289</v>
      </c>
      <c r="B16" s="346">
        <v>1262</v>
      </c>
      <c r="C16" s="347">
        <v>7.037211152497017</v>
      </c>
      <c r="D16" s="348">
        <v>6.447763352981593</v>
      </c>
      <c r="E16" s="348">
        <v>5.67388710085705</v>
      </c>
      <c r="F16" s="349">
        <v>4.856615918706831</v>
      </c>
      <c r="G16" s="349">
        <v>4.339493002567534</v>
      </c>
      <c r="H16" s="349">
        <v>4.151448305789607</v>
      </c>
      <c r="I16" s="350">
        <v>5.417133764871805</v>
      </c>
    </row>
    <row r="17" spans="1:9" ht="12.75">
      <c r="A17" s="352" t="s">
        <v>290</v>
      </c>
      <c r="B17" s="353">
        <v>13052</v>
      </c>
      <c r="C17" s="354">
        <v>4.86684208736198</v>
      </c>
      <c r="D17" s="354">
        <v>4.493944275585706</v>
      </c>
      <c r="E17" s="354">
        <v>4.1411446045768106</v>
      </c>
      <c r="F17" s="354">
        <v>3.75618790834011</v>
      </c>
      <c r="G17" s="354">
        <v>3.6275598074288915</v>
      </c>
      <c r="H17" s="354">
        <v>3.67765055826451</v>
      </c>
      <c r="I17" s="355">
        <v>4.093836673232059</v>
      </c>
    </row>
    <row r="18" spans="1:9" ht="12.75">
      <c r="A18" s="345" t="s">
        <v>291</v>
      </c>
      <c r="B18" s="346">
        <v>8404</v>
      </c>
      <c r="C18" s="347">
        <v>13.95776093217253</v>
      </c>
      <c r="D18" s="348">
        <v>12.961369128405442</v>
      </c>
      <c r="E18" s="348">
        <v>11.912012976265352</v>
      </c>
      <c r="F18" s="349">
        <v>11.177132642589957</v>
      </c>
      <c r="G18" s="349">
        <v>10.755072991492602</v>
      </c>
      <c r="H18" s="349">
        <v>10.29163494322884</v>
      </c>
      <c r="I18" s="350">
        <v>11.842497269025786</v>
      </c>
    </row>
    <row r="19" spans="1:9" ht="12.75">
      <c r="A19" s="345" t="s">
        <v>292</v>
      </c>
      <c r="B19" s="346">
        <v>5381</v>
      </c>
      <c r="C19" s="347">
        <v>15.705076551168412</v>
      </c>
      <c r="D19" s="348">
        <v>14.965753424657535</v>
      </c>
      <c r="E19" s="348">
        <v>13.954472199838841</v>
      </c>
      <c r="F19" s="349">
        <v>12.999597099113618</v>
      </c>
      <c r="G19" s="349">
        <v>12.288477034649476</v>
      </c>
      <c r="H19" s="349">
        <v>11.349717969379533</v>
      </c>
      <c r="I19" s="350">
        <v>13.543513295729252</v>
      </c>
    </row>
    <row r="20" spans="1:9" ht="12.75">
      <c r="A20" s="345" t="s">
        <v>293</v>
      </c>
      <c r="B20" s="346">
        <v>2107</v>
      </c>
      <c r="C20" s="347">
        <v>13.896244844801389</v>
      </c>
      <c r="D20" s="348">
        <v>13.566312133709571</v>
      </c>
      <c r="E20" s="348">
        <v>13.996092902105492</v>
      </c>
      <c r="F20" s="349">
        <v>13.574994573475147</v>
      </c>
      <c r="G20" s="349">
        <v>12.658997178207077</v>
      </c>
      <c r="H20" s="349">
        <v>12.763186455393965</v>
      </c>
      <c r="I20" s="350">
        <v>13.410028217929238</v>
      </c>
    </row>
    <row r="21" spans="1:9" ht="12.75">
      <c r="A21" s="345" t="s">
        <v>294</v>
      </c>
      <c r="B21" s="346">
        <v>2098</v>
      </c>
      <c r="C21" s="347">
        <v>9.960957052758033</v>
      </c>
      <c r="D21" s="348">
        <v>9.21346814829646</v>
      </c>
      <c r="E21" s="348">
        <v>8.499349284212634</v>
      </c>
      <c r="F21" s="349">
        <v>7.781893416091033</v>
      </c>
      <c r="G21" s="349">
        <v>7.638402242466713</v>
      </c>
      <c r="H21" s="349">
        <v>7.5349551172956915</v>
      </c>
      <c r="I21" s="350">
        <v>8.439283211532686</v>
      </c>
    </row>
    <row r="22" spans="1:9" ht="12.75">
      <c r="A22" s="345" t="s">
        <v>295</v>
      </c>
      <c r="B22" s="346">
        <v>3011</v>
      </c>
      <c r="C22" s="347">
        <v>11.306067759841767</v>
      </c>
      <c r="D22" s="348">
        <v>10.72864161296497</v>
      </c>
      <c r="E22" s="348">
        <v>9.889619090155044</v>
      </c>
      <c r="F22" s="349">
        <v>9.005933771454092</v>
      </c>
      <c r="G22" s="349">
        <v>8.820902188477</v>
      </c>
      <c r="H22" s="349">
        <v>9.50998532508135</v>
      </c>
      <c r="I22" s="350">
        <v>9.876858291329036</v>
      </c>
    </row>
    <row r="23" spans="1:9" ht="12.75">
      <c r="A23" s="345" t="s">
        <v>296</v>
      </c>
      <c r="B23" s="346">
        <v>1980</v>
      </c>
      <c r="C23" s="347">
        <v>11.405835543766578</v>
      </c>
      <c r="D23" s="348">
        <v>10.444297082228116</v>
      </c>
      <c r="E23" s="348">
        <v>9.34184350132626</v>
      </c>
      <c r="F23" s="349">
        <v>9.043435013262599</v>
      </c>
      <c r="G23" s="349">
        <v>8.488063660477453</v>
      </c>
      <c r="H23" s="349">
        <v>8.65799071618037</v>
      </c>
      <c r="I23" s="350">
        <v>9.561505305039788</v>
      </c>
    </row>
    <row r="24" spans="1:9" ht="12.75">
      <c r="A24" s="351" t="s">
        <v>297</v>
      </c>
      <c r="B24" s="346">
        <v>5756</v>
      </c>
      <c r="C24" s="347">
        <v>12.274946238246974</v>
      </c>
      <c r="D24" s="348">
        <v>11.752240727078657</v>
      </c>
      <c r="E24" s="348">
        <v>11.455570031550694</v>
      </c>
      <c r="F24" s="349">
        <v>10.939143265261274</v>
      </c>
      <c r="G24" s="349">
        <v>11.080415025036496</v>
      </c>
      <c r="H24" s="349">
        <v>11.133784356507133</v>
      </c>
      <c r="I24" s="350">
        <v>11.439873169353445</v>
      </c>
    </row>
    <row r="25" spans="1:9" ht="12.75">
      <c r="A25" s="352" t="s">
        <v>298</v>
      </c>
      <c r="B25" s="353">
        <v>28737</v>
      </c>
      <c r="C25" s="354">
        <v>12.943193937096312</v>
      </c>
      <c r="D25" s="354">
        <v>12.229265060710528</v>
      </c>
      <c r="E25" s="354">
        <v>11.531634312520152</v>
      </c>
      <c r="F25" s="354">
        <v>10.855616299545424</v>
      </c>
      <c r="G25" s="354">
        <v>10.514064221711232</v>
      </c>
      <c r="H25" s="354">
        <v>10.350374325487792</v>
      </c>
      <c r="I25" s="355">
        <v>11.404083744034352</v>
      </c>
    </row>
    <row r="26" spans="1:9" ht="12.75">
      <c r="A26" s="345" t="s">
        <v>299</v>
      </c>
      <c r="B26" s="346">
        <v>2121</v>
      </c>
      <c r="C26" s="347">
        <v>15.433208610719666</v>
      </c>
      <c r="D26" s="348">
        <v>14.981291607949851</v>
      </c>
      <c r="E26" s="348">
        <v>14.155206764177072</v>
      </c>
      <c r="F26" s="349">
        <v>13.261091403858302</v>
      </c>
      <c r="G26" s="349">
        <v>13.290247339520873</v>
      </c>
      <c r="H26" s="349">
        <v>13.03270324116818</v>
      </c>
      <c r="I26" s="350">
        <v>14.024005053695515</v>
      </c>
    </row>
    <row r="27" spans="1:9" ht="12.75">
      <c r="A27" s="345" t="s">
        <v>300</v>
      </c>
      <c r="B27" s="346">
        <v>2017</v>
      </c>
      <c r="C27" s="347">
        <v>6.709397291429752</v>
      </c>
      <c r="D27" s="348">
        <v>6.254522898790447</v>
      </c>
      <c r="E27" s="348">
        <v>5.699713980495537</v>
      </c>
      <c r="F27" s="349">
        <v>5.182811261587236</v>
      </c>
      <c r="G27" s="349">
        <v>5.365450222268169</v>
      </c>
      <c r="H27" s="349">
        <v>5.355112167890003</v>
      </c>
      <c r="I27" s="350">
        <v>5.761742306764534</v>
      </c>
    </row>
    <row r="28" spans="1:9" ht="12.75">
      <c r="A28" s="345" t="s">
        <v>301</v>
      </c>
      <c r="B28" s="346">
        <v>1372</v>
      </c>
      <c r="C28" s="347">
        <v>11.128797840681017</v>
      </c>
      <c r="D28" s="348">
        <v>10.582047200498303</v>
      </c>
      <c r="E28" s="348">
        <v>9.682330957159666</v>
      </c>
      <c r="F28" s="349">
        <v>8.28431033289501</v>
      </c>
      <c r="G28" s="349">
        <v>8.242784967817842</v>
      </c>
      <c r="H28" s="349">
        <v>8.270468544535953</v>
      </c>
      <c r="I28" s="350">
        <v>9.363969824901378</v>
      </c>
    </row>
    <row r="29" spans="1:9" ht="12.75">
      <c r="A29" s="345" t="s">
        <v>302</v>
      </c>
      <c r="B29" s="346">
        <v>2384</v>
      </c>
      <c r="C29" s="347">
        <v>13.428241631396693</v>
      </c>
      <c r="D29" s="348">
        <v>13.17814544055406</v>
      </c>
      <c r="E29" s="348">
        <v>12.24188790560472</v>
      </c>
      <c r="F29" s="349">
        <v>11.45953571886623</v>
      </c>
      <c r="G29" s="349">
        <v>10.388611004232397</v>
      </c>
      <c r="H29" s="349">
        <v>10.439912786969348</v>
      </c>
      <c r="I29" s="350">
        <v>11.857124535077594</v>
      </c>
    </row>
    <row r="30" spans="1:9" ht="12.75">
      <c r="A30" s="345" t="s">
        <v>303</v>
      </c>
      <c r="B30" s="346">
        <v>3464</v>
      </c>
      <c r="C30" s="347">
        <v>15.09382963935439</v>
      </c>
      <c r="D30" s="348">
        <v>14.340875743300641</v>
      </c>
      <c r="E30" s="348">
        <v>13.472082786315545</v>
      </c>
      <c r="F30" s="349">
        <v>12.734574098385975</v>
      </c>
      <c r="G30" s="349">
        <v>12.143794887636112</v>
      </c>
      <c r="H30" s="349">
        <v>12.035678430766856</v>
      </c>
      <c r="I30" s="350">
        <v>13.30218549694957</v>
      </c>
    </row>
    <row r="31" spans="1:9" ht="12.75">
      <c r="A31" s="345" t="s">
        <v>304</v>
      </c>
      <c r="B31" s="346">
        <v>3297</v>
      </c>
      <c r="C31" s="347">
        <v>14.212105598157185</v>
      </c>
      <c r="D31" s="348">
        <v>13.205831540023642</v>
      </c>
      <c r="E31" s="348">
        <v>12.820901403327978</v>
      </c>
      <c r="F31" s="349">
        <v>11.87827721031734</v>
      </c>
      <c r="G31" s="349">
        <v>11.26602612675416</v>
      </c>
      <c r="H31" s="349">
        <v>10.79926044918619</v>
      </c>
      <c r="I31" s="350">
        <v>12.363228563634712</v>
      </c>
    </row>
    <row r="32" spans="1:9" ht="12.75">
      <c r="A32" s="345" t="s">
        <v>305</v>
      </c>
      <c r="B32" s="346">
        <v>5879</v>
      </c>
      <c r="C32" s="347">
        <v>12.977601166397463</v>
      </c>
      <c r="D32" s="348">
        <v>12.573078517417343</v>
      </c>
      <c r="E32" s="348">
        <v>11.625380580054031</v>
      </c>
      <c r="F32" s="349">
        <v>10.281736445632442</v>
      </c>
      <c r="G32" s="349">
        <v>9.465544104404009</v>
      </c>
      <c r="H32" s="349">
        <v>9.32546205634729</v>
      </c>
      <c r="I32" s="350">
        <v>11.042181849368916</v>
      </c>
    </row>
    <row r="33" spans="1:9" ht="12.75">
      <c r="A33" s="345" t="s">
        <v>306</v>
      </c>
      <c r="B33" s="346">
        <v>1663</v>
      </c>
      <c r="C33" s="347">
        <v>10.224784376815482</v>
      </c>
      <c r="D33" s="348">
        <v>9.567859856102249</v>
      </c>
      <c r="E33" s="348">
        <v>8.674084997989006</v>
      </c>
      <c r="F33" s="349">
        <v>7.753496894132368</v>
      </c>
      <c r="G33" s="349">
        <v>7.521115431022925</v>
      </c>
      <c r="H33" s="349">
        <v>6.993788264736113</v>
      </c>
      <c r="I33" s="350">
        <v>8.455110157751262</v>
      </c>
    </row>
    <row r="34" spans="1:9" ht="12.75">
      <c r="A34" s="351" t="s">
        <v>307</v>
      </c>
      <c r="B34" s="346">
        <v>2256</v>
      </c>
      <c r="C34" s="347">
        <v>5.88054718827344</v>
      </c>
      <c r="D34" s="348">
        <v>5.705953454461733</v>
      </c>
      <c r="E34" s="348">
        <v>5.529441108190556</v>
      </c>
      <c r="F34" s="349">
        <v>5.24164923927016</v>
      </c>
      <c r="G34" s="349">
        <v>5.024846031350128</v>
      </c>
      <c r="H34" s="349">
        <v>4.96153182018764</v>
      </c>
      <c r="I34" s="350">
        <v>5.391301011108767</v>
      </c>
    </row>
    <row r="35" spans="1:9" ht="12.75">
      <c r="A35" s="352" t="s">
        <v>308</v>
      </c>
      <c r="B35" s="353">
        <v>24453</v>
      </c>
      <c r="C35" s="354">
        <v>11.370037811931692</v>
      </c>
      <c r="D35" s="354">
        <v>10.891109004866319</v>
      </c>
      <c r="E35" s="354">
        <v>10.201183590492425</v>
      </c>
      <c r="F35" s="354">
        <v>9.337772076775972</v>
      </c>
      <c r="G35" s="354">
        <v>8.87826835419297</v>
      </c>
      <c r="H35" s="354">
        <v>8.721862932584909</v>
      </c>
      <c r="I35" s="355">
        <v>9.900094781015664</v>
      </c>
    </row>
    <row r="36" spans="1:9" ht="12.75">
      <c r="A36" s="345" t="s">
        <v>309</v>
      </c>
      <c r="B36" s="346">
        <v>8202</v>
      </c>
      <c r="C36" s="347">
        <v>26.6401404767242</v>
      </c>
      <c r="D36" s="348">
        <v>25.678099080923563</v>
      </c>
      <c r="E36" s="348">
        <v>24.82440409474707</v>
      </c>
      <c r="F36" s="349">
        <v>22.7396697302548</v>
      </c>
      <c r="G36" s="349">
        <v>20.68108794739595</v>
      </c>
      <c r="H36" s="349">
        <v>20.150564148546664</v>
      </c>
      <c r="I36" s="350">
        <v>23.451393558992752</v>
      </c>
    </row>
    <row r="37" spans="1:9" ht="12.75">
      <c r="A37" s="345" t="s">
        <v>310</v>
      </c>
      <c r="B37" s="346">
        <v>10036</v>
      </c>
      <c r="C37" s="347">
        <v>26.15264527320035</v>
      </c>
      <c r="D37" s="348">
        <v>25.39462272333044</v>
      </c>
      <c r="E37" s="348">
        <v>24.660884648742414</v>
      </c>
      <c r="F37" s="349">
        <v>23.071986123156982</v>
      </c>
      <c r="G37" s="349">
        <v>22.157849089332178</v>
      </c>
      <c r="H37" s="349">
        <v>22.072853425845622</v>
      </c>
      <c r="I37" s="350">
        <v>23.918473547267997</v>
      </c>
    </row>
    <row r="38" spans="1:9" ht="12.75">
      <c r="A38" s="345" t="s">
        <v>311</v>
      </c>
      <c r="B38" s="346">
        <v>8808</v>
      </c>
      <c r="C38" s="347">
        <v>17.26659624603884</v>
      </c>
      <c r="D38" s="348">
        <v>16.389046883887218</v>
      </c>
      <c r="E38" s="348">
        <v>15.702445762574143</v>
      </c>
      <c r="F38" s="349">
        <v>14.640719373798108</v>
      </c>
      <c r="G38" s="349">
        <v>14.219549849679044</v>
      </c>
      <c r="H38" s="349">
        <v>14.28049077760624</v>
      </c>
      <c r="I38" s="350">
        <v>15.416700522737736</v>
      </c>
    </row>
    <row r="39" spans="1:9" ht="12.75">
      <c r="A39" s="345" t="s">
        <v>312</v>
      </c>
      <c r="B39" s="346">
        <v>11482</v>
      </c>
      <c r="C39" s="347">
        <v>24.361259655377303</v>
      </c>
      <c r="D39" s="348">
        <v>23.867954510909367</v>
      </c>
      <c r="E39" s="348">
        <v>22.540037861515287</v>
      </c>
      <c r="F39" s="349">
        <v>20.163329602454088</v>
      </c>
      <c r="G39" s="349">
        <v>19.20021003468336</v>
      </c>
      <c r="H39" s="349">
        <v>18.81330403902223</v>
      </c>
      <c r="I39" s="350">
        <v>21.491246251848168</v>
      </c>
    </row>
    <row r="40" spans="1:9" ht="12.75">
      <c r="A40" s="345" t="s">
        <v>313</v>
      </c>
      <c r="B40" s="346">
        <v>4104</v>
      </c>
      <c r="C40" s="347">
        <v>22.066489053631415</v>
      </c>
      <c r="D40" s="348">
        <v>21.518205336113365</v>
      </c>
      <c r="E40" s="348">
        <v>20.41005444225646</v>
      </c>
      <c r="F40" s="349">
        <v>19.355959689563303</v>
      </c>
      <c r="G40" s="349">
        <v>18.17058573690104</v>
      </c>
      <c r="H40" s="349">
        <v>17.664774701725936</v>
      </c>
      <c r="I40" s="350">
        <v>19.865631877678673</v>
      </c>
    </row>
    <row r="41" spans="1:9" ht="12.75">
      <c r="A41" s="345" t="s">
        <v>314</v>
      </c>
      <c r="B41" s="346">
        <v>4196</v>
      </c>
      <c r="C41" s="347">
        <v>17.270456882620834</v>
      </c>
      <c r="D41" s="348">
        <v>16.38607315998237</v>
      </c>
      <c r="E41" s="348">
        <v>15.827824298516232</v>
      </c>
      <c r="F41" s="349">
        <v>15.078595563390627</v>
      </c>
      <c r="G41" s="349">
        <v>14.36168649919201</v>
      </c>
      <c r="H41" s="349">
        <v>14.114881739385925</v>
      </c>
      <c r="I41" s="350">
        <v>15.507565741148818</v>
      </c>
    </row>
    <row r="42" spans="1:9" ht="12.75">
      <c r="A42" s="351" t="s">
        <v>315</v>
      </c>
      <c r="B42" s="346">
        <v>2938</v>
      </c>
      <c r="C42" s="347">
        <v>28.48949296317717</v>
      </c>
      <c r="D42" s="348">
        <v>27.49180643917486</v>
      </c>
      <c r="E42" s="348">
        <v>25.636205899363794</v>
      </c>
      <c r="F42" s="349">
        <v>23.6649315596684</v>
      </c>
      <c r="G42" s="349">
        <v>22.190090611143244</v>
      </c>
      <c r="H42" s="349">
        <v>21.804511278195488</v>
      </c>
      <c r="I42" s="350">
        <v>24.879506458453825</v>
      </c>
    </row>
    <row r="43" spans="1:9" ht="12.75">
      <c r="A43" s="352" t="s">
        <v>316</v>
      </c>
      <c r="B43" s="353">
        <v>49766</v>
      </c>
      <c r="C43" s="354">
        <v>22.841677142645864</v>
      </c>
      <c r="D43" s="354">
        <v>22.070546476373586</v>
      </c>
      <c r="E43" s="354">
        <v>21.121053020779414</v>
      </c>
      <c r="F43" s="354">
        <v>19.502181468609038</v>
      </c>
      <c r="G43" s="354">
        <v>18.46868298454485</v>
      </c>
      <c r="H43" s="354">
        <v>18.213414183243362</v>
      </c>
      <c r="I43" s="355">
        <v>20.36974044220957</v>
      </c>
    </row>
    <row r="44" spans="1:9" ht="12.75">
      <c r="A44" s="345" t="s">
        <v>317</v>
      </c>
      <c r="B44" s="346">
        <v>1520</v>
      </c>
      <c r="C44" s="347">
        <v>15.838223856324685</v>
      </c>
      <c r="D44" s="348">
        <v>15.68974050767164</v>
      </c>
      <c r="E44" s="348">
        <v>15.428126988616276</v>
      </c>
      <c r="F44" s="349">
        <v>13.483702184826415</v>
      </c>
      <c r="G44" s="349">
        <v>12.755426712861487</v>
      </c>
      <c r="H44" s="349">
        <v>12.479671922505833</v>
      </c>
      <c r="I44" s="350">
        <v>14.282684013292796</v>
      </c>
    </row>
    <row r="45" spans="1:9" ht="12.75">
      <c r="A45" s="345" t="s">
        <v>318</v>
      </c>
      <c r="B45" s="346">
        <v>4708</v>
      </c>
      <c r="C45" s="347">
        <v>15.324931605148675</v>
      </c>
      <c r="D45" s="348">
        <v>14.905592680629681</v>
      </c>
      <c r="E45" s="348">
        <v>14.578194375925014</v>
      </c>
      <c r="F45" s="349">
        <v>13.154235995873883</v>
      </c>
      <c r="G45" s="349">
        <v>12.306588330268646</v>
      </c>
      <c r="H45" s="349">
        <v>11.555366192761358</v>
      </c>
      <c r="I45" s="350">
        <v>13.636363636363635</v>
      </c>
    </row>
    <row r="46" spans="1:9" ht="12.75">
      <c r="A46" s="345" t="s">
        <v>319</v>
      </c>
      <c r="B46" s="346">
        <v>2565</v>
      </c>
      <c r="C46" s="347">
        <v>19.449287252589478</v>
      </c>
      <c r="D46" s="348">
        <v>19.26981848015588</v>
      </c>
      <c r="E46" s="348">
        <v>18.587837144908214</v>
      </c>
      <c r="F46" s="349">
        <v>16.92646908009435</v>
      </c>
      <c r="G46" s="349">
        <v>15.747102861244999</v>
      </c>
      <c r="H46" s="349">
        <v>14.97282330017434</v>
      </c>
      <c r="I46" s="350">
        <v>17.490513793457083</v>
      </c>
    </row>
    <row r="47" spans="1:9" ht="12.75">
      <c r="A47" s="345" t="s">
        <v>320</v>
      </c>
      <c r="B47" s="346">
        <v>1997</v>
      </c>
      <c r="C47" s="347">
        <v>18.706710901577324</v>
      </c>
      <c r="D47" s="348">
        <v>17.52517315639369</v>
      </c>
      <c r="E47" s="348">
        <v>16.55316919853326</v>
      </c>
      <c r="F47" s="349">
        <v>14.940923112740817</v>
      </c>
      <c r="G47" s="349">
        <v>13.974739537861591</v>
      </c>
      <c r="H47" s="349">
        <v>13.689540771782783</v>
      </c>
      <c r="I47" s="350">
        <v>15.901286304638845</v>
      </c>
    </row>
    <row r="48" spans="1:9" ht="12.75">
      <c r="A48" s="345" t="s">
        <v>321</v>
      </c>
      <c r="B48" s="346">
        <v>2766</v>
      </c>
      <c r="C48" s="347">
        <v>15.460709125263977</v>
      </c>
      <c r="D48" s="348">
        <v>14.518728465043903</v>
      </c>
      <c r="E48" s="348">
        <v>14.124152495276205</v>
      </c>
      <c r="F48" s="349">
        <v>13.368345003890186</v>
      </c>
      <c r="G48" s="349">
        <v>12.381905079470936</v>
      </c>
      <c r="H48" s="349">
        <v>12.209625430699123</v>
      </c>
      <c r="I48" s="350">
        <v>13.67678114927198</v>
      </c>
    </row>
    <row r="49" spans="1:9" ht="12.75">
      <c r="A49" s="345" t="s">
        <v>322</v>
      </c>
      <c r="B49" s="346">
        <v>5288</v>
      </c>
      <c r="C49" s="347">
        <v>15.976985605765885</v>
      </c>
      <c r="D49" s="348">
        <v>15.237822232232437</v>
      </c>
      <c r="E49" s="348">
        <v>14.61332132107537</v>
      </c>
      <c r="F49" s="349">
        <v>14.013390937570383</v>
      </c>
      <c r="G49" s="349">
        <v>13.376604762587277</v>
      </c>
      <c r="H49" s="349">
        <v>12.831958066299473</v>
      </c>
      <c r="I49" s="350">
        <v>14.340997972931468</v>
      </c>
    </row>
    <row r="50" spans="1:9" ht="12.75">
      <c r="A50" s="345" t="s">
        <v>323</v>
      </c>
      <c r="B50" s="346">
        <v>4097</v>
      </c>
      <c r="C50" s="347">
        <v>16.1988163787588</v>
      </c>
      <c r="D50" s="348">
        <v>15.91090850927703</v>
      </c>
      <c r="E50" s="348">
        <v>14.63131797824696</v>
      </c>
      <c r="F50" s="349">
        <v>12.603966730646194</v>
      </c>
      <c r="G50" s="349">
        <v>10.40467050543826</v>
      </c>
      <c r="H50" s="349">
        <v>9.816858605246322</v>
      </c>
      <c r="I50" s="350">
        <v>13.259756877799104</v>
      </c>
    </row>
    <row r="51" spans="1:9" ht="12.75">
      <c r="A51" s="345" t="s">
        <v>324</v>
      </c>
      <c r="B51" s="346">
        <v>3207</v>
      </c>
      <c r="C51" s="347">
        <v>17.254085775700297</v>
      </c>
      <c r="D51" s="348">
        <v>16.94018902043741</v>
      </c>
      <c r="E51" s="348">
        <v>16.00532259715446</v>
      </c>
      <c r="F51" s="349">
        <v>15.234228394008667</v>
      </c>
      <c r="G51" s="349">
        <v>13.801221467808523</v>
      </c>
      <c r="H51" s="349">
        <v>13.1529564297656</v>
      </c>
      <c r="I51" s="350">
        <v>15.398000614145827</v>
      </c>
    </row>
    <row r="52" spans="1:9" ht="12.75">
      <c r="A52" s="345" t="s">
        <v>325</v>
      </c>
      <c r="B52" s="346">
        <v>835</v>
      </c>
      <c r="C52" s="347">
        <v>19.017509727626457</v>
      </c>
      <c r="D52" s="348">
        <v>18.32441634241245</v>
      </c>
      <c r="E52" s="348">
        <v>17.48540856031128</v>
      </c>
      <c r="F52" s="349">
        <v>15.73443579766537</v>
      </c>
      <c r="G52" s="349">
        <v>13.728112840466927</v>
      </c>
      <c r="H52" s="349">
        <v>13.679474708171208</v>
      </c>
      <c r="I52" s="350">
        <v>16.33025291828794</v>
      </c>
    </row>
    <row r="53" spans="1:9" ht="12.75">
      <c r="A53" s="345" t="s">
        <v>326</v>
      </c>
      <c r="B53" s="356">
        <v>2171</v>
      </c>
      <c r="C53" s="349">
        <v>17.0186261715506</v>
      </c>
      <c r="D53" s="349">
        <v>16.71016727962985</v>
      </c>
      <c r="E53" s="349">
        <v>16.081385692252937</v>
      </c>
      <c r="F53" s="349">
        <v>15.191600427096926</v>
      </c>
      <c r="G53" s="349">
        <v>13.7560801993119</v>
      </c>
      <c r="H53" s="349">
        <v>12.860363032388184</v>
      </c>
      <c r="I53" s="350">
        <v>15.268715150077114</v>
      </c>
    </row>
    <row r="54" spans="1:9" ht="12.75">
      <c r="A54" s="345" t="s">
        <v>327</v>
      </c>
      <c r="B54" s="356">
        <v>6637</v>
      </c>
      <c r="C54" s="349">
        <v>11.420449908875772</v>
      </c>
      <c r="D54" s="349">
        <v>10.902265865136142</v>
      </c>
      <c r="E54" s="349">
        <v>10.449364850529065</v>
      </c>
      <c r="F54" s="349">
        <v>9.538122568887196</v>
      </c>
      <c r="G54" s="349">
        <v>9.471479476647717</v>
      </c>
      <c r="H54" s="349">
        <v>9.312352093137122</v>
      </c>
      <c r="I54" s="350">
        <v>10.182792481571145</v>
      </c>
    </row>
    <row r="55" spans="1:9" ht="13.5" thickBot="1">
      <c r="A55" s="357" t="s">
        <v>328</v>
      </c>
      <c r="B55" s="358">
        <v>35791</v>
      </c>
      <c r="C55" s="359">
        <v>15.423264860192335</v>
      </c>
      <c r="D55" s="359">
        <v>14.883003373632839</v>
      </c>
      <c r="E55" s="359">
        <v>14.27310818436123</v>
      </c>
      <c r="F55" s="359">
        <v>13.140660079478467</v>
      </c>
      <c r="G55" s="359">
        <v>12.249528771925613</v>
      </c>
      <c r="H55" s="359">
        <v>11.796009268485948</v>
      </c>
      <c r="I55" s="360">
        <v>13.627495707922636</v>
      </c>
    </row>
    <row r="56" spans="1:9" ht="12.75">
      <c r="A56" s="368"/>
      <c r="B56" s="368"/>
      <c r="C56" s="1119"/>
      <c r="D56" s="1119"/>
      <c r="E56" s="1119"/>
      <c r="F56" s="1119"/>
      <c r="G56" s="1119"/>
      <c r="H56" s="1119"/>
      <c r="I56" s="1119"/>
    </row>
    <row r="57" spans="1:9" ht="12.75">
      <c r="A57" s="324"/>
      <c r="B57" s="324"/>
      <c r="C57" s="324"/>
      <c r="D57" s="324"/>
      <c r="E57" s="324"/>
      <c r="F57" s="324"/>
      <c r="G57" s="324"/>
      <c r="H57" s="324"/>
      <c r="I57" s="367" t="s">
        <v>414</v>
      </c>
    </row>
    <row r="58" spans="1:9" ht="12.75">
      <c r="A58" s="324"/>
      <c r="B58" s="324"/>
      <c r="C58" s="324"/>
      <c r="D58" s="324"/>
      <c r="E58" s="324"/>
      <c r="F58" s="324"/>
      <c r="G58" s="324"/>
      <c r="H58" s="324"/>
      <c r="I58" s="367" t="s">
        <v>370</v>
      </c>
    </row>
    <row r="59" spans="1:9" ht="12.75">
      <c r="A59" s="940" t="s">
        <v>410</v>
      </c>
      <c r="B59" s="940"/>
      <c r="C59" s="940"/>
      <c r="D59" s="940"/>
      <c r="E59" s="940"/>
      <c r="F59" s="940"/>
      <c r="G59" s="940"/>
      <c r="H59" s="940"/>
      <c r="I59" s="940"/>
    </row>
    <row r="60" spans="1:9" ht="12.75">
      <c r="A60" s="940" t="s">
        <v>411</v>
      </c>
      <c r="B60" s="940"/>
      <c r="C60" s="940"/>
      <c r="D60" s="940"/>
      <c r="E60" s="940"/>
      <c r="F60" s="940"/>
      <c r="G60" s="940"/>
      <c r="H60" s="940"/>
      <c r="I60" s="940"/>
    </row>
    <row r="61" spans="1:9" ht="13.5" thickBot="1">
      <c r="A61" s="324"/>
      <c r="B61" s="324"/>
      <c r="C61" s="324"/>
      <c r="D61" s="324"/>
      <c r="E61" s="324"/>
      <c r="F61" s="324"/>
      <c r="G61" s="324"/>
      <c r="H61" s="324"/>
      <c r="I61" s="324"/>
    </row>
    <row r="62" spans="1:9" ht="12.75">
      <c r="A62" s="327" t="s">
        <v>271</v>
      </c>
      <c r="B62" s="328" t="s">
        <v>412</v>
      </c>
      <c r="C62" s="329" t="s">
        <v>273</v>
      </c>
      <c r="D62" s="330" t="s">
        <v>274</v>
      </c>
      <c r="E62" s="330" t="s">
        <v>275</v>
      </c>
      <c r="F62" s="330" t="s">
        <v>276</v>
      </c>
      <c r="G62" s="330" t="s">
        <v>277</v>
      </c>
      <c r="H62" s="331" t="s">
        <v>278</v>
      </c>
      <c r="I62" s="332" t="s">
        <v>413</v>
      </c>
    </row>
    <row r="63" spans="1:9" ht="13.5" thickBot="1">
      <c r="A63" s="333"/>
      <c r="B63" s="334">
        <v>1997</v>
      </c>
      <c r="C63" s="335"/>
      <c r="D63" s="336"/>
      <c r="E63" s="336"/>
      <c r="F63" s="336"/>
      <c r="G63" s="336"/>
      <c r="H63" s="337"/>
      <c r="I63" s="338" t="s">
        <v>281</v>
      </c>
    </row>
    <row r="64" spans="1:9" ht="12.75">
      <c r="A64" s="361" t="s">
        <v>329</v>
      </c>
      <c r="B64" s="362">
        <v>3156</v>
      </c>
      <c r="C64" s="349">
        <v>11.929568025345763</v>
      </c>
      <c r="D64" s="349">
        <v>11.342634903227117</v>
      </c>
      <c r="E64" s="349">
        <v>11.200471171226061</v>
      </c>
      <c r="F64" s="349">
        <v>10.511992526249518</v>
      </c>
      <c r="G64" s="349">
        <v>9.703690164300657</v>
      </c>
      <c r="H64" s="349">
        <v>9.83773025447308</v>
      </c>
      <c r="I64" s="350">
        <v>10.753670870651314</v>
      </c>
    </row>
    <row r="65" spans="1:9" ht="12.75">
      <c r="A65" s="361" t="s">
        <v>330</v>
      </c>
      <c r="B65" s="362">
        <v>1016</v>
      </c>
      <c r="C65" s="349">
        <v>22.167678594496834</v>
      </c>
      <c r="D65" s="349">
        <v>21.84472290401757</v>
      </c>
      <c r="E65" s="349">
        <v>21.521767213538304</v>
      </c>
      <c r="F65" s="349">
        <v>18.537656633509883</v>
      </c>
      <c r="G65" s="349">
        <v>17.2975067820695</v>
      </c>
      <c r="H65" s="349">
        <v>15.70856478491151</v>
      </c>
      <c r="I65" s="350">
        <v>19.506523704947682</v>
      </c>
    </row>
    <row r="66" spans="1:9" ht="12.75">
      <c r="A66" s="361" t="s">
        <v>331</v>
      </c>
      <c r="B66" s="362">
        <v>5441</v>
      </c>
      <c r="C66" s="349">
        <v>24.15907881973779</v>
      </c>
      <c r="D66" s="349">
        <v>23.451922776056822</v>
      </c>
      <c r="E66" s="349">
        <v>22.794830877061234</v>
      </c>
      <c r="F66" s="349">
        <v>21.28351950937138</v>
      </c>
      <c r="G66" s="349">
        <v>21.408679871084825</v>
      </c>
      <c r="H66" s="349">
        <v>20.28223661566382</v>
      </c>
      <c r="I66" s="350">
        <v>22.228480240307892</v>
      </c>
    </row>
    <row r="67" spans="1:9" ht="12.75">
      <c r="A67" s="361" t="s">
        <v>332</v>
      </c>
      <c r="B67" s="362">
        <v>2320</v>
      </c>
      <c r="C67" s="349">
        <v>26.261217560029102</v>
      </c>
      <c r="D67" s="349">
        <v>25.927722532136794</v>
      </c>
      <c r="E67" s="349">
        <v>24.490662139219015</v>
      </c>
      <c r="F67" s="349">
        <v>21.9985447489692</v>
      </c>
      <c r="G67" s="349">
        <v>20.913170021828765</v>
      </c>
      <c r="H67" s="349">
        <v>20.361387339316032</v>
      </c>
      <c r="I67" s="350">
        <v>23.326461314576765</v>
      </c>
    </row>
    <row r="68" spans="1:9" ht="12.75">
      <c r="A68" s="361" t="s">
        <v>333</v>
      </c>
      <c r="B68" s="362">
        <v>1941</v>
      </c>
      <c r="C68" s="349">
        <v>25.078776645041707</v>
      </c>
      <c r="D68" s="349">
        <v>24.309545875810937</v>
      </c>
      <c r="E68" s="349">
        <v>23.18813716404078</v>
      </c>
      <c r="F68" s="349">
        <v>20.444856348470804</v>
      </c>
      <c r="G68" s="349">
        <v>19.471733086190916</v>
      </c>
      <c r="H68" s="349">
        <v>19.462465245597777</v>
      </c>
      <c r="I68" s="350">
        <v>21.992585727525487</v>
      </c>
    </row>
    <row r="69" spans="1:9" ht="12.75">
      <c r="A69" s="361" t="s">
        <v>334</v>
      </c>
      <c r="B69" s="362">
        <v>6871</v>
      </c>
      <c r="C69" s="349">
        <v>26.80858005056684</v>
      </c>
      <c r="D69" s="349">
        <v>26.226789549520156</v>
      </c>
      <c r="E69" s="349">
        <v>25.538971807628524</v>
      </c>
      <c r="F69" s="349">
        <v>24.495011282385885</v>
      </c>
      <c r="G69" s="349">
        <v>24.013810727781856</v>
      </c>
      <c r="H69" s="349">
        <v>23.945844547753037</v>
      </c>
      <c r="I69" s="350">
        <v>25.17195443547291</v>
      </c>
    </row>
    <row r="70" spans="1:9" ht="12.75">
      <c r="A70" s="361" t="s">
        <v>335</v>
      </c>
      <c r="B70" s="362">
        <v>1828</v>
      </c>
      <c r="C70" s="349">
        <v>23.78143972246314</v>
      </c>
      <c r="D70" s="349">
        <v>23.96357328707719</v>
      </c>
      <c r="E70" s="349">
        <v>23.183000867302688</v>
      </c>
      <c r="F70" s="349">
        <v>22.246313963573286</v>
      </c>
      <c r="G70" s="349">
        <v>22.55854293148309</v>
      </c>
      <c r="H70" s="349">
        <v>22.445793581960103</v>
      </c>
      <c r="I70" s="350">
        <v>23.02688638334779</v>
      </c>
    </row>
    <row r="71" spans="1:9" ht="12.75">
      <c r="A71" s="361" t="s">
        <v>336</v>
      </c>
      <c r="B71" s="362">
        <v>5334</v>
      </c>
      <c r="C71" s="349">
        <v>31.02950188216756</v>
      </c>
      <c r="D71" s="349">
        <v>30.69246257550556</v>
      </c>
      <c r="E71" s="349">
        <v>30.819399457235402</v>
      </c>
      <c r="F71" s="349">
        <v>30.197846450144443</v>
      </c>
      <c r="G71" s="349">
        <v>29.58942484461175</v>
      </c>
      <c r="H71" s="349">
        <v>29.690098923225072</v>
      </c>
      <c r="I71" s="350">
        <v>30.337914733432548</v>
      </c>
    </row>
    <row r="72" spans="1:9" ht="12.75">
      <c r="A72" s="361" t="s">
        <v>337</v>
      </c>
      <c r="B72" s="362">
        <v>9592</v>
      </c>
      <c r="C72" s="349">
        <v>32.78615892425954</v>
      </c>
      <c r="D72" s="349">
        <v>32.22790811014377</v>
      </c>
      <c r="E72" s="349">
        <v>31.51458762544029</v>
      </c>
      <c r="F72" s="349">
        <v>30.307259475864512</v>
      </c>
      <c r="G72" s="349">
        <v>29.438869320573314</v>
      </c>
      <c r="H72" s="349">
        <v>29.30152189805277</v>
      </c>
      <c r="I72" s="350">
        <v>30.929753439223767</v>
      </c>
    </row>
    <row r="73" spans="1:9" ht="12.75">
      <c r="A73" s="361" t="s">
        <v>338</v>
      </c>
      <c r="B73" s="362">
        <v>4825</v>
      </c>
      <c r="C73" s="349">
        <v>32.33117483811286</v>
      </c>
      <c r="D73" s="349">
        <v>31.809772096543604</v>
      </c>
      <c r="E73" s="349">
        <v>31.64157766377933</v>
      </c>
      <c r="F73" s="349">
        <v>30.36750483558994</v>
      </c>
      <c r="G73" s="349">
        <v>28.38281052897149</v>
      </c>
      <c r="H73" s="349">
        <v>27.74367168446724</v>
      </c>
      <c r="I73" s="350">
        <v>30.380119418047265</v>
      </c>
    </row>
    <row r="74" spans="1:9" ht="12.75">
      <c r="A74" s="361" t="s">
        <v>339</v>
      </c>
      <c r="B74" s="362">
        <v>2726</v>
      </c>
      <c r="C74" s="349">
        <v>14.81124497991968</v>
      </c>
      <c r="D74" s="349">
        <v>14.239357429718877</v>
      </c>
      <c r="E74" s="349">
        <v>13.84417670682731</v>
      </c>
      <c r="F74" s="349">
        <v>12.716465863453816</v>
      </c>
      <c r="G74" s="349">
        <v>12.330923694779116</v>
      </c>
      <c r="H74" s="349">
        <v>12.82570281124498</v>
      </c>
      <c r="I74" s="350">
        <v>13.461847389558232</v>
      </c>
    </row>
    <row r="75" spans="1:9" ht="12.75">
      <c r="A75" s="361" t="s">
        <v>340</v>
      </c>
      <c r="B75" s="362">
        <v>2026</v>
      </c>
      <c r="C75" s="349">
        <v>27.009144301538917</v>
      </c>
      <c r="D75" s="349">
        <v>27.068619433499368</v>
      </c>
      <c r="E75" s="349">
        <v>26.16905806259758</v>
      </c>
      <c r="F75" s="349">
        <v>25.06876812132927</v>
      </c>
      <c r="G75" s="349">
        <v>23.946175005575792</v>
      </c>
      <c r="H75" s="349">
        <v>23.827224741654895</v>
      </c>
      <c r="I75" s="350">
        <v>25.514831611032633</v>
      </c>
    </row>
    <row r="76" spans="1:9" ht="12.75">
      <c r="A76" s="363" t="s">
        <v>341</v>
      </c>
      <c r="B76" s="362">
        <v>2435</v>
      </c>
      <c r="C76" s="349">
        <v>20.168472776729697</v>
      </c>
      <c r="D76" s="349">
        <v>19.67270653270741</v>
      </c>
      <c r="E76" s="349">
        <v>20.300092133549775</v>
      </c>
      <c r="F76" s="349">
        <v>19.269073838459175</v>
      </c>
      <c r="G76" s="349">
        <v>18.782082218224893</v>
      </c>
      <c r="H76" s="349">
        <v>18.84350458474093</v>
      </c>
      <c r="I76" s="350">
        <v>19.505988680735314</v>
      </c>
    </row>
    <row r="77" spans="1:9" ht="12.75">
      <c r="A77" s="352" t="s">
        <v>342</v>
      </c>
      <c r="B77" s="353">
        <v>49511</v>
      </c>
      <c r="C77" s="354">
        <v>23.90351961244717</v>
      </c>
      <c r="D77" s="354">
        <v>23.407029338342518</v>
      </c>
      <c r="E77" s="354">
        <v>22.96213450653748</v>
      </c>
      <c r="F77" s="354">
        <v>21.733730443164685</v>
      </c>
      <c r="G77" s="354">
        <v>21.034256902048988</v>
      </c>
      <c r="H77" s="354">
        <v>20.853209421883882</v>
      </c>
      <c r="I77" s="355">
        <v>22.315492226698634</v>
      </c>
    </row>
    <row r="78" spans="1:9" ht="12.75">
      <c r="A78" s="361" t="s">
        <v>343</v>
      </c>
      <c r="B78" s="362">
        <v>7202</v>
      </c>
      <c r="C78" s="349">
        <v>24.246102389814965</v>
      </c>
      <c r="D78" s="349">
        <v>23.172573771376168</v>
      </c>
      <c r="E78" s="349">
        <v>22.40653827480175</v>
      </c>
      <c r="F78" s="349">
        <v>19.995144845444244</v>
      </c>
      <c r="G78" s="349">
        <v>18.422614230997464</v>
      </c>
      <c r="H78" s="349">
        <v>17.826509143874414</v>
      </c>
      <c r="I78" s="350">
        <v>21.012029994065923</v>
      </c>
    </row>
    <row r="79" spans="1:9" ht="12.75">
      <c r="A79" s="361" t="s">
        <v>344</v>
      </c>
      <c r="B79" s="362">
        <v>5229</v>
      </c>
      <c r="C79" s="349">
        <v>20.936417615042057</v>
      </c>
      <c r="D79" s="349">
        <v>19.91897575457694</v>
      </c>
      <c r="E79" s="349">
        <v>19.60044532409698</v>
      </c>
      <c r="F79" s="349">
        <v>18.876793666501733</v>
      </c>
      <c r="G79" s="349">
        <v>18.313953488372093</v>
      </c>
      <c r="H79" s="349">
        <v>18.412914398812468</v>
      </c>
      <c r="I79" s="350">
        <v>19.343765462642256</v>
      </c>
    </row>
    <row r="80" spans="1:9" ht="12.75">
      <c r="A80" s="361" t="s">
        <v>345</v>
      </c>
      <c r="B80" s="362">
        <v>6163</v>
      </c>
      <c r="C80" s="349">
        <v>29.16368194842407</v>
      </c>
      <c r="D80" s="349">
        <v>28.29214422158548</v>
      </c>
      <c r="E80" s="349">
        <v>27.736986628462272</v>
      </c>
      <c r="F80" s="349">
        <v>25.364135625596944</v>
      </c>
      <c r="G80" s="349">
        <v>24.044890162368674</v>
      </c>
      <c r="H80" s="349">
        <v>23.41212989493792</v>
      </c>
      <c r="I80" s="350">
        <v>26.33715377268386</v>
      </c>
    </row>
    <row r="81" spans="1:9" ht="12.75">
      <c r="A81" s="361" t="s">
        <v>346</v>
      </c>
      <c r="B81" s="362">
        <v>2386</v>
      </c>
      <c r="C81" s="349">
        <v>22.701074141996333</v>
      </c>
      <c r="D81" s="349">
        <v>21.567985328792243</v>
      </c>
      <c r="E81" s="349">
        <v>20.90647105056327</v>
      </c>
      <c r="F81" s="349">
        <v>19.53104532355253</v>
      </c>
      <c r="G81" s="349">
        <v>17.91983232905423</v>
      </c>
      <c r="H81" s="349">
        <v>16.400314383023318</v>
      </c>
      <c r="I81" s="350">
        <v>19.83887870055017</v>
      </c>
    </row>
    <row r="82" spans="1:9" ht="12.75">
      <c r="A82" s="361" t="s">
        <v>347</v>
      </c>
      <c r="B82" s="362">
        <v>1105</v>
      </c>
      <c r="C82" s="349">
        <v>25.387149917627678</v>
      </c>
      <c r="D82" s="349">
        <v>24.777594728171334</v>
      </c>
      <c r="E82" s="349">
        <v>22.14168039538715</v>
      </c>
      <c r="F82" s="349">
        <v>22.43822075782537</v>
      </c>
      <c r="G82" s="349">
        <v>21.647446457990117</v>
      </c>
      <c r="H82" s="349">
        <v>21.4168039538715</v>
      </c>
      <c r="I82" s="350">
        <v>22.96540362438221</v>
      </c>
    </row>
    <row r="83" spans="1:9" ht="12.75">
      <c r="A83" s="361" t="s">
        <v>348</v>
      </c>
      <c r="B83" s="362">
        <v>7152</v>
      </c>
      <c r="C83" s="349">
        <v>18.325585014297108</v>
      </c>
      <c r="D83" s="349">
        <v>17.673948141376023</v>
      </c>
      <c r="E83" s="349">
        <v>17.115680133828707</v>
      </c>
      <c r="F83" s="349">
        <v>16.366784026143282</v>
      </c>
      <c r="G83" s="349">
        <v>15.859090820673421</v>
      </c>
      <c r="H83" s="349">
        <v>15.308603551907254</v>
      </c>
      <c r="I83" s="350">
        <v>16.775272812153514</v>
      </c>
    </row>
    <row r="84" spans="1:9" ht="12.75">
      <c r="A84" s="361" t="s">
        <v>349</v>
      </c>
      <c r="B84" s="362">
        <v>10903</v>
      </c>
      <c r="C84" s="349">
        <v>21.84488415009227</v>
      </c>
      <c r="D84" s="349">
        <v>20.828634406397377</v>
      </c>
      <c r="E84" s="349">
        <v>20.398041828993232</v>
      </c>
      <c r="F84" s="349">
        <v>19.629126512200123</v>
      </c>
      <c r="G84" s="349">
        <v>18.81023169981546</v>
      </c>
      <c r="H84" s="349">
        <v>18.83458068484724</v>
      </c>
      <c r="I84" s="350">
        <v>20.05715603854829</v>
      </c>
    </row>
    <row r="85" spans="1:9" ht="12.75">
      <c r="A85" s="361" t="s">
        <v>350</v>
      </c>
      <c r="B85" s="362">
        <v>4704</v>
      </c>
      <c r="C85" s="349">
        <v>27.32047037333029</v>
      </c>
      <c r="D85" s="349">
        <v>26.346234349431064</v>
      </c>
      <c r="E85" s="349">
        <v>25.85531072801309</v>
      </c>
      <c r="F85" s="349">
        <v>24.523347414088366</v>
      </c>
      <c r="G85" s="349">
        <v>23.49583285763215</v>
      </c>
      <c r="H85" s="349">
        <v>22.985881188872398</v>
      </c>
      <c r="I85" s="350">
        <v>25.08657761540511</v>
      </c>
    </row>
    <row r="86" spans="1:9" ht="12.75">
      <c r="A86" s="361" t="s">
        <v>351</v>
      </c>
      <c r="B86" s="362">
        <v>3276</v>
      </c>
      <c r="C86" s="349">
        <v>21.217391304347828</v>
      </c>
      <c r="D86" s="349">
        <v>20.13702239789196</v>
      </c>
      <c r="E86" s="349">
        <v>19.277997364953887</v>
      </c>
      <c r="F86" s="349">
        <v>18.613965744400527</v>
      </c>
      <c r="G86" s="349">
        <v>18.819499341238473</v>
      </c>
      <c r="H86" s="349">
        <v>18.888010540184453</v>
      </c>
      <c r="I86" s="350">
        <v>19.49407114624506</v>
      </c>
    </row>
    <row r="87" spans="1:9" ht="12.75">
      <c r="A87" s="361" t="s">
        <v>352</v>
      </c>
      <c r="B87" s="362">
        <v>2870</v>
      </c>
      <c r="C87" s="349">
        <v>18.675889328063242</v>
      </c>
      <c r="D87" s="349">
        <v>17.21164211282788</v>
      </c>
      <c r="E87" s="349">
        <v>16.66816385195832</v>
      </c>
      <c r="F87" s="349">
        <v>14.907473948975925</v>
      </c>
      <c r="G87" s="349">
        <v>13.429752066115702</v>
      </c>
      <c r="H87" s="349">
        <v>12.571864893999281</v>
      </c>
      <c r="I87" s="350">
        <v>15.576715774344233</v>
      </c>
    </row>
    <row r="88" spans="1:9" ht="12.75">
      <c r="A88" s="361" t="s">
        <v>353</v>
      </c>
      <c r="B88" s="362">
        <v>1828</v>
      </c>
      <c r="C88" s="349">
        <v>18.94164193867458</v>
      </c>
      <c r="D88" s="349">
        <v>19.050445103857566</v>
      </c>
      <c r="E88" s="349">
        <v>19.080118694362017</v>
      </c>
      <c r="F88" s="349">
        <v>17.596439169139465</v>
      </c>
      <c r="G88" s="349">
        <v>15.637982195845698</v>
      </c>
      <c r="H88" s="349">
        <v>14.975272007912958</v>
      </c>
      <c r="I88" s="350">
        <v>17.54698318496538</v>
      </c>
    </row>
    <row r="89" spans="1:9" ht="12.75">
      <c r="A89" s="361" t="s">
        <v>354</v>
      </c>
      <c r="B89" s="362">
        <v>2953</v>
      </c>
      <c r="C89" s="349">
        <v>19.50328707085464</v>
      </c>
      <c r="D89" s="349">
        <v>18.407596785975162</v>
      </c>
      <c r="E89" s="349">
        <v>18.005843681519355</v>
      </c>
      <c r="F89" s="349">
        <v>17.20233747260774</v>
      </c>
      <c r="G89" s="349">
        <v>15.82663744825907</v>
      </c>
      <c r="H89" s="349">
        <v>15.260530801071342</v>
      </c>
      <c r="I89" s="350">
        <v>17.366691015339665</v>
      </c>
    </row>
    <row r="90" spans="1:9" ht="12.75">
      <c r="A90" s="363" t="s">
        <v>355</v>
      </c>
      <c r="B90" s="362">
        <v>7531</v>
      </c>
      <c r="C90" s="349">
        <v>26.304284848963682</v>
      </c>
      <c r="D90" s="349">
        <v>25.32195622975429</v>
      </c>
      <c r="E90" s="349">
        <v>24.200047404598244</v>
      </c>
      <c r="F90" s="349">
        <v>22.19061915672487</v>
      </c>
      <c r="G90" s="349">
        <v>21.089779041900396</v>
      </c>
      <c r="H90" s="349">
        <v>20.5814964051513</v>
      </c>
      <c r="I90" s="350">
        <v>23.280924916383555</v>
      </c>
    </row>
    <row r="91" spans="1:9" ht="12.75">
      <c r="A91" s="352" t="s">
        <v>356</v>
      </c>
      <c r="B91" s="353">
        <v>63302</v>
      </c>
      <c r="C91" s="354">
        <v>22.678226061526814</v>
      </c>
      <c r="D91" s="354">
        <v>21.72260563416797</v>
      </c>
      <c r="E91" s="354">
        <v>21.11101893092881</v>
      </c>
      <c r="F91" s="354">
        <v>19.811364779450273</v>
      </c>
      <c r="G91" s="354">
        <v>18.825411310854044</v>
      </c>
      <c r="H91" s="354">
        <v>18.416822652818897</v>
      </c>
      <c r="I91" s="355">
        <v>20.427618104418254</v>
      </c>
    </row>
    <row r="92" spans="1:9" ht="12.75">
      <c r="A92" s="361" t="s">
        <v>357</v>
      </c>
      <c r="B92" s="362">
        <v>2679</v>
      </c>
      <c r="C92" s="349">
        <v>27.480862908837857</v>
      </c>
      <c r="D92" s="349">
        <v>27.33472512178149</v>
      </c>
      <c r="E92" s="349">
        <v>27.1955462769659</v>
      </c>
      <c r="F92" s="349">
        <v>24.50939457202505</v>
      </c>
      <c r="G92" s="349">
        <v>23.291579679888656</v>
      </c>
      <c r="H92" s="349">
        <v>22.90187891440501</v>
      </c>
      <c r="I92" s="350">
        <v>25.448851774530272</v>
      </c>
    </row>
    <row r="93" spans="1:9" ht="12.75">
      <c r="A93" s="361" t="s">
        <v>358</v>
      </c>
      <c r="B93" s="362">
        <v>3075</v>
      </c>
      <c r="C93" s="349">
        <v>15.947421497374553</v>
      </c>
      <c r="D93" s="349">
        <v>14.970268108634418</v>
      </c>
      <c r="E93" s="349">
        <v>14.479952707166952</v>
      </c>
      <c r="F93" s="349">
        <v>14.156553187050108</v>
      </c>
      <c r="G93" s="349">
        <v>13.850540737907291</v>
      </c>
      <c r="H93" s="349">
        <v>13.881837465660535</v>
      </c>
      <c r="I93" s="350">
        <v>14.546023576868242</v>
      </c>
    </row>
    <row r="94" spans="1:9" ht="12.75">
      <c r="A94" s="361" t="s">
        <v>359</v>
      </c>
      <c r="B94" s="362">
        <v>3531</v>
      </c>
      <c r="C94" s="349">
        <v>17.16805571412262</v>
      </c>
      <c r="D94" s="349">
        <v>16.51444228793241</v>
      </c>
      <c r="E94" s="349">
        <v>16.074894394337253</v>
      </c>
      <c r="F94" s="349">
        <v>15.492636145678732</v>
      </c>
      <c r="G94" s="349">
        <v>15.301404269893823</v>
      </c>
      <c r="H94" s="349">
        <v>15.62963808653956</v>
      </c>
      <c r="I94" s="350">
        <v>16.029227080716975</v>
      </c>
    </row>
    <row r="95" spans="1:9" ht="12.75">
      <c r="A95" s="361" t="s">
        <v>360</v>
      </c>
      <c r="B95" s="362">
        <v>1760</v>
      </c>
      <c r="C95" s="349">
        <v>17.064560521749534</v>
      </c>
      <c r="D95" s="349">
        <v>16.20893914916532</v>
      </c>
      <c r="E95" s="349">
        <v>15.796086878477833</v>
      </c>
      <c r="F95" s="349">
        <v>14.87464847723329</v>
      </c>
      <c r="G95" s="349">
        <v>15.305450846646323</v>
      </c>
      <c r="H95" s="349">
        <v>15.77215341351044</v>
      </c>
      <c r="I95" s="350">
        <v>15.837970442170764</v>
      </c>
    </row>
    <row r="96" spans="1:9" ht="12.75">
      <c r="A96" s="361" t="s">
        <v>361</v>
      </c>
      <c r="B96" s="362">
        <v>2617</v>
      </c>
      <c r="C96" s="349">
        <v>16.791333505287593</v>
      </c>
      <c r="D96" s="349">
        <v>16.021224068683445</v>
      </c>
      <c r="E96" s="349">
        <v>15.818563690629722</v>
      </c>
      <c r="F96" s="349">
        <v>15.203213088175687</v>
      </c>
      <c r="G96" s="349">
        <v>15.236375695493571</v>
      </c>
      <c r="H96" s="349">
        <v>15.151626810125649</v>
      </c>
      <c r="I96" s="350">
        <v>15.70433693209035</v>
      </c>
    </row>
    <row r="97" spans="1:9" ht="12.75">
      <c r="A97" s="361" t="s">
        <v>362</v>
      </c>
      <c r="B97" s="362">
        <v>8013</v>
      </c>
      <c r="C97" s="349">
        <v>27.40895331565984</v>
      </c>
      <c r="D97" s="349">
        <v>26.801662060277888</v>
      </c>
      <c r="E97" s="349">
        <v>26.341023182356594</v>
      </c>
      <c r="F97" s="349">
        <v>25.22420892323312</v>
      </c>
      <c r="G97" s="349">
        <v>24.769210521368006</v>
      </c>
      <c r="H97" s="349">
        <v>24.460864496963545</v>
      </c>
      <c r="I97" s="350">
        <v>25.835260495985864</v>
      </c>
    </row>
    <row r="98" spans="1:9" ht="12.75">
      <c r="A98" s="361" t="s">
        <v>363</v>
      </c>
      <c r="B98" s="362">
        <v>10609</v>
      </c>
      <c r="C98" s="349">
        <v>25.44894911302954</v>
      </c>
      <c r="D98" s="349">
        <v>24.90802462390267</v>
      </c>
      <c r="E98" s="349">
        <v>24.489126871380176</v>
      </c>
      <c r="F98" s="349">
        <v>23.80067752158234</v>
      </c>
      <c r="G98" s="349">
        <v>24.257822460204714</v>
      </c>
      <c r="H98" s="349">
        <v>24.203183622919173</v>
      </c>
      <c r="I98" s="350">
        <v>24.518267584599133</v>
      </c>
    </row>
    <row r="99" spans="1:9" ht="12.75">
      <c r="A99" s="361" t="s">
        <v>364</v>
      </c>
      <c r="B99" s="362">
        <v>7211</v>
      </c>
      <c r="C99" s="349">
        <v>31.27441631548187</v>
      </c>
      <c r="D99" s="349">
        <v>30.508474576271187</v>
      </c>
      <c r="E99" s="349">
        <v>29.957857823987204</v>
      </c>
      <c r="F99" s="349">
        <v>28.392137561905933</v>
      </c>
      <c r="G99" s="349">
        <v>27.46624011812114</v>
      </c>
      <c r="H99" s="349">
        <v>27.69079331877326</v>
      </c>
      <c r="I99" s="350">
        <v>29.213448583469194</v>
      </c>
    </row>
    <row r="100" spans="1:9" ht="12.75">
      <c r="A100" s="361" t="s">
        <v>365</v>
      </c>
      <c r="B100" s="362">
        <v>2258</v>
      </c>
      <c r="C100" s="349">
        <v>30.613692798864843</v>
      </c>
      <c r="D100" s="349">
        <v>29.68251152891096</v>
      </c>
      <c r="E100" s="349">
        <v>28.902092940759132</v>
      </c>
      <c r="F100" s="349">
        <v>27.34125576445548</v>
      </c>
      <c r="G100" s="349">
        <v>26.427811280595957</v>
      </c>
      <c r="H100" s="349">
        <v>24.787158566867685</v>
      </c>
      <c r="I100" s="350">
        <v>27.96204327775807</v>
      </c>
    </row>
    <row r="101" spans="1:9" ht="12.75">
      <c r="A101" s="361" t="s">
        <v>366</v>
      </c>
      <c r="B101" s="362">
        <v>8373</v>
      </c>
      <c r="C101" s="349">
        <v>25.071979730507888</v>
      </c>
      <c r="D101" s="349">
        <v>23.915697339629162</v>
      </c>
      <c r="E101" s="349">
        <v>23.079580790049523</v>
      </c>
      <c r="F101" s="349">
        <v>22.215824023954855</v>
      </c>
      <c r="G101" s="349">
        <v>20.898307036738455</v>
      </c>
      <c r="H101" s="349">
        <v>20.43303005873546</v>
      </c>
      <c r="I101" s="350">
        <v>22.602787055165265</v>
      </c>
    </row>
    <row r="102" spans="1:9" ht="12.75">
      <c r="A102" s="363" t="s">
        <v>367</v>
      </c>
      <c r="B102" s="362">
        <v>9976</v>
      </c>
      <c r="C102" s="349">
        <v>29.683410076615907</v>
      </c>
      <c r="D102" s="349">
        <v>29.11595559716464</v>
      </c>
      <c r="E102" s="349">
        <v>28.879038575440873</v>
      </c>
      <c r="F102" s="349">
        <v>27.746040237681267</v>
      </c>
      <c r="G102" s="349">
        <v>27.786163281682875</v>
      </c>
      <c r="H102" s="349">
        <v>27.759414585681807</v>
      </c>
      <c r="I102" s="350">
        <v>28.495003725711225</v>
      </c>
    </row>
    <row r="103" spans="1:9" ht="13.5" thickBot="1">
      <c r="A103" s="357" t="s">
        <v>368</v>
      </c>
      <c r="B103" s="353">
        <v>60102</v>
      </c>
      <c r="C103" s="354">
        <v>24.496343809093542</v>
      </c>
      <c r="D103" s="354">
        <v>23.777820461142657</v>
      </c>
      <c r="E103" s="354">
        <v>23.326579141721695</v>
      </c>
      <c r="F103" s="354">
        <v>22.34483169077525</v>
      </c>
      <c r="G103" s="354">
        <v>22.021550289871147</v>
      </c>
      <c r="H103" s="354">
        <v>21.913609470657143</v>
      </c>
      <c r="I103" s="355">
        <v>22.980032301087252</v>
      </c>
    </row>
    <row r="104" spans="1:9" ht="13.5" thickBot="1">
      <c r="A104" s="333" t="s">
        <v>403</v>
      </c>
      <c r="B104" s="364">
        <v>324714</v>
      </c>
      <c r="C104" s="365">
        <v>17.713967981417365</v>
      </c>
      <c r="D104" s="365">
        <v>17.073287421723165</v>
      </c>
      <c r="E104" s="365">
        <v>16.47510040417838</v>
      </c>
      <c r="F104" s="365">
        <v>15.435553156294487</v>
      </c>
      <c r="G104" s="365">
        <v>14.814838533957728</v>
      </c>
      <c r="H104" s="365">
        <v>14.600035185255644</v>
      </c>
      <c r="I104" s="366">
        <v>16.018784556611156</v>
      </c>
    </row>
    <row r="105" spans="1:9" ht="12.75">
      <c r="A105" s="325" t="s">
        <v>254</v>
      </c>
      <c r="B105" s="326"/>
      <c r="C105" s="326"/>
      <c r="D105" s="326"/>
      <c r="E105" s="326"/>
      <c r="F105" s="326"/>
      <c r="G105" s="326"/>
      <c r="H105" s="326"/>
      <c r="I105" s="326"/>
    </row>
  </sheetData>
  <mergeCells count="4">
    <mergeCell ref="A4:I4"/>
    <mergeCell ref="A5:I5"/>
    <mergeCell ref="A59:I59"/>
    <mergeCell ref="A60:I6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6"/>
  <dimension ref="A1:K52"/>
  <sheetViews>
    <sheetView workbookViewId="0" topLeftCell="A32">
      <selection activeCell="N22" sqref="N22"/>
    </sheetView>
  </sheetViews>
  <sheetFormatPr defaultColWidth="9.140625" defaultRowHeight="12.75"/>
  <cols>
    <col min="1" max="1" width="3.28125" style="0" customWidth="1"/>
    <col min="2" max="2" width="17.28125" style="0" customWidth="1"/>
    <col min="3" max="3" width="9.00390625" style="0" customWidth="1"/>
    <col min="5" max="5" width="7.140625" style="0" customWidth="1"/>
    <col min="6" max="6" width="1.8515625" style="0" customWidth="1"/>
    <col min="7" max="7" width="3.8515625" style="0" customWidth="1"/>
    <col min="8" max="8" width="17.140625" style="0" customWidth="1"/>
    <col min="9" max="9" width="9.28125" style="0" customWidth="1"/>
    <col min="10" max="10" width="8.28125" style="0" customWidth="1"/>
    <col min="11" max="11" width="7.421875" style="0" customWidth="1"/>
  </cols>
  <sheetData>
    <row r="1" spans="1:11" ht="14.25">
      <c r="A1" s="369"/>
      <c r="B1" s="370"/>
      <c r="C1" s="370"/>
      <c r="D1" s="370"/>
      <c r="E1" s="370"/>
      <c r="F1" s="370"/>
      <c r="G1" s="371"/>
      <c r="H1" s="370"/>
      <c r="I1" s="370"/>
      <c r="J1" s="420" t="s">
        <v>499</v>
      </c>
      <c r="K1" s="369"/>
    </row>
    <row r="2" spans="1:10" ht="12.75">
      <c r="A2" s="372"/>
      <c r="B2" s="373"/>
      <c r="C2" s="373"/>
      <c r="D2" s="373"/>
      <c r="E2" s="370"/>
      <c r="F2" s="370"/>
      <c r="G2" s="371"/>
      <c r="H2" s="370"/>
      <c r="I2" s="370"/>
      <c r="J2" s="370"/>
    </row>
    <row r="3" spans="1:11" ht="12.75">
      <c r="A3" s="914" t="s">
        <v>415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</row>
    <row r="4" spans="1:11" ht="13.5" thickBot="1">
      <c r="A4" s="374" t="s">
        <v>132</v>
      </c>
      <c r="B4" s="369"/>
      <c r="C4" s="369"/>
      <c r="D4" s="369"/>
      <c r="E4" s="375"/>
      <c r="F4" s="369"/>
      <c r="G4" s="371"/>
      <c r="H4" s="369"/>
      <c r="I4" s="369"/>
      <c r="J4" s="369"/>
      <c r="K4" s="376" t="s">
        <v>132</v>
      </c>
    </row>
    <row r="5" spans="1:11" ht="13.5" thickBot="1">
      <c r="A5" s="913" t="s">
        <v>416</v>
      </c>
      <c r="B5" s="910" t="s">
        <v>271</v>
      </c>
      <c r="C5" s="909" t="s">
        <v>417</v>
      </c>
      <c r="D5" s="909"/>
      <c r="E5" s="941"/>
      <c r="F5" s="369"/>
      <c r="G5" s="913" t="s">
        <v>416</v>
      </c>
      <c r="H5" s="910" t="s">
        <v>271</v>
      </c>
      <c r="I5" s="942" t="s">
        <v>417</v>
      </c>
      <c r="J5" s="909"/>
      <c r="K5" s="941"/>
    </row>
    <row r="6" spans="1:11" ht="32.25" thickBot="1">
      <c r="A6" s="912"/>
      <c r="B6" s="911"/>
      <c r="C6" s="377" t="s">
        <v>501</v>
      </c>
      <c r="D6" s="377" t="s">
        <v>500</v>
      </c>
      <c r="E6" s="378" t="s">
        <v>502</v>
      </c>
      <c r="F6" s="371"/>
      <c r="G6" s="912"/>
      <c r="H6" s="911"/>
      <c r="I6" s="377" t="s">
        <v>501</v>
      </c>
      <c r="J6" s="377" t="s">
        <v>500</v>
      </c>
      <c r="K6" s="378" t="s">
        <v>502</v>
      </c>
    </row>
    <row r="7" spans="1:11" ht="13.5" thickBot="1">
      <c r="A7" s="379"/>
      <c r="B7" s="380" t="s">
        <v>418</v>
      </c>
      <c r="C7" s="381">
        <v>18.62187520794978</v>
      </c>
      <c r="D7" s="382">
        <v>16.018784556611156</v>
      </c>
      <c r="E7" s="381">
        <f aca="true" t="shared" si="0" ref="E7:E50">D7-C7</f>
        <v>-2.6030906513386256</v>
      </c>
      <c r="F7" s="383"/>
      <c r="G7" s="384" t="s">
        <v>419</v>
      </c>
      <c r="H7" s="385" t="s">
        <v>348</v>
      </c>
      <c r="I7" s="386">
        <v>19.827732438698003</v>
      </c>
      <c r="J7" s="387">
        <v>16.775272812153514</v>
      </c>
      <c r="K7" s="386">
        <f aca="true" t="shared" si="1" ref="K7:K50">J7-I7</f>
        <v>-3.05245962654449</v>
      </c>
    </row>
    <row r="8" spans="1:11" ht="12.75">
      <c r="A8" s="388" t="s">
        <v>420</v>
      </c>
      <c r="B8" s="389" t="s">
        <v>368</v>
      </c>
      <c r="C8" s="390">
        <v>25.299205055197827</v>
      </c>
      <c r="D8" s="391">
        <v>22.980032301087252</v>
      </c>
      <c r="E8" s="390">
        <f t="shared" si="0"/>
        <v>-2.319172754110575</v>
      </c>
      <c r="F8" s="369"/>
      <c r="G8" s="384" t="s">
        <v>421</v>
      </c>
      <c r="H8" s="392" t="s">
        <v>325</v>
      </c>
      <c r="I8" s="393">
        <v>18.68236413366631</v>
      </c>
      <c r="J8" s="387">
        <v>16.33025291828794</v>
      </c>
      <c r="K8" s="386">
        <f t="shared" si="1"/>
        <v>-2.352111215378372</v>
      </c>
    </row>
    <row r="9" spans="1:11" ht="12.75">
      <c r="A9" s="388" t="s">
        <v>422</v>
      </c>
      <c r="B9" s="389" t="s">
        <v>342</v>
      </c>
      <c r="C9" s="394">
        <v>23.963825189722147</v>
      </c>
      <c r="D9" s="391">
        <v>22.315492226698634</v>
      </c>
      <c r="E9" s="390">
        <f t="shared" si="0"/>
        <v>-1.6483329630235133</v>
      </c>
      <c r="F9" s="369"/>
      <c r="G9" s="384" t="s">
        <v>423</v>
      </c>
      <c r="H9" s="385" t="s">
        <v>359</v>
      </c>
      <c r="I9" s="386">
        <v>16.626907785045532</v>
      </c>
      <c r="J9" s="387">
        <v>16.029227080716975</v>
      </c>
      <c r="K9" s="386">
        <f t="shared" si="1"/>
        <v>-0.5976807043285568</v>
      </c>
    </row>
    <row r="10" spans="1:11" ht="12.75">
      <c r="A10" s="388" t="s">
        <v>424</v>
      </c>
      <c r="B10" s="389" t="s">
        <v>356</v>
      </c>
      <c r="C10" s="390">
        <v>24.510268312965128</v>
      </c>
      <c r="D10" s="391">
        <v>20.427618104418254</v>
      </c>
      <c r="E10" s="390">
        <f t="shared" si="0"/>
        <v>-4.082650208546873</v>
      </c>
      <c r="F10" s="369"/>
      <c r="G10" s="384" t="s">
        <v>425</v>
      </c>
      <c r="H10" s="385" t="s">
        <v>320</v>
      </c>
      <c r="I10" s="386">
        <v>20.382017237363147</v>
      </c>
      <c r="J10" s="387">
        <v>15.901286304638845</v>
      </c>
      <c r="K10" s="386">
        <f t="shared" si="1"/>
        <v>-4.480730932724303</v>
      </c>
    </row>
    <row r="11" spans="1:11" ht="12.75">
      <c r="A11" s="388" t="s">
        <v>426</v>
      </c>
      <c r="B11" s="389" t="s">
        <v>316</v>
      </c>
      <c r="C11" s="390">
        <v>22.400148884339647</v>
      </c>
      <c r="D11" s="391">
        <v>20.36974044220957</v>
      </c>
      <c r="E11" s="390">
        <f t="shared" si="0"/>
        <v>-2.030408442130078</v>
      </c>
      <c r="F11" s="369"/>
      <c r="G11" s="384" t="s">
        <v>427</v>
      </c>
      <c r="H11" s="385" t="s">
        <v>360</v>
      </c>
      <c r="I11" s="386">
        <v>18.62239297475302</v>
      </c>
      <c r="J11" s="387">
        <v>15.837970442170764</v>
      </c>
      <c r="K11" s="386">
        <f t="shared" si="1"/>
        <v>-2.784422532582255</v>
      </c>
    </row>
    <row r="12" spans="1:11" ht="12.75">
      <c r="A12" s="388" t="s">
        <v>428</v>
      </c>
      <c r="B12" s="389" t="s">
        <v>328</v>
      </c>
      <c r="C12" s="390">
        <v>16.134990263194876</v>
      </c>
      <c r="D12" s="391">
        <v>13.627495707922636</v>
      </c>
      <c r="E12" s="390">
        <f t="shared" si="0"/>
        <v>-2.50749455527224</v>
      </c>
      <c r="F12" s="369"/>
      <c r="G12" s="384" t="s">
        <v>429</v>
      </c>
      <c r="H12" s="385" t="s">
        <v>361</v>
      </c>
      <c r="I12" s="386">
        <v>15.966803332892473</v>
      </c>
      <c r="J12" s="387">
        <v>15.70433693209035</v>
      </c>
      <c r="K12" s="386">
        <f t="shared" si="1"/>
        <v>-0.2624664008021238</v>
      </c>
    </row>
    <row r="13" spans="1:11" ht="12.75">
      <c r="A13" s="388" t="s">
        <v>430</v>
      </c>
      <c r="B13" s="389" t="s">
        <v>298</v>
      </c>
      <c r="C13" s="395">
        <v>15.36320721482421</v>
      </c>
      <c r="D13" s="391">
        <v>11.404083744034352</v>
      </c>
      <c r="E13" s="390">
        <f t="shared" si="0"/>
        <v>-3.959123470789857</v>
      </c>
      <c r="F13" s="369"/>
      <c r="G13" s="384" t="s">
        <v>431</v>
      </c>
      <c r="H13" s="385" t="s">
        <v>352</v>
      </c>
      <c r="I13" s="396">
        <v>17.677584006805613</v>
      </c>
      <c r="J13" s="387">
        <v>15.576715774344233</v>
      </c>
      <c r="K13" s="386">
        <f t="shared" si="1"/>
        <v>-2.10086823246138</v>
      </c>
    </row>
    <row r="14" spans="1:11" ht="12.75">
      <c r="A14" s="388" t="s">
        <v>432</v>
      </c>
      <c r="B14" s="389" t="s">
        <v>308</v>
      </c>
      <c r="C14" s="390">
        <v>12.27834927097913</v>
      </c>
      <c r="D14" s="391">
        <v>9.900094781015664</v>
      </c>
      <c r="E14" s="390">
        <f t="shared" si="0"/>
        <v>-2.3782544899634654</v>
      </c>
      <c r="F14" s="369"/>
      <c r="G14" s="384" t="s">
        <v>433</v>
      </c>
      <c r="H14" s="385" t="s">
        <v>314</v>
      </c>
      <c r="I14" s="397">
        <v>17.78573322726067</v>
      </c>
      <c r="J14" s="398">
        <v>15.507565741148818</v>
      </c>
      <c r="K14" s="386">
        <f t="shared" si="1"/>
        <v>-2.278167486111853</v>
      </c>
    </row>
    <row r="15" spans="1:11" ht="13.5" thickBot="1">
      <c r="A15" s="388" t="s">
        <v>434</v>
      </c>
      <c r="B15" s="389" t="s">
        <v>290</v>
      </c>
      <c r="C15" s="395">
        <v>5.931682865776308</v>
      </c>
      <c r="D15" s="391">
        <v>4.093836673232059</v>
      </c>
      <c r="E15" s="399">
        <f t="shared" si="0"/>
        <v>-1.8378461925442489</v>
      </c>
      <c r="F15" s="369"/>
      <c r="G15" s="384" t="s">
        <v>435</v>
      </c>
      <c r="H15" s="385" t="s">
        <v>311</v>
      </c>
      <c r="I15" s="386">
        <v>16.24965332625918</v>
      </c>
      <c r="J15" s="387">
        <v>15.416700522737736</v>
      </c>
      <c r="K15" s="386">
        <f t="shared" si="1"/>
        <v>-0.832952803521442</v>
      </c>
    </row>
    <row r="16" spans="1:11" ht="12.75">
      <c r="A16" s="400" t="s">
        <v>420</v>
      </c>
      <c r="B16" s="401" t="s">
        <v>337</v>
      </c>
      <c r="C16" s="402">
        <v>38.06336344648834</v>
      </c>
      <c r="D16" s="403">
        <v>30.929753439223767</v>
      </c>
      <c r="E16" s="393">
        <f t="shared" si="0"/>
        <v>-7.133610007264572</v>
      </c>
      <c r="F16" s="369"/>
      <c r="G16" s="384" t="s">
        <v>436</v>
      </c>
      <c r="H16" s="404" t="s">
        <v>324</v>
      </c>
      <c r="I16" s="386">
        <v>17.813304792802434</v>
      </c>
      <c r="J16" s="387">
        <v>15.398000614145827</v>
      </c>
      <c r="K16" s="386">
        <f t="shared" si="1"/>
        <v>-2.4153041786566067</v>
      </c>
    </row>
    <row r="17" spans="1:11" ht="12.75">
      <c r="A17" s="405" t="s">
        <v>422</v>
      </c>
      <c r="B17" s="385" t="s">
        <v>338</v>
      </c>
      <c r="C17" s="397">
        <v>35.69042316258352</v>
      </c>
      <c r="D17" s="387">
        <v>30.380119418047265</v>
      </c>
      <c r="E17" s="393">
        <f t="shared" si="0"/>
        <v>-5.310303744536256</v>
      </c>
      <c r="F17" s="406"/>
      <c r="G17" s="384" t="s">
        <v>437</v>
      </c>
      <c r="H17" s="385" t="s">
        <v>326</v>
      </c>
      <c r="I17" s="393">
        <v>18.08584285219799</v>
      </c>
      <c r="J17" s="387">
        <v>15.268715150077114</v>
      </c>
      <c r="K17" s="386">
        <f t="shared" si="1"/>
        <v>-2.817127702120878</v>
      </c>
    </row>
    <row r="18" spans="1:11" ht="12.75">
      <c r="A18" s="405" t="s">
        <v>424</v>
      </c>
      <c r="B18" s="385" t="s">
        <v>336</v>
      </c>
      <c r="C18" s="397">
        <v>35.9555469280792</v>
      </c>
      <c r="D18" s="398">
        <v>30.337914733432548</v>
      </c>
      <c r="E18" s="397">
        <f t="shared" si="0"/>
        <v>-5.617632194646653</v>
      </c>
      <c r="F18" s="406"/>
      <c r="G18" s="384" t="s">
        <v>438</v>
      </c>
      <c r="H18" s="385" t="s">
        <v>358</v>
      </c>
      <c r="I18" s="393">
        <v>15.777197238290727</v>
      </c>
      <c r="J18" s="387">
        <v>14.546023576868242</v>
      </c>
      <c r="K18" s="386">
        <f t="shared" si="1"/>
        <v>-1.2311736614224849</v>
      </c>
    </row>
    <row r="19" spans="1:11" ht="12.75">
      <c r="A19" s="405" t="s">
        <v>426</v>
      </c>
      <c r="B19" s="385" t="s">
        <v>364</v>
      </c>
      <c r="C19" s="397">
        <v>31.89839053713399</v>
      </c>
      <c r="D19" s="398">
        <v>29.213448583469194</v>
      </c>
      <c r="E19" s="393">
        <f t="shared" si="0"/>
        <v>-2.684941953664797</v>
      </c>
      <c r="F19" s="406"/>
      <c r="G19" s="384" t="s">
        <v>439</v>
      </c>
      <c r="H19" s="392" t="s">
        <v>322</v>
      </c>
      <c r="I19" s="393">
        <v>16.743744812047908</v>
      </c>
      <c r="J19" s="387">
        <v>14.340997972931468</v>
      </c>
      <c r="K19" s="386">
        <f t="shared" si="1"/>
        <v>-2.402746839116439</v>
      </c>
    </row>
    <row r="20" spans="1:11" ht="12.75">
      <c r="A20" s="405" t="s">
        <v>428</v>
      </c>
      <c r="B20" s="385" t="s">
        <v>367</v>
      </c>
      <c r="C20" s="397">
        <v>32.31437518941307</v>
      </c>
      <c r="D20" s="387">
        <v>28.495003725711225</v>
      </c>
      <c r="E20" s="393">
        <f t="shared" si="0"/>
        <v>-3.819371463701845</v>
      </c>
      <c r="F20" s="406"/>
      <c r="G20" s="384" t="s">
        <v>440</v>
      </c>
      <c r="H20" s="385" t="s">
        <v>317</v>
      </c>
      <c r="I20" s="407">
        <v>15.468322317911742</v>
      </c>
      <c r="J20" s="408">
        <v>14.282684013292796</v>
      </c>
      <c r="K20" s="386">
        <f t="shared" si="1"/>
        <v>-1.185638304618946</v>
      </c>
    </row>
    <row r="21" spans="1:11" ht="12.75">
      <c r="A21" s="405" t="s">
        <v>430</v>
      </c>
      <c r="B21" s="385" t="s">
        <v>365</v>
      </c>
      <c r="C21" s="397">
        <v>32.90304343729388</v>
      </c>
      <c r="D21" s="387">
        <v>27.96204327775807</v>
      </c>
      <c r="E21" s="393">
        <f t="shared" si="0"/>
        <v>-4.941000159535811</v>
      </c>
      <c r="F21" s="406"/>
      <c r="G21" s="384" t="s">
        <v>441</v>
      </c>
      <c r="H21" s="385" t="s">
        <v>299</v>
      </c>
      <c r="I21" s="407">
        <v>17.64941435579137</v>
      </c>
      <c r="J21" s="408">
        <v>14.024005053695515</v>
      </c>
      <c r="K21" s="386">
        <f t="shared" si="1"/>
        <v>-3.625409302095857</v>
      </c>
    </row>
    <row r="22" spans="1:11" ht="12.75">
      <c r="A22" s="405">
        <v>7</v>
      </c>
      <c r="B22" s="385" t="s">
        <v>345</v>
      </c>
      <c r="C22" s="397">
        <v>32.53130210206283</v>
      </c>
      <c r="D22" s="387">
        <v>26.33715377268386</v>
      </c>
      <c r="E22" s="393">
        <f t="shared" si="0"/>
        <v>-6.194148329378972</v>
      </c>
      <c r="F22" s="406"/>
      <c r="G22" s="384" t="s">
        <v>442</v>
      </c>
      <c r="H22" s="385" t="s">
        <v>321</v>
      </c>
      <c r="I22" s="386">
        <v>14.925647627555042</v>
      </c>
      <c r="J22" s="387">
        <v>13.67678114927198</v>
      </c>
      <c r="K22" s="386">
        <f t="shared" si="1"/>
        <v>-1.2488664782830625</v>
      </c>
    </row>
    <row r="23" spans="1:11" ht="12.75">
      <c r="A23" s="405" t="s">
        <v>434</v>
      </c>
      <c r="B23" s="385" t="s">
        <v>362</v>
      </c>
      <c r="C23" s="397">
        <v>28.65861799317198</v>
      </c>
      <c r="D23" s="387">
        <v>25.835260495985864</v>
      </c>
      <c r="E23" s="393">
        <f t="shared" si="0"/>
        <v>-2.823357497186116</v>
      </c>
      <c r="F23" s="406"/>
      <c r="G23" s="384" t="s">
        <v>443</v>
      </c>
      <c r="H23" s="385" t="s">
        <v>318</v>
      </c>
      <c r="I23" s="393">
        <v>16.76668681461014</v>
      </c>
      <c r="J23" s="387">
        <v>13.636363636363635</v>
      </c>
      <c r="K23" s="386">
        <f t="shared" si="1"/>
        <v>-3.1303231782465044</v>
      </c>
    </row>
    <row r="24" spans="1:11" ht="12.75">
      <c r="A24" s="405" t="s">
        <v>444</v>
      </c>
      <c r="B24" s="385" t="s">
        <v>340</v>
      </c>
      <c r="C24" s="397">
        <v>26.547672842295526</v>
      </c>
      <c r="D24" s="387">
        <v>25.514831611032633</v>
      </c>
      <c r="E24" s="393">
        <f t="shared" si="0"/>
        <v>-1.0328412312628927</v>
      </c>
      <c r="F24" s="406"/>
      <c r="G24" s="384" t="s">
        <v>445</v>
      </c>
      <c r="H24" s="385" t="s">
        <v>292</v>
      </c>
      <c r="I24" s="393">
        <v>18.100841373351713</v>
      </c>
      <c r="J24" s="387">
        <v>13.543513295729252</v>
      </c>
      <c r="K24" s="386">
        <f t="shared" si="1"/>
        <v>-4.557328077622461</v>
      </c>
    </row>
    <row r="25" spans="1:11" ht="12.75">
      <c r="A25" s="405" t="s">
        <v>446</v>
      </c>
      <c r="B25" s="385" t="s">
        <v>357</v>
      </c>
      <c r="C25" s="397">
        <v>27.70137524557957</v>
      </c>
      <c r="D25" s="387">
        <v>25.448851774530272</v>
      </c>
      <c r="E25" s="393">
        <f t="shared" si="0"/>
        <v>-2.2525234710492974</v>
      </c>
      <c r="F25" s="406"/>
      <c r="G25" s="384" t="s">
        <v>447</v>
      </c>
      <c r="H25" s="409" t="s">
        <v>339</v>
      </c>
      <c r="I25" s="386">
        <v>13.930419370515423</v>
      </c>
      <c r="J25" s="387">
        <v>13.461847389558232</v>
      </c>
      <c r="K25" s="386">
        <f t="shared" si="1"/>
        <v>-0.46857198095719177</v>
      </c>
    </row>
    <row r="26" spans="1:11" ht="12.75">
      <c r="A26" s="405" t="s">
        <v>448</v>
      </c>
      <c r="B26" s="385" t="s">
        <v>334</v>
      </c>
      <c r="C26" s="397">
        <v>28.942081883258354</v>
      </c>
      <c r="D26" s="387">
        <v>25.17195443547291</v>
      </c>
      <c r="E26" s="393">
        <f t="shared" si="0"/>
        <v>-3.7701274477854447</v>
      </c>
      <c r="F26" s="406"/>
      <c r="G26" s="384" t="s">
        <v>449</v>
      </c>
      <c r="H26" s="385" t="s">
        <v>293</v>
      </c>
      <c r="I26" s="386">
        <v>14.515230709909602</v>
      </c>
      <c r="J26" s="387">
        <v>13.410028217929238</v>
      </c>
      <c r="K26" s="386">
        <f t="shared" si="1"/>
        <v>-1.1052024919803642</v>
      </c>
    </row>
    <row r="27" spans="1:11" ht="12.75">
      <c r="A27" s="405" t="s">
        <v>450</v>
      </c>
      <c r="B27" s="385" t="s">
        <v>350</v>
      </c>
      <c r="C27" s="397">
        <v>30.995918367346935</v>
      </c>
      <c r="D27" s="387">
        <v>25.08657761540511</v>
      </c>
      <c r="E27" s="393">
        <f t="shared" si="0"/>
        <v>-5.909340751941826</v>
      </c>
      <c r="F27" s="406"/>
      <c r="G27" s="384" t="s">
        <v>451</v>
      </c>
      <c r="H27" s="409" t="s">
        <v>303</v>
      </c>
      <c r="I27" s="393">
        <v>18.28488722711374</v>
      </c>
      <c r="J27" s="410">
        <v>13.30218549694957</v>
      </c>
      <c r="K27" s="386">
        <f t="shared" si="1"/>
        <v>-4.98270173016417</v>
      </c>
    </row>
    <row r="28" spans="1:11" ht="12.75">
      <c r="A28" s="405" t="s">
        <v>452</v>
      </c>
      <c r="B28" s="409" t="s">
        <v>315</v>
      </c>
      <c r="C28" s="397">
        <v>26.85572092586506</v>
      </c>
      <c r="D28" s="387">
        <v>24.879506458453825</v>
      </c>
      <c r="E28" s="393">
        <f t="shared" si="0"/>
        <v>-1.9762144674112356</v>
      </c>
      <c r="F28" s="406"/>
      <c r="G28" s="384" t="s">
        <v>453</v>
      </c>
      <c r="H28" s="392" t="s">
        <v>323</v>
      </c>
      <c r="I28" s="393">
        <v>17.337366466286326</v>
      </c>
      <c r="J28" s="387">
        <v>13.259756877799104</v>
      </c>
      <c r="K28" s="386">
        <f t="shared" si="1"/>
        <v>-4.077609588487222</v>
      </c>
    </row>
    <row r="29" spans="1:11" ht="12.75">
      <c r="A29" s="405" t="s">
        <v>454</v>
      </c>
      <c r="B29" s="385" t="s">
        <v>363</v>
      </c>
      <c r="C29" s="397">
        <v>29.335935301071437</v>
      </c>
      <c r="D29" s="387">
        <v>24.518267584599133</v>
      </c>
      <c r="E29" s="393">
        <f t="shared" si="0"/>
        <v>-4.817667716472304</v>
      </c>
      <c r="F29" s="406"/>
      <c r="G29" s="384" t="s">
        <v>455</v>
      </c>
      <c r="H29" s="392" t="s">
        <v>304</v>
      </c>
      <c r="I29" s="393">
        <v>16.044023234484868</v>
      </c>
      <c r="J29" s="387">
        <v>12.363228563634712</v>
      </c>
      <c r="K29" s="386">
        <f t="shared" si="1"/>
        <v>-3.6807946708501564</v>
      </c>
    </row>
    <row r="30" spans="1:11" ht="12.75">
      <c r="A30" s="405" t="s">
        <v>456</v>
      </c>
      <c r="B30" s="385" t="s">
        <v>310</v>
      </c>
      <c r="C30" s="397">
        <v>26.96980449806526</v>
      </c>
      <c r="D30" s="387">
        <v>23.918473547267997</v>
      </c>
      <c r="E30" s="393">
        <f t="shared" si="0"/>
        <v>-3.0513309507972615</v>
      </c>
      <c r="F30" s="406"/>
      <c r="G30" s="384" t="s">
        <v>457</v>
      </c>
      <c r="H30" s="392" t="s">
        <v>302</v>
      </c>
      <c r="I30" s="393">
        <v>12.619490803546077</v>
      </c>
      <c r="J30" s="387">
        <v>11.857124535077594</v>
      </c>
      <c r="K30" s="386">
        <f t="shared" si="1"/>
        <v>-0.7623662684684831</v>
      </c>
    </row>
    <row r="31" spans="1:11" ht="12.75">
      <c r="A31" s="405" t="s">
        <v>458</v>
      </c>
      <c r="B31" s="385" t="s">
        <v>309</v>
      </c>
      <c r="C31" s="397">
        <v>26.395690499510284</v>
      </c>
      <c r="D31" s="387">
        <v>23.451393558992752</v>
      </c>
      <c r="E31" s="393">
        <f t="shared" si="0"/>
        <v>-2.944296940517532</v>
      </c>
      <c r="F31" s="406"/>
      <c r="G31" s="384" t="s">
        <v>459</v>
      </c>
      <c r="H31" s="409" t="s">
        <v>291</v>
      </c>
      <c r="I31" s="393">
        <v>18.126704035494743</v>
      </c>
      <c r="J31" s="387">
        <v>11.842497269025786</v>
      </c>
      <c r="K31" s="386">
        <f t="shared" si="1"/>
        <v>-6.284206766468957</v>
      </c>
    </row>
    <row r="32" spans="1:11" ht="12.75">
      <c r="A32" s="405" t="s">
        <v>460</v>
      </c>
      <c r="B32" s="385" t="s">
        <v>332</v>
      </c>
      <c r="C32" s="397">
        <v>23.42445869118181</v>
      </c>
      <c r="D32" s="387">
        <v>23.326461314576765</v>
      </c>
      <c r="E32" s="393">
        <f t="shared" si="0"/>
        <v>-0.09799737660504348</v>
      </c>
      <c r="F32" s="406"/>
      <c r="G32" s="384" t="s">
        <v>461</v>
      </c>
      <c r="H32" s="409" t="s">
        <v>297</v>
      </c>
      <c r="I32" s="393">
        <v>12.911373029236186</v>
      </c>
      <c r="J32" s="387">
        <v>11.439873169353445</v>
      </c>
      <c r="K32" s="386">
        <f t="shared" si="1"/>
        <v>-1.4714998598827407</v>
      </c>
    </row>
    <row r="33" spans="1:11" ht="12.75">
      <c r="A33" s="405" t="s">
        <v>462</v>
      </c>
      <c r="B33" s="392" t="s">
        <v>355</v>
      </c>
      <c r="C33" s="397">
        <v>29.696155783112303</v>
      </c>
      <c r="D33" s="387">
        <v>23.280924916383555</v>
      </c>
      <c r="E33" s="393">
        <f t="shared" si="0"/>
        <v>-6.4152308667287485</v>
      </c>
      <c r="F33" s="406"/>
      <c r="G33" s="384" t="s">
        <v>463</v>
      </c>
      <c r="H33" s="385" t="s">
        <v>305</v>
      </c>
      <c r="I33" s="393">
        <v>13.78321490627075</v>
      </c>
      <c r="J33" s="387">
        <v>11.042181849368916</v>
      </c>
      <c r="K33" s="386">
        <f t="shared" si="1"/>
        <v>-2.741033056901834</v>
      </c>
    </row>
    <row r="34" spans="1:11" ht="12.75">
      <c r="A34" s="405" t="s">
        <v>464</v>
      </c>
      <c r="B34" s="385" t="s">
        <v>335</v>
      </c>
      <c r="C34" s="397">
        <v>24.460864335424006</v>
      </c>
      <c r="D34" s="387">
        <v>23.02688638334779</v>
      </c>
      <c r="E34" s="393">
        <f t="shared" si="0"/>
        <v>-1.4339779520762157</v>
      </c>
      <c r="F34" s="406"/>
      <c r="G34" s="384" t="s">
        <v>465</v>
      </c>
      <c r="H34" s="409" t="s">
        <v>329</v>
      </c>
      <c r="I34" s="393">
        <v>10.547614498845025</v>
      </c>
      <c r="J34" s="387">
        <v>10.753670870651314</v>
      </c>
      <c r="K34" s="386">
        <f t="shared" si="1"/>
        <v>0.2060563718062891</v>
      </c>
    </row>
    <row r="35" spans="1:11" ht="12.75">
      <c r="A35" s="405" t="s">
        <v>466</v>
      </c>
      <c r="B35" s="385" t="s">
        <v>347</v>
      </c>
      <c r="C35" s="397">
        <v>27.49391727493917</v>
      </c>
      <c r="D35" s="387">
        <v>22.96540362438221</v>
      </c>
      <c r="E35" s="393">
        <f t="shared" si="0"/>
        <v>-4.528513650556963</v>
      </c>
      <c r="F35" s="406"/>
      <c r="G35" s="384" t="s">
        <v>467</v>
      </c>
      <c r="H35" s="385" t="s">
        <v>327</v>
      </c>
      <c r="I35" s="393">
        <v>12.584095759951072</v>
      </c>
      <c r="J35" s="387">
        <v>10.182792481571145</v>
      </c>
      <c r="K35" s="386">
        <f t="shared" si="1"/>
        <v>-2.4013032783799275</v>
      </c>
    </row>
    <row r="36" spans="1:11" ht="12.75">
      <c r="A36" s="405" t="s">
        <v>468</v>
      </c>
      <c r="B36" s="385" t="s">
        <v>366</v>
      </c>
      <c r="C36" s="397">
        <v>25.085007027247585</v>
      </c>
      <c r="D36" s="387">
        <v>22.602787055165265</v>
      </c>
      <c r="E36" s="393">
        <f t="shared" si="0"/>
        <v>-2.4822199720823193</v>
      </c>
      <c r="F36" s="406"/>
      <c r="G36" s="384" t="s">
        <v>469</v>
      </c>
      <c r="H36" s="392" t="s">
        <v>295</v>
      </c>
      <c r="I36" s="393">
        <v>17.415766255354516</v>
      </c>
      <c r="J36" s="387">
        <v>9.876858291329036</v>
      </c>
      <c r="K36" s="386">
        <f t="shared" si="1"/>
        <v>-7.53890796402548</v>
      </c>
    </row>
    <row r="37" spans="1:11" ht="12.75">
      <c r="A37" s="405" t="s">
        <v>470</v>
      </c>
      <c r="B37" s="392" t="s">
        <v>331</v>
      </c>
      <c r="C37" s="397">
        <v>23.852193995381064</v>
      </c>
      <c r="D37" s="387">
        <v>22.228480240307892</v>
      </c>
      <c r="E37" s="393">
        <f t="shared" si="0"/>
        <v>-1.6237137550731724</v>
      </c>
      <c r="F37" s="406"/>
      <c r="G37" s="384" t="s">
        <v>471</v>
      </c>
      <c r="H37" s="392" t="s">
        <v>296</v>
      </c>
      <c r="I37" s="393">
        <v>14.554487701580063</v>
      </c>
      <c r="J37" s="387">
        <v>9.561505305039788</v>
      </c>
      <c r="K37" s="386">
        <f t="shared" si="1"/>
        <v>-4.992982396540276</v>
      </c>
    </row>
    <row r="38" spans="1:11" ht="12.75">
      <c r="A38" s="405" t="s">
        <v>472</v>
      </c>
      <c r="B38" s="385" t="s">
        <v>333</v>
      </c>
      <c r="C38" s="397">
        <v>24.850602188103338</v>
      </c>
      <c r="D38" s="387">
        <v>21.992585727525487</v>
      </c>
      <c r="E38" s="393">
        <f t="shared" si="0"/>
        <v>-2.8580164605778506</v>
      </c>
      <c r="F38" s="406"/>
      <c r="G38" s="384" t="s">
        <v>473</v>
      </c>
      <c r="H38" s="392" t="s">
        <v>301</v>
      </c>
      <c r="I38" s="393">
        <v>14.235238159951077</v>
      </c>
      <c r="J38" s="387">
        <v>9.363969824901378</v>
      </c>
      <c r="K38" s="386">
        <f t="shared" si="1"/>
        <v>-4.871268335049699</v>
      </c>
    </row>
    <row r="39" spans="1:11" ht="12.75">
      <c r="A39" s="405" t="s">
        <v>474</v>
      </c>
      <c r="B39" s="392" t="s">
        <v>312</v>
      </c>
      <c r="C39" s="397">
        <v>24.418804435457226</v>
      </c>
      <c r="D39" s="387">
        <v>21.491246251848168</v>
      </c>
      <c r="E39" s="393">
        <f t="shared" si="0"/>
        <v>-2.927558183609058</v>
      </c>
      <c r="F39" s="406"/>
      <c r="G39" s="384" t="s">
        <v>475</v>
      </c>
      <c r="H39" s="392" t="s">
        <v>306</v>
      </c>
      <c r="I39" s="393">
        <v>10.648385443362377</v>
      </c>
      <c r="J39" s="387">
        <v>8.455110157751262</v>
      </c>
      <c r="K39" s="386">
        <f t="shared" si="1"/>
        <v>-2.193275285611115</v>
      </c>
    </row>
    <row r="40" spans="1:11" ht="12.75">
      <c r="A40" s="405" t="s">
        <v>476</v>
      </c>
      <c r="B40" s="385" t="s">
        <v>343</v>
      </c>
      <c r="C40" s="397">
        <v>25.495144565754103</v>
      </c>
      <c r="D40" s="387">
        <v>21.012029994065923</v>
      </c>
      <c r="E40" s="393">
        <f t="shared" si="0"/>
        <v>-4.48311457168818</v>
      </c>
      <c r="F40" s="406"/>
      <c r="G40" s="384" t="s">
        <v>477</v>
      </c>
      <c r="H40" s="385" t="s">
        <v>294</v>
      </c>
      <c r="I40" s="386">
        <v>10.293792798762977</v>
      </c>
      <c r="J40" s="387">
        <v>8.439283211532686</v>
      </c>
      <c r="K40" s="386">
        <f t="shared" si="1"/>
        <v>-1.8545095872302912</v>
      </c>
    </row>
    <row r="41" spans="1:11" ht="12.75">
      <c r="A41" s="405" t="s">
        <v>478</v>
      </c>
      <c r="B41" s="385" t="s">
        <v>349</v>
      </c>
      <c r="C41" s="397">
        <v>22.488990460538986</v>
      </c>
      <c r="D41" s="387">
        <v>20.05715603854829</v>
      </c>
      <c r="E41" s="393">
        <f t="shared" si="0"/>
        <v>-2.431834421990697</v>
      </c>
      <c r="F41" s="406"/>
      <c r="G41" s="384" t="s">
        <v>479</v>
      </c>
      <c r="H41" s="385" t="s">
        <v>287</v>
      </c>
      <c r="I41" s="393">
        <v>12.69909353464299</v>
      </c>
      <c r="J41" s="387">
        <v>7.032789097287815</v>
      </c>
      <c r="K41" s="386">
        <f t="shared" si="1"/>
        <v>-5.666304437355175</v>
      </c>
    </row>
    <row r="42" spans="1:11" ht="12.75">
      <c r="A42" s="405" t="s">
        <v>480</v>
      </c>
      <c r="B42" s="385" t="s">
        <v>313</v>
      </c>
      <c r="C42" s="397">
        <v>20.467732175274982</v>
      </c>
      <c r="D42" s="387">
        <v>19.865631877678673</v>
      </c>
      <c r="E42" s="393">
        <f t="shared" si="0"/>
        <v>-0.6021002975963086</v>
      </c>
      <c r="F42" s="406"/>
      <c r="G42" s="384" t="s">
        <v>481</v>
      </c>
      <c r="H42" s="409" t="s">
        <v>300</v>
      </c>
      <c r="I42" s="386">
        <v>7.297081805134748</v>
      </c>
      <c r="J42" s="387">
        <v>5.761742306764534</v>
      </c>
      <c r="K42" s="386">
        <f t="shared" si="1"/>
        <v>-1.535339498370214</v>
      </c>
    </row>
    <row r="43" spans="1:11" ht="12.75">
      <c r="A43" s="405" t="s">
        <v>482</v>
      </c>
      <c r="B43" s="385" t="s">
        <v>346</v>
      </c>
      <c r="C43" s="397">
        <v>24.660814046288905</v>
      </c>
      <c r="D43" s="387">
        <v>19.83887870055017</v>
      </c>
      <c r="E43" s="393">
        <f t="shared" si="0"/>
        <v>-4.821935345738737</v>
      </c>
      <c r="F43" s="406"/>
      <c r="G43" s="384" t="s">
        <v>483</v>
      </c>
      <c r="H43" s="385" t="s">
        <v>288</v>
      </c>
      <c r="I43" s="393">
        <v>6.720915188451193</v>
      </c>
      <c r="J43" s="387">
        <v>5.449075482540648</v>
      </c>
      <c r="K43" s="386">
        <f t="shared" si="1"/>
        <v>-1.271839705910545</v>
      </c>
    </row>
    <row r="44" spans="1:11" ht="12.75">
      <c r="A44" s="405" t="s">
        <v>484</v>
      </c>
      <c r="B44" s="385" t="s">
        <v>330</v>
      </c>
      <c r="C44" s="397">
        <v>19.036115472883196</v>
      </c>
      <c r="D44" s="387">
        <v>19.506523704947682</v>
      </c>
      <c r="E44" s="393">
        <f t="shared" si="0"/>
        <v>0.4704082320644858</v>
      </c>
      <c r="F44" s="406"/>
      <c r="G44" s="384" t="s">
        <v>485</v>
      </c>
      <c r="H44" s="385" t="s">
        <v>289</v>
      </c>
      <c r="I44" s="393">
        <v>7.682967214924384</v>
      </c>
      <c r="J44" s="387">
        <v>5.417133764871805</v>
      </c>
      <c r="K44" s="386">
        <f t="shared" si="1"/>
        <v>-2.265833450052579</v>
      </c>
    </row>
    <row r="45" spans="1:11" ht="12.75">
      <c r="A45" s="405" t="s">
        <v>486</v>
      </c>
      <c r="B45" s="385" t="s">
        <v>341</v>
      </c>
      <c r="C45" s="397">
        <v>19.478382492081124</v>
      </c>
      <c r="D45" s="387">
        <v>19.505988680735314</v>
      </c>
      <c r="E45" s="393">
        <f t="shared" si="0"/>
        <v>0.027606188654189623</v>
      </c>
      <c r="F45" s="406"/>
      <c r="G45" s="384" t="s">
        <v>487</v>
      </c>
      <c r="H45" s="409" t="s">
        <v>307</v>
      </c>
      <c r="I45" s="393">
        <v>6.457104745857905</v>
      </c>
      <c r="J45" s="387">
        <v>5.391301011108767</v>
      </c>
      <c r="K45" s="386">
        <f t="shared" si="1"/>
        <v>-1.0658037347491387</v>
      </c>
    </row>
    <row r="46" spans="1:11" ht="12.75">
      <c r="A46" s="405" t="s">
        <v>488</v>
      </c>
      <c r="B46" s="385" t="s">
        <v>351</v>
      </c>
      <c r="C46" s="397">
        <v>25.310400429991937</v>
      </c>
      <c r="D46" s="387">
        <v>19.49407114624506</v>
      </c>
      <c r="E46" s="393">
        <f t="shared" si="0"/>
        <v>-5.816329283746878</v>
      </c>
      <c r="F46" s="406"/>
      <c r="G46" s="384" t="s">
        <v>489</v>
      </c>
      <c r="H46" s="409" t="s">
        <v>282</v>
      </c>
      <c r="I46" s="386">
        <v>5.206488300550014</v>
      </c>
      <c r="J46" s="387">
        <v>3.895067811722746</v>
      </c>
      <c r="K46" s="386">
        <f t="shared" si="1"/>
        <v>-1.3114204888272685</v>
      </c>
    </row>
    <row r="47" spans="1:11" ht="12.75">
      <c r="A47" s="405" t="s">
        <v>490</v>
      </c>
      <c r="B47" s="409" t="s">
        <v>344</v>
      </c>
      <c r="C47" s="397">
        <v>23.435320375709104</v>
      </c>
      <c r="D47" s="387">
        <v>19.343765462642256</v>
      </c>
      <c r="E47" s="393">
        <f t="shared" si="0"/>
        <v>-4.091554913066847</v>
      </c>
      <c r="F47" s="406"/>
      <c r="G47" s="384" t="s">
        <v>491</v>
      </c>
      <c r="H47" s="385" t="s">
        <v>286</v>
      </c>
      <c r="I47" s="393">
        <v>5.42770241171404</v>
      </c>
      <c r="J47" s="387">
        <v>3.7060590479798665</v>
      </c>
      <c r="K47" s="386">
        <f t="shared" si="1"/>
        <v>-1.7216433637341733</v>
      </c>
    </row>
    <row r="48" spans="1:11" ht="12.75">
      <c r="A48" s="405" t="s">
        <v>492</v>
      </c>
      <c r="B48" s="385" t="s">
        <v>353</v>
      </c>
      <c r="C48" s="397">
        <v>22.838595455886693</v>
      </c>
      <c r="D48" s="393">
        <v>17.54698318496538</v>
      </c>
      <c r="E48" s="393">
        <f t="shared" si="0"/>
        <v>-5.291612270921313</v>
      </c>
      <c r="F48" s="406"/>
      <c r="G48" s="384" t="s">
        <v>493</v>
      </c>
      <c r="H48" s="385" t="s">
        <v>285</v>
      </c>
      <c r="I48" s="393">
        <v>3.9784648272039904</v>
      </c>
      <c r="J48" s="387">
        <v>3.112864077669903</v>
      </c>
      <c r="K48" s="386">
        <f t="shared" si="1"/>
        <v>-0.8656007495340874</v>
      </c>
    </row>
    <row r="49" spans="1:11" ht="12.75">
      <c r="A49" s="405" t="s">
        <v>494</v>
      </c>
      <c r="B49" s="385" t="s">
        <v>319</v>
      </c>
      <c r="C49" s="397">
        <v>19.72948235533408</v>
      </c>
      <c r="D49" s="393">
        <v>17.490513793457083</v>
      </c>
      <c r="E49" s="393">
        <f t="shared" si="0"/>
        <v>-2.238968561876998</v>
      </c>
      <c r="F49" s="406"/>
      <c r="G49" s="384" t="s">
        <v>495</v>
      </c>
      <c r="H49" s="385" t="s">
        <v>283</v>
      </c>
      <c r="I49" s="393">
        <v>4.465882607988727</v>
      </c>
      <c r="J49" s="398">
        <v>2.895994119808894</v>
      </c>
      <c r="K49" s="386">
        <f t="shared" si="1"/>
        <v>-1.5698884881798327</v>
      </c>
    </row>
    <row r="50" spans="1:11" ht="13.5" thickBot="1">
      <c r="A50" s="411" t="s">
        <v>496</v>
      </c>
      <c r="B50" s="412" t="s">
        <v>354</v>
      </c>
      <c r="C50" s="413">
        <v>21.977621016784237</v>
      </c>
      <c r="D50" s="414">
        <v>17.366691015339665</v>
      </c>
      <c r="E50" s="413">
        <f t="shared" si="0"/>
        <v>-4.610930001444572</v>
      </c>
      <c r="F50" s="406"/>
      <c r="G50" s="415" t="s">
        <v>497</v>
      </c>
      <c r="H50" s="412" t="s">
        <v>284</v>
      </c>
      <c r="I50" s="413">
        <v>3.512014787430684</v>
      </c>
      <c r="J50" s="413">
        <v>2.79562019502779</v>
      </c>
      <c r="K50" s="416">
        <f t="shared" si="1"/>
        <v>-0.716394592402894</v>
      </c>
    </row>
    <row r="51" spans="1:11" ht="12.75">
      <c r="A51" s="383"/>
      <c r="B51" s="383"/>
      <c r="C51" s="383"/>
      <c r="D51" s="383"/>
      <c r="E51" s="383"/>
      <c r="F51" s="406"/>
      <c r="G51" s="417"/>
      <c r="H51" s="418"/>
      <c r="I51" s="387"/>
      <c r="J51" s="398"/>
      <c r="K51" s="419"/>
    </row>
    <row r="52" spans="1:11" ht="12.75">
      <c r="A52" s="383" t="s">
        <v>498</v>
      </c>
      <c r="B52" s="383"/>
      <c r="C52" s="383"/>
      <c r="D52" s="383"/>
      <c r="E52" s="383"/>
      <c r="F52" s="406"/>
      <c r="G52" s="383"/>
      <c r="H52" s="383"/>
      <c r="I52" s="383"/>
      <c r="J52" s="383"/>
      <c r="K52" s="383"/>
    </row>
  </sheetData>
  <mergeCells count="7">
    <mergeCell ref="A3:K3"/>
    <mergeCell ref="A5:A6"/>
    <mergeCell ref="B5:B6"/>
    <mergeCell ref="C5:E5"/>
    <mergeCell ref="G5:G6"/>
    <mergeCell ref="H5:H6"/>
    <mergeCell ref="I5:K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7"/>
  <dimension ref="A4:L40"/>
  <sheetViews>
    <sheetView workbookViewId="0" topLeftCell="A33">
      <selection activeCell="O62" sqref="O62"/>
    </sheetView>
  </sheetViews>
  <sheetFormatPr defaultColWidth="9.140625" defaultRowHeight="12.75"/>
  <cols>
    <col min="1" max="1" width="10.00390625" style="217" customWidth="1"/>
    <col min="2" max="2" width="10.8515625" style="217" customWidth="1"/>
    <col min="3" max="3" width="7.140625" style="217" customWidth="1"/>
    <col min="4" max="4" width="7.28125" style="217" customWidth="1"/>
    <col min="5" max="5" width="7.00390625" style="217" customWidth="1"/>
    <col min="6" max="6" width="6.7109375" style="217" customWidth="1"/>
    <col min="7" max="7" width="10.28125" style="217" customWidth="1"/>
    <col min="8" max="9" width="8.421875" style="217" customWidth="1"/>
    <col min="10" max="10" width="6.140625" style="217" customWidth="1"/>
    <col min="11" max="11" width="7.57421875" style="217" customWidth="1"/>
    <col min="12" max="12" width="7.140625" style="217" customWidth="1"/>
  </cols>
  <sheetData>
    <row r="4" spans="1:12" ht="12.75">
      <c r="A4" s="421"/>
      <c r="B4" s="421"/>
      <c r="C4" s="421"/>
      <c r="D4" s="421"/>
      <c r="E4" s="421"/>
      <c r="F4" s="421"/>
      <c r="G4" s="421"/>
      <c r="H4" s="421"/>
      <c r="I4" s="421"/>
      <c r="J4" s="421"/>
      <c r="K4" s="422" t="s">
        <v>538</v>
      </c>
      <c r="L4" s="421"/>
    </row>
    <row r="5" spans="1:12" ht="12.75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2"/>
      <c r="L5" s="421"/>
    </row>
    <row r="6" spans="1:12" ht="12.75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2"/>
      <c r="L6" s="421"/>
    </row>
    <row r="7" spans="1:12" ht="12.75">
      <c r="A7" s="421"/>
      <c r="B7" s="421"/>
      <c r="C7" s="421"/>
      <c r="D7" s="421"/>
      <c r="E7" s="421"/>
      <c r="F7" s="421"/>
      <c r="G7" s="421"/>
      <c r="H7" s="421"/>
      <c r="I7" s="421"/>
      <c r="J7" s="421"/>
      <c r="K7" s="421" t="s">
        <v>132</v>
      </c>
      <c r="L7" s="421"/>
    </row>
    <row r="8" spans="1:12" ht="12.75">
      <c r="A8" s="423" t="s">
        <v>503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</row>
    <row r="9" spans="1:12" ht="12.75">
      <c r="A9" s="423" t="s">
        <v>504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</row>
    <row r="10" spans="1:12" ht="12.75">
      <c r="A10" s="423"/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</row>
    <row r="11" spans="1:12" ht="12.75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4" t="s">
        <v>132</v>
      </c>
      <c r="L11" s="424"/>
    </row>
    <row r="12" spans="1:12" ht="12.75">
      <c r="A12" s="425" t="s">
        <v>505</v>
      </c>
      <c r="B12" s="425" t="s">
        <v>506</v>
      </c>
      <c r="C12" s="426" t="s">
        <v>507</v>
      </c>
      <c r="D12" s="427"/>
      <c r="E12" s="427"/>
      <c r="F12" s="427"/>
      <c r="G12" s="427"/>
      <c r="H12" s="427"/>
      <c r="I12" s="427"/>
      <c r="J12" s="427"/>
      <c r="K12" s="427"/>
      <c r="L12" s="428"/>
    </row>
    <row r="13" spans="1:12" ht="12.75">
      <c r="A13" s="429" t="s">
        <v>508</v>
      </c>
      <c r="B13" s="429" t="s">
        <v>509</v>
      </c>
      <c r="C13" s="425">
        <v>9</v>
      </c>
      <c r="D13" s="430">
        <v>8</v>
      </c>
      <c r="E13" s="430">
        <v>7</v>
      </c>
      <c r="F13" s="430">
        <v>6</v>
      </c>
      <c r="G13" s="430">
        <v>5</v>
      </c>
      <c r="H13" s="430">
        <v>4</v>
      </c>
      <c r="I13" s="430">
        <v>3</v>
      </c>
      <c r="J13" s="430">
        <v>2</v>
      </c>
      <c r="K13" s="430">
        <v>1</v>
      </c>
      <c r="L13" s="430">
        <v>0</v>
      </c>
    </row>
    <row r="14" spans="1:12" ht="12.75">
      <c r="A14" s="431" t="s">
        <v>377</v>
      </c>
      <c r="B14" s="432" t="s">
        <v>510</v>
      </c>
      <c r="C14" s="425" t="s">
        <v>511</v>
      </c>
      <c r="D14" s="430" t="s">
        <v>512</v>
      </c>
      <c r="E14" s="430" t="s">
        <v>513</v>
      </c>
      <c r="F14" s="943" t="s">
        <v>539</v>
      </c>
      <c r="G14" s="944"/>
      <c r="H14" s="945" t="s">
        <v>514</v>
      </c>
      <c r="I14" s="425" t="s">
        <v>515</v>
      </c>
      <c r="J14" s="430" t="s">
        <v>516</v>
      </c>
      <c r="K14" s="430" t="s">
        <v>517</v>
      </c>
      <c r="L14" s="430" t="s">
        <v>518</v>
      </c>
    </row>
    <row r="15" spans="1:12" ht="12.75">
      <c r="A15" s="433" t="s">
        <v>519</v>
      </c>
      <c r="B15" s="433" t="s">
        <v>520</v>
      </c>
      <c r="C15" s="433" t="s">
        <v>521</v>
      </c>
      <c r="D15" s="434" t="s">
        <v>522</v>
      </c>
      <c r="E15" s="434" t="s">
        <v>523</v>
      </c>
      <c r="F15" s="435" t="s">
        <v>523</v>
      </c>
      <c r="G15" s="436" t="s">
        <v>524</v>
      </c>
      <c r="H15" s="946"/>
      <c r="I15" s="433" t="s">
        <v>525</v>
      </c>
      <c r="J15" s="434" t="s">
        <v>526</v>
      </c>
      <c r="K15" s="434" t="s">
        <v>132</v>
      </c>
      <c r="L15" s="434" t="s">
        <v>527</v>
      </c>
    </row>
    <row r="16" spans="1:12" ht="12.75">
      <c r="A16" s="437" t="s">
        <v>528</v>
      </c>
      <c r="B16" s="438">
        <v>546254</v>
      </c>
      <c r="C16" s="439">
        <v>0</v>
      </c>
      <c r="D16" s="439">
        <v>2.4</v>
      </c>
      <c r="E16" s="439">
        <v>0.3</v>
      </c>
      <c r="F16" s="439">
        <v>14.9</v>
      </c>
      <c r="G16" s="439">
        <v>3.6</v>
      </c>
      <c r="H16" s="439">
        <v>8.2</v>
      </c>
      <c r="I16" s="439">
        <v>1.8</v>
      </c>
      <c r="J16" s="439">
        <v>36.7</v>
      </c>
      <c r="K16" s="439">
        <v>29</v>
      </c>
      <c r="L16" s="439">
        <v>3.1</v>
      </c>
    </row>
    <row r="17" spans="1:12" ht="12.75">
      <c r="A17" s="429" t="s">
        <v>529</v>
      </c>
      <c r="B17" s="440">
        <v>306716</v>
      </c>
      <c r="C17" s="441">
        <v>0</v>
      </c>
      <c r="D17" s="441">
        <v>2.4</v>
      </c>
      <c r="E17" s="441">
        <v>0.2</v>
      </c>
      <c r="F17" s="441">
        <v>9.9</v>
      </c>
      <c r="G17" s="441">
        <v>2.3</v>
      </c>
      <c r="H17" s="441">
        <v>8.7</v>
      </c>
      <c r="I17" s="441">
        <v>1.9</v>
      </c>
      <c r="J17" s="441">
        <v>43.9</v>
      </c>
      <c r="K17" s="441">
        <v>27.5</v>
      </c>
      <c r="L17" s="441">
        <v>3.2</v>
      </c>
    </row>
    <row r="18" spans="1:12" ht="12.75">
      <c r="A18" s="433" t="s">
        <v>530</v>
      </c>
      <c r="B18" s="442">
        <v>239538</v>
      </c>
      <c r="C18" s="443">
        <v>0</v>
      </c>
      <c r="D18" s="443">
        <v>2.4</v>
      </c>
      <c r="E18" s="443">
        <v>0.5</v>
      </c>
      <c r="F18" s="443">
        <v>21.3</v>
      </c>
      <c r="G18" s="443">
        <v>5.3</v>
      </c>
      <c r="H18" s="443">
        <v>7.5</v>
      </c>
      <c r="I18" s="443">
        <v>1.7</v>
      </c>
      <c r="J18" s="443">
        <v>27.4</v>
      </c>
      <c r="K18" s="443">
        <v>30.9</v>
      </c>
      <c r="L18" s="443">
        <v>3</v>
      </c>
    </row>
    <row r="19" spans="1:12" ht="12.75">
      <c r="A19" s="437" t="s">
        <v>531</v>
      </c>
      <c r="B19" s="438">
        <v>506998</v>
      </c>
      <c r="C19" s="439">
        <v>0</v>
      </c>
      <c r="D19" s="439">
        <v>4</v>
      </c>
      <c r="E19" s="439">
        <v>0.4</v>
      </c>
      <c r="F19" s="439">
        <v>15.6</v>
      </c>
      <c r="G19" s="439">
        <v>3.7</v>
      </c>
      <c r="H19" s="439">
        <v>9.1</v>
      </c>
      <c r="I19" s="439">
        <v>1.4</v>
      </c>
      <c r="J19" s="439">
        <v>34</v>
      </c>
      <c r="K19" s="439">
        <v>28.5</v>
      </c>
      <c r="L19" s="439">
        <v>3.3</v>
      </c>
    </row>
    <row r="20" spans="1:12" ht="12.75">
      <c r="A20" s="429" t="s">
        <v>529</v>
      </c>
      <c r="B20" s="440">
        <v>274431</v>
      </c>
      <c r="C20" s="441">
        <v>0</v>
      </c>
      <c r="D20" s="441">
        <v>3.7</v>
      </c>
      <c r="E20" s="441">
        <v>0.3</v>
      </c>
      <c r="F20" s="441">
        <v>10.4</v>
      </c>
      <c r="G20" s="441">
        <v>2.4</v>
      </c>
      <c r="H20" s="441">
        <v>10</v>
      </c>
      <c r="I20" s="441">
        <v>1.5</v>
      </c>
      <c r="J20" s="441">
        <v>40.7</v>
      </c>
      <c r="K20" s="441">
        <v>27.5</v>
      </c>
      <c r="L20" s="441">
        <v>3.5</v>
      </c>
    </row>
    <row r="21" spans="1:12" ht="12.75">
      <c r="A21" s="433" t="s">
        <v>530</v>
      </c>
      <c r="B21" s="442">
        <v>232567</v>
      </c>
      <c r="C21" s="443">
        <v>0</v>
      </c>
      <c r="D21" s="443">
        <v>4.3</v>
      </c>
      <c r="E21" s="443">
        <v>0.6</v>
      </c>
      <c r="F21" s="443">
        <v>21.7</v>
      </c>
      <c r="G21" s="443">
        <v>5.2</v>
      </c>
      <c r="H21" s="443">
        <v>8.1</v>
      </c>
      <c r="I21" s="443">
        <v>1.4</v>
      </c>
      <c r="J21" s="443">
        <v>26</v>
      </c>
      <c r="K21" s="443">
        <v>29.6</v>
      </c>
      <c r="L21" s="443">
        <v>3.1</v>
      </c>
    </row>
    <row r="22" spans="1:12" ht="12.75">
      <c r="A22" s="437" t="s">
        <v>532</v>
      </c>
      <c r="B22" s="438">
        <v>481033</v>
      </c>
      <c r="C22" s="439">
        <v>0</v>
      </c>
      <c r="D22" s="439">
        <v>3.5</v>
      </c>
      <c r="E22" s="439">
        <v>0.5</v>
      </c>
      <c r="F22" s="439">
        <v>15.8</v>
      </c>
      <c r="G22" s="439">
        <v>3.6</v>
      </c>
      <c r="H22" s="439">
        <v>9.1</v>
      </c>
      <c r="I22" s="439">
        <v>1.3</v>
      </c>
      <c r="J22" s="439">
        <v>34</v>
      </c>
      <c r="K22" s="439">
        <v>28.8</v>
      </c>
      <c r="L22" s="439">
        <v>3.5</v>
      </c>
    </row>
    <row r="23" spans="1:12" ht="12.75">
      <c r="A23" s="429" t="s">
        <v>529</v>
      </c>
      <c r="B23" s="440">
        <v>256722</v>
      </c>
      <c r="C23" s="441">
        <v>0</v>
      </c>
      <c r="D23" s="441">
        <v>3.4</v>
      </c>
      <c r="E23" s="441">
        <v>0.3</v>
      </c>
      <c r="F23" s="441">
        <v>10.3</v>
      </c>
      <c r="G23" s="441">
        <v>2.3</v>
      </c>
      <c r="H23" s="441">
        <v>10</v>
      </c>
      <c r="I23" s="441">
        <v>1.3</v>
      </c>
      <c r="J23" s="441">
        <v>40.7</v>
      </c>
      <c r="K23" s="441">
        <v>28</v>
      </c>
      <c r="L23" s="441">
        <v>3.7</v>
      </c>
    </row>
    <row r="24" spans="1:12" ht="12.75">
      <c r="A24" s="433" t="s">
        <v>530</v>
      </c>
      <c r="B24" s="442">
        <v>224311</v>
      </c>
      <c r="C24" s="443">
        <v>0</v>
      </c>
      <c r="D24" s="443">
        <v>3.5</v>
      </c>
      <c r="E24" s="443">
        <v>0.6</v>
      </c>
      <c r="F24" s="443">
        <v>22.1</v>
      </c>
      <c r="G24" s="443">
        <v>5.1</v>
      </c>
      <c r="H24" s="443">
        <v>8.1</v>
      </c>
      <c r="I24" s="443">
        <v>1.3</v>
      </c>
      <c r="J24" s="443">
        <v>26.2</v>
      </c>
      <c r="K24" s="443">
        <v>29.8</v>
      </c>
      <c r="L24" s="443">
        <v>3.3</v>
      </c>
    </row>
    <row r="25" spans="1:12" ht="12.75">
      <c r="A25" s="437" t="s">
        <v>533</v>
      </c>
      <c r="B25" s="444">
        <v>504077</v>
      </c>
      <c r="C25" s="445">
        <v>0</v>
      </c>
      <c r="D25" s="445">
        <v>2.8</v>
      </c>
      <c r="E25" s="445">
        <v>0.4</v>
      </c>
      <c r="F25" s="445">
        <v>14.8</v>
      </c>
      <c r="G25" s="445">
        <v>3.4</v>
      </c>
      <c r="H25" s="445">
        <v>8.7</v>
      </c>
      <c r="I25" s="445">
        <v>1.3</v>
      </c>
      <c r="J25" s="445">
        <v>35.6</v>
      </c>
      <c r="K25" s="445">
        <v>29.5</v>
      </c>
      <c r="L25" s="445">
        <v>3.5</v>
      </c>
    </row>
    <row r="26" spans="1:12" ht="12.75">
      <c r="A26" s="429" t="s">
        <v>529</v>
      </c>
      <c r="B26" s="446">
        <v>277264</v>
      </c>
      <c r="C26" s="447">
        <v>0</v>
      </c>
      <c r="D26" s="447">
        <v>2.7</v>
      </c>
      <c r="E26" s="447">
        <v>0.3</v>
      </c>
      <c r="F26" s="447">
        <v>9.7</v>
      </c>
      <c r="G26" s="447">
        <v>2</v>
      </c>
      <c r="H26" s="447">
        <v>9.3</v>
      </c>
      <c r="I26" s="447">
        <v>1.3</v>
      </c>
      <c r="J26" s="447">
        <v>42.7</v>
      </c>
      <c r="K26" s="447">
        <v>28.3</v>
      </c>
      <c r="L26" s="447">
        <v>3.7</v>
      </c>
    </row>
    <row r="27" spans="1:12" ht="12.75">
      <c r="A27" s="433" t="s">
        <v>530</v>
      </c>
      <c r="B27" s="448">
        <v>226813</v>
      </c>
      <c r="C27" s="449">
        <v>0</v>
      </c>
      <c r="D27" s="449">
        <v>2.8</v>
      </c>
      <c r="E27" s="449">
        <v>0.6</v>
      </c>
      <c r="F27" s="449">
        <v>21.2</v>
      </c>
      <c r="G27" s="449">
        <v>5</v>
      </c>
      <c r="H27" s="449">
        <v>7.8</v>
      </c>
      <c r="I27" s="449">
        <v>1.3</v>
      </c>
      <c r="J27" s="449">
        <v>27</v>
      </c>
      <c r="K27" s="449">
        <v>31</v>
      </c>
      <c r="L27" s="449">
        <v>3.3</v>
      </c>
    </row>
    <row r="28" spans="1:12" ht="12.75">
      <c r="A28" s="437" t="s">
        <v>534</v>
      </c>
      <c r="B28" s="438">
        <v>478724</v>
      </c>
      <c r="C28" s="439">
        <v>0</v>
      </c>
      <c r="D28" s="439">
        <v>2.4</v>
      </c>
      <c r="E28" s="439">
        <v>0.4</v>
      </c>
      <c r="F28" s="439">
        <v>14.4</v>
      </c>
      <c r="G28" s="439">
        <v>3.3</v>
      </c>
      <c r="H28" s="439">
        <v>8.4</v>
      </c>
      <c r="I28" s="439">
        <v>1.2</v>
      </c>
      <c r="J28" s="439">
        <v>36.3</v>
      </c>
      <c r="K28" s="439">
        <v>29.9</v>
      </c>
      <c r="L28" s="439">
        <v>3.7</v>
      </c>
    </row>
    <row r="29" spans="1:12" ht="12.75">
      <c r="A29" s="429" t="s">
        <v>529</v>
      </c>
      <c r="B29" s="440">
        <v>266728</v>
      </c>
      <c r="C29" s="441">
        <v>0</v>
      </c>
      <c r="D29" s="441">
        <v>2.5</v>
      </c>
      <c r="E29" s="441">
        <v>0.2</v>
      </c>
      <c r="F29" s="441">
        <v>9.5</v>
      </c>
      <c r="G29" s="441">
        <v>2.1</v>
      </c>
      <c r="H29" s="441">
        <v>8.9</v>
      </c>
      <c r="I29" s="441">
        <v>1.2</v>
      </c>
      <c r="J29" s="441">
        <v>43.3</v>
      </c>
      <c r="K29" s="441">
        <v>28.5</v>
      </c>
      <c r="L29" s="441">
        <v>3.8</v>
      </c>
    </row>
    <row r="30" spans="1:12" ht="12.75">
      <c r="A30" s="433" t="s">
        <v>530</v>
      </c>
      <c r="B30" s="442">
        <v>211996</v>
      </c>
      <c r="C30" s="443">
        <v>0</v>
      </c>
      <c r="D30" s="443">
        <v>2.4</v>
      </c>
      <c r="E30" s="443">
        <v>0.5</v>
      </c>
      <c r="F30" s="443">
        <v>20.7</v>
      </c>
      <c r="G30" s="443">
        <v>4.9</v>
      </c>
      <c r="H30" s="443">
        <v>7.7</v>
      </c>
      <c r="I30" s="443">
        <v>1.2</v>
      </c>
      <c r="J30" s="443">
        <v>27.5</v>
      </c>
      <c r="K30" s="443">
        <v>31.6</v>
      </c>
      <c r="L30" s="443">
        <v>3.5</v>
      </c>
    </row>
    <row r="31" spans="1:12" ht="12.75">
      <c r="A31" s="437" t="s">
        <v>535</v>
      </c>
      <c r="B31" s="438">
        <v>427640</v>
      </c>
      <c r="C31" s="439">
        <v>0</v>
      </c>
      <c r="D31" s="439">
        <v>4.3</v>
      </c>
      <c r="E31" s="439">
        <v>0.5</v>
      </c>
      <c r="F31" s="439">
        <v>14.8</v>
      </c>
      <c r="G31" s="439">
        <v>3.3</v>
      </c>
      <c r="H31" s="439">
        <v>8.8</v>
      </c>
      <c r="I31" s="439">
        <v>1.1</v>
      </c>
      <c r="J31" s="439">
        <v>33.8</v>
      </c>
      <c r="K31" s="439">
        <v>29.6</v>
      </c>
      <c r="L31" s="439">
        <v>3.8</v>
      </c>
    </row>
    <row r="32" spans="1:12" ht="12.75">
      <c r="A32" s="429" t="s">
        <v>529</v>
      </c>
      <c r="B32" s="440">
        <v>227533</v>
      </c>
      <c r="C32" s="441">
        <v>0</v>
      </c>
      <c r="D32" s="441">
        <v>4.1</v>
      </c>
      <c r="E32" s="441">
        <v>0.3</v>
      </c>
      <c r="F32" s="441">
        <v>9.6</v>
      </c>
      <c r="G32" s="441">
        <v>2.1</v>
      </c>
      <c r="H32" s="441">
        <v>9.6</v>
      </c>
      <c r="I32" s="441">
        <v>1</v>
      </c>
      <c r="J32" s="441">
        <v>40.3</v>
      </c>
      <c r="K32" s="441">
        <v>28.9</v>
      </c>
      <c r="L32" s="441">
        <v>4.1</v>
      </c>
    </row>
    <row r="33" spans="1:12" ht="12.75">
      <c r="A33" s="433" t="s">
        <v>530</v>
      </c>
      <c r="B33" s="442">
        <v>200107</v>
      </c>
      <c r="C33" s="443">
        <v>0</v>
      </c>
      <c r="D33" s="443">
        <v>4.6</v>
      </c>
      <c r="E33" s="443">
        <v>0.7</v>
      </c>
      <c r="F33" s="443">
        <v>20.6</v>
      </c>
      <c r="G33" s="443">
        <v>4.7</v>
      </c>
      <c r="H33" s="443">
        <v>7.9</v>
      </c>
      <c r="I33" s="443">
        <v>1.1</v>
      </c>
      <c r="J33" s="443">
        <v>26.5</v>
      </c>
      <c r="K33" s="443">
        <v>30.4</v>
      </c>
      <c r="L33" s="443">
        <v>3.5</v>
      </c>
    </row>
    <row r="34" spans="1:12" ht="12.75">
      <c r="A34" s="437" t="s">
        <v>536</v>
      </c>
      <c r="B34" s="438">
        <v>481033</v>
      </c>
      <c r="C34" s="439">
        <v>0</v>
      </c>
      <c r="D34" s="439">
        <v>3.5</v>
      </c>
      <c r="E34" s="439">
        <v>0.5</v>
      </c>
      <c r="F34" s="439">
        <v>15.8</v>
      </c>
      <c r="G34" s="439">
        <v>3.6</v>
      </c>
      <c r="H34" s="439">
        <v>9.1</v>
      </c>
      <c r="I34" s="439">
        <v>1.3</v>
      </c>
      <c r="J34" s="439">
        <v>33.9</v>
      </c>
      <c r="K34" s="439">
        <v>28.8</v>
      </c>
      <c r="L34" s="439">
        <v>3.5</v>
      </c>
    </row>
    <row r="35" spans="1:12" ht="12.75">
      <c r="A35" s="429" t="s">
        <v>529</v>
      </c>
      <c r="B35" s="440">
        <v>256722</v>
      </c>
      <c r="C35" s="441">
        <v>0</v>
      </c>
      <c r="D35" s="441">
        <v>3.4</v>
      </c>
      <c r="E35" s="441">
        <v>0.3</v>
      </c>
      <c r="F35" s="441">
        <v>10.3</v>
      </c>
      <c r="G35" s="441">
        <v>2.3</v>
      </c>
      <c r="H35" s="441">
        <v>10</v>
      </c>
      <c r="I35" s="441">
        <v>1.3</v>
      </c>
      <c r="J35" s="441">
        <v>40.7</v>
      </c>
      <c r="K35" s="441">
        <v>28</v>
      </c>
      <c r="L35" s="441">
        <v>3.7</v>
      </c>
    </row>
    <row r="36" spans="1:12" ht="12.75">
      <c r="A36" s="433" t="s">
        <v>530</v>
      </c>
      <c r="B36" s="442">
        <v>224311</v>
      </c>
      <c r="C36" s="443">
        <v>0</v>
      </c>
      <c r="D36" s="443">
        <v>3.5</v>
      </c>
      <c r="E36" s="443">
        <v>0.6</v>
      </c>
      <c r="F36" s="443">
        <v>22</v>
      </c>
      <c r="G36" s="443">
        <v>5.1</v>
      </c>
      <c r="H36" s="443">
        <v>8.1</v>
      </c>
      <c r="I36" s="443">
        <v>1.3</v>
      </c>
      <c r="J36" s="443">
        <v>26.2</v>
      </c>
      <c r="K36" s="443">
        <v>29.8</v>
      </c>
      <c r="L36" s="443">
        <v>3.2</v>
      </c>
    </row>
    <row r="37" spans="1:12" ht="12.75">
      <c r="A37" s="437" t="s">
        <v>537</v>
      </c>
      <c r="B37" s="444">
        <v>504077</v>
      </c>
      <c r="C37" s="445">
        <v>0</v>
      </c>
      <c r="D37" s="445">
        <v>2.8</v>
      </c>
      <c r="E37" s="445">
        <v>0.4</v>
      </c>
      <c r="F37" s="445">
        <v>14.8</v>
      </c>
      <c r="G37" s="445">
        <v>3.4</v>
      </c>
      <c r="H37" s="445">
        <v>8.7</v>
      </c>
      <c r="I37" s="445">
        <v>1.3</v>
      </c>
      <c r="J37" s="445">
        <v>35.6</v>
      </c>
      <c r="K37" s="445">
        <v>29.5</v>
      </c>
      <c r="L37" s="445">
        <v>3.5</v>
      </c>
    </row>
    <row r="38" spans="1:12" ht="12.75">
      <c r="A38" s="429" t="s">
        <v>529</v>
      </c>
      <c r="B38" s="446">
        <v>277264</v>
      </c>
      <c r="C38" s="450">
        <v>0</v>
      </c>
      <c r="D38" s="450">
        <v>2.7</v>
      </c>
      <c r="E38" s="450">
        <v>0.3</v>
      </c>
      <c r="F38" s="450">
        <v>9.7</v>
      </c>
      <c r="G38" s="450">
        <v>2.1</v>
      </c>
      <c r="H38" s="450">
        <v>9.3</v>
      </c>
      <c r="I38" s="450">
        <v>1.3</v>
      </c>
      <c r="J38" s="450">
        <v>42.7</v>
      </c>
      <c r="K38" s="450">
        <v>28.3</v>
      </c>
      <c r="L38" s="450">
        <v>3.7</v>
      </c>
    </row>
    <row r="39" spans="1:12" ht="12.75">
      <c r="A39" s="433" t="s">
        <v>530</v>
      </c>
      <c r="B39" s="448">
        <v>226813</v>
      </c>
      <c r="C39" s="451">
        <v>0</v>
      </c>
      <c r="D39" s="451">
        <v>2.8</v>
      </c>
      <c r="E39" s="451">
        <v>0.6</v>
      </c>
      <c r="F39" s="451">
        <v>21.2</v>
      </c>
      <c r="G39" s="451">
        <v>5</v>
      </c>
      <c r="H39" s="451">
        <v>7.8</v>
      </c>
      <c r="I39" s="451">
        <v>1.3</v>
      </c>
      <c r="J39" s="451">
        <v>27</v>
      </c>
      <c r="K39" s="451">
        <v>31</v>
      </c>
      <c r="L39" s="451">
        <v>3.3</v>
      </c>
    </row>
    <row r="40" spans="1:12" ht="12.75">
      <c r="A40" s="421" t="s">
        <v>254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</row>
  </sheetData>
  <mergeCells count="2">
    <mergeCell ref="F14:G14"/>
    <mergeCell ref="H14:H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8"/>
  <dimension ref="A3:L30"/>
  <sheetViews>
    <sheetView workbookViewId="0" topLeftCell="A1">
      <selection activeCell="A8" sqref="A8"/>
    </sheetView>
  </sheetViews>
  <sheetFormatPr defaultColWidth="9.140625" defaultRowHeight="12.75"/>
  <cols>
    <col min="1" max="1" width="11.28125" style="0" customWidth="1"/>
    <col min="3" max="3" width="6.7109375" style="0" customWidth="1"/>
    <col min="4" max="4" width="6.421875" style="0" customWidth="1"/>
    <col min="5" max="6" width="6.57421875" style="0" customWidth="1"/>
    <col min="7" max="8" width="6.421875" style="0" customWidth="1"/>
    <col min="9" max="9" width="5.8515625" style="0" customWidth="1"/>
    <col min="10" max="10" width="6.140625" style="0" customWidth="1"/>
    <col min="11" max="11" width="6.28125" style="0" customWidth="1"/>
    <col min="12" max="12" width="6.421875" style="0" customWidth="1"/>
  </cols>
  <sheetData>
    <row r="3" spans="1:12" ht="12.75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</row>
    <row r="4" spans="1:12" ht="15.75">
      <c r="A4" s="453"/>
      <c r="B4" s="453"/>
      <c r="C4" s="453"/>
      <c r="D4" s="453"/>
      <c r="E4" s="453"/>
      <c r="F4" s="453"/>
      <c r="G4" s="453"/>
      <c r="H4" s="453"/>
      <c r="I4" s="453"/>
      <c r="J4" s="453"/>
      <c r="K4" s="491" t="s">
        <v>540</v>
      </c>
      <c r="L4" s="453"/>
    </row>
    <row r="5" spans="1:12" ht="15.75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</row>
    <row r="6" spans="1:12" ht="15.75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</row>
    <row r="7" spans="2:12" ht="15.75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</row>
    <row r="8" spans="1:12" ht="31.5">
      <c r="A8" s="492" t="s">
        <v>541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</row>
    <row r="9" spans="1:12" ht="15.75">
      <c r="A9" s="453" t="s">
        <v>132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</row>
    <row r="10" spans="1:12" ht="16.5" thickBot="1">
      <c r="A10" s="453"/>
      <c r="B10" s="453"/>
      <c r="C10" s="453"/>
      <c r="D10" s="453"/>
      <c r="E10" s="453"/>
      <c r="F10" s="453"/>
      <c r="G10" s="453"/>
      <c r="H10" s="453"/>
      <c r="I10" s="453"/>
      <c r="J10" s="453"/>
      <c r="K10" s="453" t="s">
        <v>132</v>
      </c>
      <c r="L10" s="453"/>
    </row>
    <row r="11" spans="1:12" ht="15.75">
      <c r="A11" s="455" t="s">
        <v>505</v>
      </c>
      <c r="B11" s="456" t="s">
        <v>506</v>
      </c>
      <c r="C11" s="457" t="s">
        <v>542</v>
      </c>
      <c r="D11" s="458"/>
      <c r="E11" s="458"/>
      <c r="F11" s="458"/>
      <c r="G11" s="458"/>
      <c r="H11" s="458"/>
      <c r="I11" s="458"/>
      <c r="J11" s="458"/>
      <c r="K11" s="458"/>
      <c r="L11" s="459"/>
    </row>
    <row r="12" spans="1:12" ht="47.25">
      <c r="A12" s="460" t="s">
        <v>543</v>
      </c>
      <c r="B12" s="461" t="s">
        <v>544</v>
      </c>
      <c r="C12" s="462">
        <v>15</v>
      </c>
      <c r="D12" s="463">
        <v>20</v>
      </c>
      <c r="E12" s="463">
        <v>25</v>
      </c>
      <c r="F12" s="463">
        <v>30</v>
      </c>
      <c r="G12" s="463">
        <v>35</v>
      </c>
      <c r="H12" s="463">
        <v>40</v>
      </c>
      <c r="I12" s="463">
        <v>45</v>
      </c>
      <c r="J12" s="463">
        <v>50</v>
      </c>
      <c r="K12" s="463">
        <v>55</v>
      </c>
      <c r="L12" s="464">
        <v>60</v>
      </c>
    </row>
    <row r="13" spans="1:12" ht="16.5" thickBot="1">
      <c r="A13" s="465" t="s">
        <v>132</v>
      </c>
      <c r="B13" s="466" t="s">
        <v>520</v>
      </c>
      <c r="C13" s="466">
        <v>-19</v>
      </c>
      <c r="D13" s="467">
        <v>-24</v>
      </c>
      <c r="E13" s="467">
        <v>-29</v>
      </c>
      <c r="F13" s="467">
        <v>-34</v>
      </c>
      <c r="G13" s="467">
        <v>-39</v>
      </c>
      <c r="H13" s="467">
        <v>-44</v>
      </c>
      <c r="I13" s="467">
        <v>-49</v>
      </c>
      <c r="J13" s="467">
        <v>-54</v>
      </c>
      <c r="K13" s="467">
        <v>-59</v>
      </c>
      <c r="L13" s="468" t="s">
        <v>545</v>
      </c>
    </row>
    <row r="14" spans="1:12" ht="15.75">
      <c r="A14" s="469" t="s">
        <v>546</v>
      </c>
      <c r="B14" s="470" t="s">
        <v>547</v>
      </c>
      <c r="C14" s="470"/>
      <c r="D14" s="470"/>
      <c r="E14" s="470"/>
      <c r="F14" s="470"/>
      <c r="G14" s="470"/>
      <c r="H14" s="470"/>
      <c r="I14" s="470"/>
      <c r="J14" s="470"/>
      <c r="K14" s="470"/>
      <c r="L14" s="471"/>
    </row>
    <row r="15" spans="1:12" ht="15.75">
      <c r="A15" s="472" t="s">
        <v>548</v>
      </c>
      <c r="B15" s="473">
        <v>546254</v>
      </c>
      <c r="C15" s="474">
        <v>8.3</v>
      </c>
      <c r="D15" s="474">
        <v>18.3</v>
      </c>
      <c r="E15" s="474">
        <v>13.2</v>
      </c>
      <c r="F15" s="474">
        <v>10.8</v>
      </c>
      <c r="G15" s="474">
        <v>11.2</v>
      </c>
      <c r="H15" s="474">
        <v>11.6</v>
      </c>
      <c r="I15" s="474">
        <v>12</v>
      </c>
      <c r="J15" s="474">
        <v>10.3</v>
      </c>
      <c r="K15" s="474">
        <v>4.1</v>
      </c>
      <c r="L15" s="475">
        <v>0.2</v>
      </c>
    </row>
    <row r="16" spans="1:12" ht="15.75">
      <c r="A16" s="476" t="s">
        <v>549</v>
      </c>
      <c r="B16" s="477">
        <v>505163</v>
      </c>
      <c r="C16" s="478">
        <v>9.7</v>
      </c>
      <c r="D16" s="478">
        <v>19.3</v>
      </c>
      <c r="E16" s="478">
        <v>12.9</v>
      </c>
      <c r="F16" s="478">
        <v>10.5</v>
      </c>
      <c r="G16" s="478">
        <v>10.7</v>
      </c>
      <c r="H16" s="478">
        <v>10.9</v>
      </c>
      <c r="I16" s="478">
        <v>11.5</v>
      </c>
      <c r="J16" s="478">
        <v>10.2</v>
      </c>
      <c r="K16" s="478">
        <v>4.1</v>
      </c>
      <c r="L16" s="479">
        <v>0.2</v>
      </c>
    </row>
    <row r="17" spans="1:12" ht="15.75">
      <c r="A17" s="476" t="s">
        <v>550</v>
      </c>
      <c r="B17" s="477">
        <v>481033</v>
      </c>
      <c r="C17" s="478">
        <v>9.4</v>
      </c>
      <c r="D17" s="478">
        <v>18.7</v>
      </c>
      <c r="E17" s="478">
        <v>13.2</v>
      </c>
      <c r="F17" s="478">
        <v>10.6</v>
      </c>
      <c r="G17" s="478">
        <v>10.8</v>
      </c>
      <c r="H17" s="478">
        <v>10.9</v>
      </c>
      <c r="I17" s="478">
        <v>11.6</v>
      </c>
      <c r="J17" s="478">
        <v>10.4</v>
      </c>
      <c r="K17" s="478">
        <v>4.2</v>
      </c>
      <c r="L17" s="479">
        <v>0.2</v>
      </c>
    </row>
    <row r="18" spans="1:12" ht="15.75">
      <c r="A18" s="476" t="s">
        <v>385</v>
      </c>
      <c r="B18" s="480">
        <v>504077</v>
      </c>
      <c r="C18" s="478">
        <v>7.5</v>
      </c>
      <c r="D18" s="478">
        <v>17.9</v>
      </c>
      <c r="E18" s="478">
        <v>13.3</v>
      </c>
      <c r="F18" s="478">
        <v>11</v>
      </c>
      <c r="G18" s="478">
        <v>11.2</v>
      </c>
      <c r="H18" s="478">
        <v>11.4</v>
      </c>
      <c r="I18" s="478">
        <v>12.2</v>
      </c>
      <c r="J18" s="478">
        <v>10.9</v>
      </c>
      <c r="K18" s="478">
        <v>4.4</v>
      </c>
      <c r="L18" s="479">
        <v>0.2</v>
      </c>
    </row>
    <row r="19" spans="1:12" ht="15.75">
      <c r="A19" s="472" t="s">
        <v>551</v>
      </c>
      <c r="B19" s="473">
        <v>478724</v>
      </c>
      <c r="C19" s="474">
        <v>6.5</v>
      </c>
      <c r="D19" s="474">
        <v>17.4</v>
      </c>
      <c r="E19" s="474">
        <v>13.3</v>
      </c>
      <c r="F19" s="474">
        <v>11.2</v>
      </c>
      <c r="G19" s="474">
        <v>11.4</v>
      </c>
      <c r="H19" s="474">
        <v>11.6</v>
      </c>
      <c r="I19" s="474">
        <v>12.6</v>
      </c>
      <c r="J19" s="474">
        <v>11.2</v>
      </c>
      <c r="K19" s="474">
        <v>4.7</v>
      </c>
      <c r="L19" s="475">
        <v>0.1</v>
      </c>
    </row>
    <row r="20" spans="1:12" ht="15.75">
      <c r="A20" s="476" t="s">
        <v>552</v>
      </c>
      <c r="B20" s="477">
        <v>427640</v>
      </c>
      <c r="C20" s="478">
        <v>7.6</v>
      </c>
      <c r="D20" s="478">
        <v>18.4</v>
      </c>
      <c r="E20" s="478">
        <v>12.9</v>
      </c>
      <c r="F20" s="478">
        <v>10.8</v>
      </c>
      <c r="G20" s="478">
        <v>10.9</v>
      </c>
      <c r="H20" s="478">
        <v>11.2</v>
      </c>
      <c r="I20" s="478">
        <v>12.2</v>
      </c>
      <c r="J20" s="478">
        <v>11.1</v>
      </c>
      <c r="K20" s="478">
        <v>4.8</v>
      </c>
      <c r="L20" s="479">
        <v>0.1</v>
      </c>
    </row>
    <row r="21" spans="1:12" ht="15.75">
      <c r="A21" s="481" t="s">
        <v>553</v>
      </c>
      <c r="B21" s="482" t="s">
        <v>554</v>
      </c>
      <c r="C21" s="483"/>
      <c r="D21" s="483"/>
      <c r="E21" s="483"/>
      <c r="F21" s="483"/>
      <c r="G21" s="483"/>
      <c r="H21" s="483"/>
      <c r="I21" s="483"/>
      <c r="J21" s="483"/>
      <c r="K21" s="483"/>
      <c r="L21" s="484"/>
    </row>
    <row r="22" spans="1:12" ht="15.75">
      <c r="A22" s="476" t="s">
        <v>548</v>
      </c>
      <c r="B22" s="480">
        <v>239538</v>
      </c>
      <c r="C22" s="478">
        <v>8</v>
      </c>
      <c r="D22" s="478">
        <v>15.6</v>
      </c>
      <c r="E22" s="478">
        <v>13</v>
      </c>
      <c r="F22" s="478">
        <v>12.2</v>
      </c>
      <c r="G22" s="478">
        <v>12.5</v>
      </c>
      <c r="H22" s="478">
        <v>12.5</v>
      </c>
      <c r="I22" s="478">
        <v>13.2</v>
      </c>
      <c r="J22" s="478">
        <v>11.8</v>
      </c>
      <c r="K22" s="478">
        <v>1.1</v>
      </c>
      <c r="L22" s="479">
        <v>0.1</v>
      </c>
    </row>
    <row r="23" spans="1:12" ht="15.75">
      <c r="A23" s="476" t="s">
        <v>549</v>
      </c>
      <c r="B23" s="477">
        <v>232567</v>
      </c>
      <c r="C23" s="478">
        <v>9.4</v>
      </c>
      <c r="D23" s="478">
        <v>17.1</v>
      </c>
      <c r="E23" s="478">
        <v>12.8</v>
      </c>
      <c r="F23" s="478">
        <v>11.7</v>
      </c>
      <c r="G23" s="478">
        <v>11.9</v>
      </c>
      <c r="H23" s="478">
        <v>11.8</v>
      </c>
      <c r="I23" s="478">
        <v>12.6</v>
      </c>
      <c r="J23" s="478">
        <v>11.5</v>
      </c>
      <c r="K23" s="478">
        <v>1.1</v>
      </c>
      <c r="L23" s="479">
        <v>0.1</v>
      </c>
    </row>
    <row r="24" spans="1:12" ht="15.75">
      <c r="A24" s="476" t="s">
        <v>550</v>
      </c>
      <c r="B24" s="477">
        <v>224311</v>
      </c>
      <c r="C24" s="478">
        <v>9.2</v>
      </c>
      <c r="D24" s="478">
        <v>16.4</v>
      </c>
      <c r="E24" s="478">
        <v>13.1</v>
      </c>
      <c r="F24" s="478">
        <v>11.9</v>
      </c>
      <c r="G24" s="478">
        <v>12</v>
      </c>
      <c r="H24" s="478">
        <v>11.8</v>
      </c>
      <c r="I24" s="478">
        <v>12.6</v>
      </c>
      <c r="J24" s="478">
        <v>11.7</v>
      </c>
      <c r="K24" s="478">
        <v>1.2</v>
      </c>
      <c r="L24" s="479">
        <v>0.1</v>
      </c>
    </row>
    <row r="25" spans="1:12" ht="15.75">
      <c r="A25" s="485" t="s">
        <v>385</v>
      </c>
      <c r="B25" s="486">
        <v>226813</v>
      </c>
      <c r="C25" s="487">
        <v>7.4</v>
      </c>
      <c r="D25" s="487">
        <v>15.5</v>
      </c>
      <c r="E25" s="487">
        <v>13</v>
      </c>
      <c r="F25" s="487">
        <v>12.2</v>
      </c>
      <c r="G25" s="487">
        <v>12.5</v>
      </c>
      <c r="H25" s="487">
        <v>12.3</v>
      </c>
      <c r="I25" s="487">
        <v>13.4</v>
      </c>
      <c r="J25" s="487">
        <v>12.4</v>
      </c>
      <c r="K25" s="487">
        <v>1.2</v>
      </c>
      <c r="L25" s="488">
        <v>0.1</v>
      </c>
    </row>
    <row r="26" spans="1:12" ht="15.75">
      <c r="A26" s="476" t="s">
        <v>551</v>
      </c>
      <c r="B26" s="480">
        <v>211996</v>
      </c>
      <c r="C26" s="478">
        <v>6.2</v>
      </c>
      <c r="D26" s="478">
        <v>14.9</v>
      </c>
      <c r="E26" s="478">
        <v>12.9</v>
      </c>
      <c r="F26" s="478">
        <v>12.5</v>
      </c>
      <c r="G26" s="478">
        <v>12.8</v>
      </c>
      <c r="H26" s="478">
        <v>12.7</v>
      </c>
      <c r="I26" s="478">
        <v>13.9</v>
      </c>
      <c r="J26" s="478">
        <v>12.8</v>
      </c>
      <c r="K26" s="478">
        <v>1.2</v>
      </c>
      <c r="L26" s="479">
        <v>0.1</v>
      </c>
    </row>
    <row r="27" spans="1:12" ht="16.5" thickBot="1">
      <c r="A27" s="476" t="s">
        <v>552</v>
      </c>
      <c r="B27" s="477">
        <v>200107</v>
      </c>
      <c r="C27" s="478">
        <v>7.2</v>
      </c>
      <c r="D27" s="478">
        <v>16.5</v>
      </c>
      <c r="E27" s="478">
        <v>12.7</v>
      </c>
      <c r="F27" s="478">
        <v>12</v>
      </c>
      <c r="G27" s="478">
        <v>12.2</v>
      </c>
      <c r="H27" s="478">
        <v>12.2</v>
      </c>
      <c r="I27" s="478">
        <v>13.4</v>
      </c>
      <c r="J27" s="478">
        <v>12.4</v>
      </c>
      <c r="K27" s="478">
        <v>1.3</v>
      </c>
      <c r="L27" s="479">
        <v>0.1</v>
      </c>
    </row>
    <row r="28" spans="1:12" ht="12.75">
      <c r="A28" s="489"/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L28" s="489"/>
    </row>
    <row r="29" spans="1:12" ht="15">
      <c r="A29" s="490" t="s">
        <v>396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</row>
    <row r="30" spans="1:12" ht="12.75">
      <c r="A30" s="452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9"/>
  <dimension ref="A1:H107"/>
  <sheetViews>
    <sheetView workbookViewId="0" topLeftCell="A1">
      <selection activeCell="H54" sqref="A1:H54"/>
    </sheetView>
  </sheetViews>
  <sheetFormatPr defaultColWidth="9.140625" defaultRowHeight="12.75"/>
  <cols>
    <col min="1" max="1" width="19.7109375" style="0" customWidth="1"/>
    <col min="2" max="2" width="9.00390625" style="0" customWidth="1"/>
    <col min="3" max="3" width="8.421875" style="0" customWidth="1"/>
    <col min="4" max="4" width="8.8515625" style="0" customWidth="1"/>
    <col min="5" max="5" width="8.421875" style="0" customWidth="1"/>
    <col min="6" max="7" width="8.28125" style="0" customWidth="1"/>
    <col min="8" max="8" width="13.140625" style="0" customWidth="1"/>
  </cols>
  <sheetData>
    <row r="1" spans="1:8" ht="14.25">
      <c r="A1" s="181"/>
      <c r="B1" s="181"/>
      <c r="C1" s="181"/>
      <c r="D1" s="181"/>
      <c r="E1" s="181"/>
      <c r="F1" s="181"/>
      <c r="G1" s="181"/>
      <c r="H1" s="519" t="s">
        <v>557</v>
      </c>
    </row>
    <row r="2" spans="1:8" ht="12.75">
      <c r="A2" s="181"/>
      <c r="B2" s="181"/>
      <c r="C2" s="181"/>
      <c r="D2" s="181"/>
      <c r="E2" s="181"/>
      <c r="F2" s="181"/>
      <c r="G2" s="181"/>
      <c r="H2" s="181"/>
    </row>
    <row r="3" spans="1:8" ht="25.5">
      <c r="A3" s="494" t="s">
        <v>555</v>
      </c>
      <c r="B3" s="493"/>
      <c r="C3" s="493"/>
      <c r="D3" s="493"/>
      <c r="E3" s="493"/>
      <c r="F3" s="493"/>
      <c r="G3" s="493"/>
      <c r="H3" s="493"/>
    </row>
    <row r="4" spans="1:8" ht="12.75">
      <c r="A4" s="495" t="s">
        <v>556</v>
      </c>
      <c r="B4" s="496"/>
      <c r="C4" s="496"/>
      <c r="D4" s="496"/>
      <c r="E4" s="496"/>
      <c r="F4" s="496"/>
      <c r="G4" s="496"/>
      <c r="H4" s="182"/>
    </row>
    <row r="5" spans="1:8" ht="13.5" thickBot="1">
      <c r="A5" s="181"/>
      <c r="B5" s="181"/>
      <c r="C5" s="181"/>
      <c r="D5" s="181"/>
      <c r="E5" s="181"/>
      <c r="F5" s="181"/>
      <c r="G5" s="181" t="s">
        <v>132</v>
      </c>
      <c r="H5" s="181" t="s">
        <v>132</v>
      </c>
    </row>
    <row r="6" spans="1:8" ht="12.75">
      <c r="A6" s="183" t="s">
        <v>271</v>
      </c>
      <c r="B6" s="497" t="s">
        <v>273</v>
      </c>
      <c r="C6" s="498" t="s">
        <v>274</v>
      </c>
      <c r="D6" s="498" t="s">
        <v>275</v>
      </c>
      <c r="E6" s="498" t="s">
        <v>276</v>
      </c>
      <c r="F6" s="498" t="s">
        <v>277</v>
      </c>
      <c r="G6" s="499" t="s">
        <v>278</v>
      </c>
      <c r="H6" s="499" t="s">
        <v>279</v>
      </c>
    </row>
    <row r="7" spans="1:8" ht="13.5" thickBot="1">
      <c r="A7" s="189" t="s">
        <v>280</v>
      </c>
      <c r="B7" s="500"/>
      <c r="C7" s="501"/>
      <c r="D7" s="501"/>
      <c r="E7" s="501"/>
      <c r="F7" s="501"/>
      <c r="G7" s="502"/>
      <c r="H7" s="502" t="s">
        <v>281</v>
      </c>
    </row>
    <row r="8" spans="1:8" ht="12.75">
      <c r="A8" s="503" t="s">
        <v>282</v>
      </c>
      <c r="B8" s="196">
        <v>257</v>
      </c>
      <c r="C8" s="196">
        <v>251</v>
      </c>
      <c r="D8" s="196">
        <v>218</v>
      </c>
      <c r="E8" s="197">
        <v>199</v>
      </c>
      <c r="F8" s="197">
        <v>200</v>
      </c>
      <c r="G8" s="196">
        <v>234</v>
      </c>
      <c r="H8" s="198">
        <v>227</v>
      </c>
    </row>
    <row r="9" spans="1:8" ht="12.75">
      <c r="A9" s="504" t="s">
        <v>283</v>
      </c>
      <c r="B9" s="201">
        <v>791</v>
      </c>
      <c r="C9" s="201">
        <v>766</v>
      </c>
      <c r="D9" s="201">
        <v>740</v>
      </c>
      <c r="E9" s="202">
        <v>720</v>
      </c>
      <c r="F9" s="202">
        <v>709</v>
      </c>
      <c r="G9" s="201">
        <v>773</v>
      </c>
      <c r="H9" s="203">
        <v>750</v>
      </c>
    </row>
    <row r="10" spans="1:8" ht="12.75">
      <c r="A10" s="504" t="s">
        <v>284</v>
      </c>
      <c r="B10" s="201">
        <v>433</v>
      </c>
      <c r="C10" s="201">
        <v>423</v>
      </c>
      <c r="D10" s="201">
        <v>428</v>
      </c>
      <c r="E10" s="202">
        <v>404</v>
      </c>
      <c r="F10" s="202">
        <v>393</v>
      </c>
      <c r="G10" s="201">
        <v>461</v>
      </c>
      <c r="H10" s="203">
        <v>424</v>
      </c>
    </row>
    <row r="11" spans="1:8" ht="12.75">
      <c r="A11" s="504" t="s">
        <v>285</v>
      </c>
      <c r="B11" s="201">
        <v>661</v>
      </c>
      <c r="C11" s="201">
        <v>628</v>
      </c>
      <c r="D11" s="201">
        <v>583</v>
      </c>
      <c r="E11" s="202">
        <v>557</v>
      </c>
      <c r="F11" s="202">
        <v>536</v>
      </c>
      <c r="G11" s="201">
        <v>630</v>
      </c>
      <c r="H11" s="203">
        <v>599</v>
      </c>
    </row>
    <row r="12" spans="1:8" ht="12.75">
      <c r="A12" s="504" t="s">
        <v>286</v>
      </c>
      <c r="B12" s="201">
        <v>1371</v>
      </c>
      <c r="C12" s="201">
        <v>1282</v>
      </c>
      <c r="D12" s="201">
        <v>1205</v>
      </c>
      <c r="E12" s="202">
        <v>1128</v>
      </c>
      <c r="F12" s="202">
        <v>1074</v>
      </c>
      <c r="G12" s="201">
        <v>1208</v>
      </c>
      <c r="H12" s="203">
        <v>1211</v>
      </c>
    </row>
    <row r="13" spans="1:8" ht="12.75">
      <c r="A13" s="504" t="s">
        <v>287</v>
      </c>
      <c r="B13" s="201">
        <v>733</v>
      </c>
      <c r="C13" s="201">
        <v>706</v>
      </c>
      <c r="D13" s="201">
        <v>591</v>
      </c>
      <c r="E13" s="202">
        <v>508</v>
      </c>
      <c r="F13" s="202">
        <v>472</v>
      </c>
      <c r="G13" s="201">
        <v>475</v>
      </c>
      <c r="H13" s="203">
        <v>581</v>
      </c>
    </row>
    <row r="14" spans="1:8" ht="12.75">
      <c r="A14" s="504" t="s">
        <v>288</v>
      </c>
      <c r="B14" s="201">
        <v>563</v>
      </c>
      <c r="C14" s="201">
        <v>579</v>
      </c>
      <c r="D14" s="201">
        <v>612</v>
      </c>
      <c r="E14" s="202">
        <v>606</v>
      </c>
      <c r="F14" s="202">
        <v>672</v>
      </c>
      <c r="G14" s="201">
        <v>731</v>
      </c>
      <c r="H14" s="203">
        <v>627</v>
      </c>
    </row>
    <row r="15" spans="1:8" ht="12.75">
      <c r="A15" s="504" t="s">
        <v>289</v>
      </c>
      <c r="B15" s="201">
        <v>637</v>
      </c>
      <c r="C15" s="201">
        <v>628</v>
      </c>
      <c r="D15" s="201">
        <v>542</v>
      </c>
      <c r="E15" s="202">
        <v>490</v>
      </c>
      <c r="F15" s="202">
        <v>431</v>
      </c>
      <c r="G15" s="201">
        <v>425</v>
      </c>
      <c r="H15" s="203">
        <v>525</v>
      </c>
    </row>
    <row r="16" spans="1:8" ht="12.75">
      <c r="A16" s="505" t="s">
        <v>290</v>
      </c>
      <c r="B16" s="208">
        <v>5446</v>
      </c>
      <c r="C16" s="208">
        <v>5263</v>
      </c>
      <c r="D16" s="208">
        <v>4919</v>
      </c>
      <c r="E16" s="208">
        <v>4612</v>
      </c>
      <c r="F16" s="208">
        <v>4487</v>
      </c>
      <c r="G16" s="506">
        <v>4937</v>
      </c>
      <c r="H16" s="209">
        <v>4944</v>
      </c>
    </row>
    <row r="17" spans="1:8" ht="12.75">
      <c r="A17" s="504" t="s">
        <v>291</v>
      </c>
      <c r="B17" s="201">
        <v>2152</v>
      </c>
      <c r="C17" s="201">
        <v>2054</v>
      </c>
      <c r="D17" s="201">
        <v>1813</v>
      </c>
      <c r="E17" s="202">
        <v>1511</v>
      </c>
      <c r="F17" s="202">
        <v>1398</v>
      </c>
      <c r="G17" s="201">
        <v>1260</v>
      </c>
      <c r="H17" s="203">
        <v>1698</v>
      </c>
    </row>
    <row r="18" spans="1:8" ht="12.75">
      <c r="A18" s="504" t="s">
        <v>292</v>
      </c>
      <c r="B18" s="201">
        <v>1896</v>
      </c>
      <c r="C18" s="201">
        <v>1828</v>
      </c>
      <c r="D18" s="201">
        <v>1604</v>
      </c>
      <c r="E18" s="202">
        <v>1449</v>
      </c>
      <c r="F18" s="202">
        <v>1328</v>
      </c>
      <c r="G18" s="201">
        <v>1140</v>
      </c>
      <c r="H18" s="203">
        <v>1541</v>
      </c>
    </row>
    <row r="19" spans="1:8" ht="12.75">
      <c r="A19" s="504" t="s">
        <v>293</v>
      </c>
      <c r="B19" s="201">
        <v>956</v>
      </c>
      <c r="C19" s="201">
        <v>881</v>
      </c>
      <c r="D19" s="201">
        <v>1000</v>
      </c>
      <c r="E19" s="202">
        <v>948</v>
      </c>
      <c r="F19" s="202">
        <v>872</v>
      </c>
      <c r="G19" s="201">
        <v>776</v>
      </c>
      <c r="H19" s="203">
        <v>905</v>
      </c>
    </row>
    <row r="20" spans="1:8" ht="12.75">
      <c r="A20" s="504" t="s">
        <v>294</v>
      </c>
      <c r="B20" s="201">
        <v>953</v>
      </c>
      <c r="C20" s="201">
        <v>888</v>
      </c>
      <c r="D20" s="201">
        <v>798</v>
      </c>
      <c r="E20" s="202">
        <v>702</v>
      </c>
      <c r="F20" s="202">
        <v>699</v>
      </c>
      <c r="G20" s="201">
        <v>679</v>
      </c>
      <c r="H20" s="203">
        <v>787</v>
      </c>
    </row>
    <row r="21" spans="1:8" ht="12.75">
      <c r="A21" s="504" t="s">
        <v>295</v>
      </c>
      <c r="B21" s="201">
        <v>885</v>
      </c>
      <c r="C21" s="201">
        <v>804</v>
      </c>
      <c r="D21" s="201">
        <v>705</v>
      </c>
      <c r="E21" s="202">
        <v>631</v>
      </c>
      <c r="F21" s="202">
        <v>590</v>
      </c>
      <c r="G21" s="201">
        <v>554</v>
      </c>
      <c r="H21" s="203">
        <v>695</v>
      </c>
    </row>
    <row r="22" spans="1:8" ht="12.75">
      <c r="A22" s="504" t="s">
        <v>296</v>
      </c>
      <c r="B22" s="201">
        <v>649</v>
      </c>
      <c r="C22" s="201">
        <v>643</v>
      </c>
      <c r="D22" s="201">
        <v>535</v>
      </c>
      <c r="E22" s="202">
        <v>477</v>
      </c>
      <c r="F22" s="202">
        <v>388</v>
      </c>
      <c r="G22" s="201">
        <v>392</v>
      </c>
      <c r="H22" s="203">
        <v>514</v>
      </c>
    </row>
    <row r="23" spans="1:8" ht="12.75">
      <c r="A23" s="504" t="s">
        <v>297</v>
      </c>
      <c r="B23" s="201">
        <v>1966</v>
      </c>
      <c r="C23" s="201">
        <v>1947</v>
      </c>
      <c r="D23" s="201">
        <v>1731</v>
      </c>
      <c r="E23" s="202">
        <v>1590</v>
      </c>
      <c r="F23" s="202">
        <v>1565</v>
      </c>
      <c r="G23" s="201">
        <v>1547</v>
      </c>
      <c r="H23" s="203">
        <v>1724</v>
      </c>
    </row>
    <row r="24" spans="1:8" ht="12.75">
      <c r="A24" s="505" t="s">
        <v>298</v>
      </c>
      <c r="B24" s="208">
        <v>9457</v>
      </c>
      <c r="C24" s="208">
        <v>9045</v>
      </c>
      <c r="D24" s="208">
        <v>8186</v>
      </c>
      <c r="E24" s="208">
        <v>7308</v>
      </c>
      <c r="F24" s="208">
        <v>6840</v>
      </c>
      <c r="G24" s="506">
        <v>6348</v>
      </c>
      <c r="H24" s="209">
        <v>7864</v>
      </c>
    </row>
    <row r="25" spans="1:8" ht="12.75">
      <c r="A25" s="504" t="s">
        <v>299</v>
      </c>
      <c r="B25" s="201">
        <v>692</v>
      </c>
      <c r="C25" s="201">
        <v>724</v>
      </c>
      <c r="D25" s="201">
        <v>638</v>
      </c>
      <c r="E25" s="202">
        <v>573</v>
      </c>
      <c r="F25" s="202">
        <v>573</v>
      </c>
      <c r="G25" s="201">
        <v>564</v>
      </c>
      <c r="H25" s="203">
        <v>627</v>
      </c>
    </row>
    <row r="26" spans="1:8" ht="12.75">
      <c r="A26" s="504" t="s">
        <v>300</v>
      </c>
      <c r="B26" s="201">
        <v>880</v>
      </c>
      <c r="C26" s="201">
        <v>883</v>
      </c>
      <c r="D26" s="201">
        <v>799</v>
      </c>
      <c r="E26" s="202">
        <v>741</v>
      </c>
      <c r="F26" s="202">
        <v>767</v>
      </c>
      <c r="G26" s="201">
        <v>774</v>
      </c>
      <c r="H26" s="203">
        <v>808</v>
      </c>
    </row>
    <row r="27" spans="1:8" ht="12.75">
      <c r="A27" s="504" t="s">
        <v>301</v>
      </c>
      <c r="B27" s="201">
        <v>474</v>
      </c>
      <c r="C27" s="201">
        <v>469</v>
      </c>
      <c r="D27" s="201">
        <v>423</v>
      </c>
      <c r="E27" s="202">
        <v>332</v>
      </c>
      <c r="F27" s="202">
        <v>290</v>
      </c>
      <c r="G27" s="201">
        <v>275</v>
      </c>
      <c r="H27" s="203">
        <v>377</v>
      </c>
    </row>
    <row r="28" spans="1:8" ht="12.75">
      <c r="A28" s="504" t="s">
        <v>302</v>
      </c>
      <c r="B28" s="201">
        <v>1225</v>
      </c>
      <c r="C28" s="201">
        <v>1221</v>
      </c>
      <c r="D28" s="201">
        <v>1049</v>
      </c>
      <c r="E28" s="202">
        <v>822</v>
      </c>
      <c r="F28" s="202">
        <v>723</v>
      </c>
      <c r="G28" s="201">
        <v>683</v>
      </c>
      <c r="H28" s="203">
        <v>954</v>
      </c>
    </row>
    <row r="29" spans="1:8" ht="12.75">
      <c r="A29" s="504" t="s">
        <v>303</v>
      </c>
      <c r="B29" s="201">
        <v>790</v>
      </c>
      <c r="C29" s="201">
        <v>800</v>
      </c>
      <c r="D29" s="201">
        <v>763</v>
      </c>
      <c r="E29" s="202">
        <v>729</v>
      </c>
      <c r="F29" s="202">
        <v>663</v>
      </c>
      <c r="G29" s="201">
        <v>702</v>
      </c>
      <c r="H29" s="203">
        <v>741</v>
      </c>
    </row>
    <row r="30" spans="1:8" ht="12.75">
      <c r="A30" s="504" t="s">
        <v>304</v>
      </c>
      <c r="B30" s="201">
        <v>1323</v>
      </c>
      <c r="C30" s="201">
        <v>1314</v>
      </c>
      <c r="D30" s="201">
        <v>1202</v>
      </c>
      <c r="E30" s="202">
        <v>1026</v>
      </c>
      <c r="F30" s="202">
        <v>927</v>
      </c>
      <c r="G30" s="201">
        <v>851</v>
      </c>
      <c r="H30" s="203">
        <v>1107</v>
      </c>
    </row>
    <row r="31" spans="1:8" ht="12.75">
      <c r="A31" s="504" t="s">
        <v>305</v>
      </c>
      <c r="B31" s="201">
        <v>2747</v>
      </c>
      <c r="C31" s="201">
        <v>2705</v>
      </c>
      <c r="D31" s="201">
        <v>2432</v>
      </c>
      <c r="E31" s="202">
        <v>1900</v>
      </c>
      <c r="F31" s="202">
        <v>1738</v>
      </c>
      <c r="G31" s="201">
        <v>1657</v>
      </c>
      <c r="H31" s="203">
        <v>2197</v>
      </c>
    </row>
    <row r="32" spans="1:8" ht="12.75">
      <c r="A32" s="504" t="s">
        <v>306</v>
      </c>
      <c r="B32" s="201">
        <v>699</v>
      </c>
      <c r="C32" s="201">
        <v>698</v>
      </c>
      <c r="D32" s="201">
        <v>615</v>
      </c>
      <c r="E32" s="202">
        <v>511</v>
      </c>
      <c r="F32" s="202">
        <v>480</v>
      </c>
      <c r="G32" s="201">
        <v>435</v>
      </c>
      <c r="H32" s="203">
        <v>573</v>
      </c>
    </row>
    <row r="33" spans="1:8" ht="12.75">
      <c r="A33" s="504" t="s">
        <v>307</v>
      </c>
      <c r="B33" s="201">
        <v>1360</v>
      </c>
      <c r="C33" s="201">
        <v>1360</v>
      </c>
      <c r="D33" s="201">
        <v>1284</v>
      </c>
      <c r="E33" s="202">
        <v>1215</v>
      </c>
      <c r="F33" s="202">
        <v>1140</v>
      </c>
      <c r="G33" s="201">
        <v>1077</v>
      </c>
      <c r="H33" s="203">
        <v>1239</v>
      </c>
    </row>
    <row r="34" spans="1:8" ht="12.75">
      <c r="A34" s="505" t="s">
        <v>308</v>
      </c>
      <c r="B34" s="208">
        <v>10190</v>
      </c>
      <c r="C34" s="208">
        <v>10174</v>
      </c>
      <c r="D34" s="208">
        <v>9205</v>
      </c>
      <c r="E34" s="208">
        <v>7849</v>
      </c>
      <c r="F34" s="208">
        <v>7301</v>
      </c>
      <c r="G34" s="506">
        <v>7018</v>
      </c>
      <c r="H34" s="209">
        <v>8623</v>
      </c>
    </row>
    <row r="35" spans="1:8" ht="12.75">
      <c r="A35" s="504" t="s">
        <v>309</v>
      </c>
      <c r="B35" s="201">
        <v>2490</v>
      </c>
      <c r="C35" s="201">
        <v>2531</v>
      </c>
      <c r="D35" s="201">
        <v>2365</v>
      </c>
      <c r="E35" s="202">
        <v>2054</v>
      </c>
      <c r="F35" s="202">
        <v>1653</v>
      </c>
      <c r="G35" s="201">
        <v>1530</v>
      </c>
      <c r="H35" s="203">
        <v>2104</v>
      </c>
    </row>
    <row r="36" spans="1:8" ht="12.75">
      <c r="A36" s="504" t="s">
        <v>310</v>
      </c>
      <c r="B36" s="201">
        <v>2599</v>
      </c>
      <c r="C36" s="201">
        <v>2525</v>
      </c>
      <c r="D36" s="201">
        <v>2370</v>
      </c>
      <c r="E36" s="202">
        <v>2018</v>
      </c>
      <c r="F36" s="202">
        <v>1813</v>
      </c>
      <c r="G36" s="201">
        <v>1786</v>
      </c>
      <c r="H36" s="203">
        <v>2185</v>
      </c>
    </row>
    <row r="37" spans="1:8" ht="12.75">
      <c r="A37" s="504" t="s">
        <v>311</v>
      </c>
      <c r="B37" s="201">
        <v>2825</v>
      </c>
      <c r="C37" s="201">
        <v>2692</v>
      </c>
      <c r="D37" s="201">
        <v>2475</v>
      </c>
      <c r="E37" s="202">
        <v>2087</v>
      </c>
      <c r="F37" s="202">
        <v>1970</v>
      </c>
      <c r="G37" s="201">
        <v>1870</v>
      </c>
      <c r="H37" s="203">
        <v>2320</v>
      </c>
    </row>
    <row r="38" spans="1:8" ht="12.75">
      <c r="A38" s="504" t="s">
        <v>312</v>
      </c>
      <c r="B38" s="201">
        <v>3091</v>
      </c>
      <c r="C38" s="201">
        <v>3099</v>
      </c>
      <c r="D38" s="201">
        <v>2736</v>
      </c>
      <c r="E38" s="202">
        <v>2324</v>
      </c>
      <c r="F38" s="202">
        <v>2119</v>
      </c>
      <c r="G38" s="201">
        <v>1935</v>
      </c>
      <c r="H38" s="203">
        <v>2551</v>
      </c>
    </row>
    <row r="39" spans="1:8" ht="12.75">
      <c r="A39" s="504" t="s">
        <v>313</v>
      </c>
      <c r="B39" s="201">
        <v>872</v>
      </c>
      <c r="C39" s="201">
        <v>851</v>
      </c>
      <c r="D39" s="201">
        <v>739</v>
      </c>
      <c r="E39" s="202">
        <v>595</v>
      </c>
      <c r="F39" s="202">
        <v>540</v>
      </c>
      <c r="G39" s="201">
        <v>539</v>
      </c>
      <c r="H39" s="203">
        <v>689</v>
      </c>
    </row>
    <row r="40" spans="1:8" ht="12.75">
      <c r="A40" s="504" t="s">
        <v>314</v>
      </c>
      <c r="B40" s="201">
        <v>1068</v>
      </c>
      <c r="C40" s="201">
        <v>1062</v>
      </c>
      <c r="D40" s="201">
        <v>960</v>
      </c>
      <c r="E40" s="202">
        <v>877</v>
      </c>
      <c r="F40" s="202">
        <v>835</v>
      </c>
      <c r="G40" s="201">
        <v>794</v>
      </c>
      <c r="H40" s="203">
        <v>933</v>
      </c>
    </row>
    <row r="41" spans="1:8" ht="12.75">
      <c r="A41" s="504" t="s">
        <v>315</v>
      </c>
      <c r="B41" s="201">
        <v>1268</v>
      </c>
      <c r="C41" s="201">
        <v>1192</v>
      </c>
      <c r="D41" s="201">
        <v>1047</v>
      </c>
      <c r="E41" s="202">
        <v>912</v>
      </c>
      <c r="F41" s="202">
        <v>811</v>
      </c>
      <c r="G41" s="201">
        <v>768</v>
      </c>
      <c r="H41" s="203">
        <v>999</v>
      </c>
    </row>
    <row r="42" spans="1:8" ht="12.75">
      <c r="A42" s="505" t="s">
        <v>316</v>
      </c>
      <c r="B42" s="208">
        <v>14213</v>
      </c>
      <c r="C42" s="208">
        <v>13952</v>
      </c>
      <c r="D42" s="208">
        <v>12692</v>
      </c>
      <c r="E42" s="208">
        <v>10867</v>
      </c>
      <c r="F42" s="208">
        <v>9741</v>
      </c>
      <c r="G42" s="506">
        <v>9222</v>
      </c>
      <c r="H42" s="209">
        <v>11781</v>
      </c>
    </row>
    <row r="43" spans="1:8" ht="12.75">
      <c r="A43" s="504" t="s">
        <v>317</v>
      </c>
      <c r="B43" s="201">
        <v>663</v>
      </c>
      <c r="C43" s="201">
        <v>664</v>
      </c>
      <c r="D43" s="201">
        <v>644</v>
      </c>
      <c r="E43" s="202">
        <v>555</v>
      </c>
      <c r="F43" s="202">
        <v>512</v>
      </c>
      <c r="G43" s="201">
        <v>490</v>
      </c>
      <c r="H43" s="203">
        <v>588</v>
      </c>
    </row>
    <row r="44" spans="1:8" ht="12.75">
      <c r="A44" s="504" t="s">
        <v>318</v>
      </c>
      <c r="B44" s="201">
        <v>1831</v>
      </c>
      <c r="C44" s="201">
        <v>1930</v>
      </c>
      <c r="D44" s="201">
        <v>1872</v>
      </c>
      <c r="E44" s="202">
        <v>1597</v>
      </c>
      <c r="F44" s="202">
        <v>1373</v>
      </c>
      <c r="G44" s="201">
        <v>1291</v>
      </c>
      <c r="H44" s="203">
        <v>1649</v>
      </c>
    </row>
    <row r="45" spans="1:8" ht="12.75">
      <c r="A45" s="504" t="s">
        <v>319</v>
      </c>
      <c r="B45" s="201">
        <v>1068</v>
      </c>
      <c r="C45" s="201">
        <v>1153</v>
      </c>
      <c r="D45" s="201">
        <v>1046</v>
      </c>
      <c r="E45" s="202">
        <v>897</v>
      </c>
      <c r="F45" s="202">
        <v>769</v>
      </c>
      <c r="G45" s="201">
        <v>679</v>
      </c>
      <c r="H45" s="203">
        <v>935</v>
      </c>
    </row>
    <row r="46" spans="1:8" ht="12.75">
      <c r="A46" s="504" t="s">
        <v>320</v>
      </c>
      <c r="B46" s="201">
        <v>671</v>
      </c>
      <c r="C46" s="201">
        <v>628</v>
      </c>
      <c r="D46" s="201">
        <v>575</v>
      </c>
      <c r="E46" s="202">
        <v>480</v>
      </c>
      <c r="F46" s="202">
        <v>453</v>
      </c>
      <c r="G46" s="201">
        <v>454</v>
      </c>
      <c r="H46" s="203">
        <v>543</v>
      </c>
    </row>
    <row r="47" spans="1:8" ht="12.75">
      <c r="A47" s="504" t="s">
        <v>321</v>
      </c>
      <c r="B47" s="201">
        <v>1388</v>
      </c>
      <c r="C47" s="201">
        <v>1356</v>
      </c>
      <c r="D47" s="201">
        <v>1285</v>
      </c>
      <c r="E47" s="202">
        <v>1125</v>
      </c>
      <c r="F47" s="202">
        <v>1061</v>
      </c>
      <c r="G47" s="201">
        <v>1040</v>
      </c>
      <c r="H47" s="203">
        <v>1209</v>
      </c>
    </row>
    <row r="48" spans="1:8" ht="12.75">
      <c r="A48" s="504" t="s">
        <v>322</v>
      </c>
      <c r="B48" s="201">
        <v>1445</v>
      </c>
      <c r="C48" s="201">
        <v>1520</v>
      </c>
      <c r="D48" s="201">
        <v>1451</v>
      </c>
      <c r="E48" s="202">
        <v>1347</v>
      </c>
      <c r="F48" s="202">
        <v>1218</v>
      </c>
      <c r="G48" s="201">
        <v>1147</v>
      </c>
      <c r="H48" s="203">
        <v>1355</v>
      </c>
    </row>
    <row r="49" spans="1:8" ht="12.75">
      <c r="A49" s="504" t="s">
        <v>323</v>
      </c>
      <c r="B49" s="201">
        <v>1455</v>
      </c>
      <c r="C49" s="201">
        <v>1503</v>
      </c>
      <c r="D49" s="201">
        <v>1307</v>
      </c>
      <c r="E49" s="202">
        <v>918</v>
      </c>
      <c r="F49" s="202">
        <v>698</v>
      </c>
      <c r="G49" s="201">
        <v>619</v>
      </c>
      <c r="H49" s="203">
        <v>1083</v>
      </c>
    </row>
    <row r="50" spans="1:8" ht="12.75">
      <c r="A50" s="504" t="s">
        <v>324</v>
      </c>
      <c r="B50" s="201">
        <v>1288</v>
      </c>
      <c r="C50" s="201">
        <v>1394</v>
      </c>
      <c r="D50" s="201">
        <v>1353</v>
      </c>
      <c r="E50" s="202">
        <v>1111</v>
      </c>
      <c r="F50" s="202">
        <v>962</v>
      </c>
      <c r="G50" s="201">
        <v>904</v>
      </c>
      <c r="H50" s="203">
        <v>1169</v>
      </c>
    </row>
    <row r="51" spans="1:8" ht="12.75">
      <c r="A51" s="504" t="s">
        <v>325</v>
      </c>
      <c r="B51" s="201">
        <v>475</v>
      </c>
      <c r="C51" s="201">
        <v>460</v>
      </c>
      <c r="D51" s="201">
        <v>428</v>
      </c>
      <c r="E51" s="202">
        <v>292</v>
      </c>
      <c r="F51" s="202">
        <v>243</v>
      </c>
      <c r="G51" s="201">
        <v>218</v>
      </c>
      <c r="H51" s="203">
        <v>353</v>
      </c>
    </row>
    <row r="52" spans="1:8" ht="12.75">
      <c r="A52" s="504" t="s">
        <v>326</v>
      </c>
      <c r="B52" s="202">
        <v>906</v>
      </c>
      <c r="C52" s="202">
        <v>924</v>
      </c>
      <c r="D52" s="202">
        <v>887</v>
      </c>
      <c r="E52" s="202">
        <v>822</v>
      </c>
      <c r="F52" s="202">
        <v>652</v>
      </c>
      <c r="G52" s="201">
        <v>588</v>
      </c>
      <c r="H52" s="203">
        <v>796</v>
      </c>
    </row>
    <row r="53" spans="1:8" ht="12.75">
      <c r="A53" s="504" t="s">
        <v>327</v>
      </c>
      <c r="B53" s="202">
        <v>2533</v>
      </c>
      <c r="C53" s="202">
        <v>2511</v>
      </c>
      <c r="D53" s="202">
        <v>2293</v>
      </c>
      <c r="E53" s="202">
        <v>1999</v>
      </c>
      <c r="F53" s="202">
        <v>2004</v>
      </c>
      <c r="G53" s="201">
        <v>1942</v>
      </c>
      <c r="H53" s="203">
        <v>2214</v>
      </c>
    </row>
    <row r="54" spans="1:8" ht="13.5" thickBot="1">
      <c r="A54" s="507" t="s">
        <v>328</v>
      </c>
      <c r="B54" s="508">
        <v>13723</v>
      </c>
      <c r="C54" s="508">
        <v>14043</v>
      </c>
      <c r="D54" s="508">
        <v>13141</v>
      </c>
      <c r="E54" s="508">
        <v>11143</v>
      </c>
      <c r="F54" s="508">
        <v>9945</v>
      </c>
      <c r="G54" s="509">
        <v>9372</v>
      </c>
      <c r="H54" s="1121">
        <v>11894</v>
      </c>
    </row>
    <row r="55" spans="1:8" ht="12.75">
      <c r="A55" s="1120"/>
      <c r="B55" s="220"/>
      <c r="C55" s="220"/>
      <c r="D55" s="220"/>
      <c r="E55" s="220"/>
      <c r="F55" s="220"/>
      <c r="G55" s="220"/>
      <c r="H55" s="220"/>
    </row>
    <row r="56" spans="1:8" ht="14.25">
      <c r="A56" s="181"/>
      <c r="B56" s="181"/>
      <c r="C56" s="181"/>
      <c r="D56" s="181"/>
      <c r="E56" s="181"/>
      <c r="F56" s="181"/>
      <c r="G56" s="181"/>
      <c r="H56" s="518" t="s">
        <v>557</v>
      </c>
    </row>
    <row r="57" spans="1:8" ht="14.25">
      <c r="A57" s="181"/>
      <c r="B57" s="181"/>
      <c r="C57" s="181"/>
      <c r="D57" s="181"/>
      <c r="E57" s="181"/>
      <c r="F57" s="181"/>
      <c r="G57" s="181"/>
      <c r="H57" s="518" t="s">
        <v>370</v>
      </c>
    </row>
    <row r="58" spans="1:8" ht="25.5">
      <c r="A58" s="494" t="s">
        <v>555</v>
      </c>
      <c r="B58" s="493"/>
      <c r="C58" s="493"/>
      <c r="D58" s="493"/>
      <c r="E58" s="493"/>
      <c r="F58" s="493"/>
      <c r="G58" s="493"/>
      <c r="H58" s="493"/>
    </row>
    <row r="59" spans="1:8" ht="12.75">
      <c r="A59" s="495" t="s">
        <v>556</v>
      </c>
      <c r="B59" s="496"/>
      <c r="C59" s="496"/>
      <c r="D59" s="496"/>
      <c r="E59" s="496"/>
      <c r="F59" s="496"/>
      <c r="G59" s="496"/>
      <c r="H59" s="182"/>
    </row>
    <row r="60" spans="1:8" ht="13.5" thickBot="1">
      <c r="A60" s="181"/>
      <c r="B60" s="181"/>
      <c r="C60" s="181"/>
      <c r="D60" s="181"/>
      <c r="E60" s="181"/>
      <c r="F60" s="181"/>
      <c r="G60" s="181" t="s">
        <v>132</v>
      </c>
      <c r="H60" s="181" t="s">
        <v>132</v>
      </c>
    </row>
    <row r="61" spans="1:8" ht="12.75">
      <c r="A61" s="183" t="s">
        <v>271</v>
      </c>
      <c r="B61" s="497" t="s">
        <v>273</v>
      </c>
      <c r="C61" s="498" t="s">
        <v>274</v>
      </c>
      <c r="D61" s="498" t="s">
        <v>275</v>
      </c>
      <c r="E61" s="498" t="s">
        <v>276</v>
      </c>
      <c r="F61" s="498" t="s">
        <v>277</v>
      </c>
      <c r="G61" s="499" t="s">
        <v>278</v>
      </c>
      <c r="H61" s="499" t="s">
        <v>279</v>
      </c>
    </row>
    <row r="62" spans="1:8" ht="13.5" thickBot="1">
      <c r="A62" s="189" t="s">
        <v>280</v>
      </c>
      <c r="B62" s="500"/>
      <c r="C62" s="501"/>
      <c r="D62" s="501"/>
      <c r="E62" s="501"/>
      <c r="F62" s="501"/>
      <c r="G62" s="502"/>
      <c r="H62" s="502" t="s">
        <v>281</v>
      </c>
    </row>
    <row r="63" spans="1:8" ht="12.75">
      <c r="A63" s="515"/>
      <c r="B63" s="516"/>
      <c r="C63" s="516"/>
      <c r="D63" s="516"/>
      <c r="E63" s="516"/>
      <c r="F63" s="516"/>
      <c r="G63" s="517"/>
      <c r="H63" s="517"/>
    </row>
    <row r="64" spans="1:8" ht="12.75">
      <c r="A64" s="504" t="s">
        <v>329</v>
      </c>
      <c r="B64" s="202">
        <v>1503</v>
      </c>
      <c r="C64" s="202">
        <v>1430</v>
      </c>
      <c r="D64" s="202">
        <v>1377</v>
      </c>
      <c r="E64" s="202">
        <v>1187</v>
      </c>
      <c r="F64" s="202">
        <v>1125</v>
      </c>
      <c r="G64" s="201">
        <v>1115</v>
      </c>
      <c r="H64" s="201">
        <v>1289</v>
      </c>
    </row>
    <row r="65" spans="1:8" ht="12.75">
      <c r="A65" s="504" t="s">
        <v>330</v>
      </c>
      <c r="B65" s="202">
        <v>443</v>
      </c>
      <c r="C65" s="202">
        <v>412</v>
      </c>
      <c r="D65" s="202">
        <v>387</v>
      </c>
      <c r="E65" s="202">
        <v>258</v>
      </c>
      <c r="F65" s="202">
        <v>226</v>
      </c>
      <c r="G65" s="201">
        <v>195</v>
      </c>
      <c r="H65" s="201">
        <v>320</v>
      </c>
    </row>
    <row r="66" spans="1:8" ht="12.75">
      <c r="A66" s="504" t="s">
        <v>331</v>
      </c>
      <c r="B66" s="202">
        <v>1442</v>
      </c>
      <c r="C66" s="202">
        <v>1382</v>
      </c>
      <c r="D66" s="202">
        <v>1309</v>
      </c>
      <c r="E66" s="202">
        <v>1141</v>
      </c>
      <c r="F66" s="202">
        <v>1029</v>
      </c>
      <c r="G66" s="201">
        <v>925</v>
      </c>
      <c r="H66" s="201">
        <v>1205</v>
      </c>
    </row>
    <row r="67" spans="1:8" ht="12.75">
      <c r="A67" s="504" t="s">
        <v>332</v>
      </c>
      <c r="B67" s="202">
        <v>1303</v>
      </c>
      <c r="C67" s="202">
        <v>1260</v>
      </c>
      <c r="D67" s="202">
        <v>1103</v>
      </c>
      <c r="E67" s="202">
        <v>718</v>
      </c>
      <c r="F67" s="202">
        <v>618</v>
      </c>
      <c r="G67" s="201">
        <v>592</v>
      </c>
      <c r="H67" s="201">
        <v>932</v>
      </c>
    </row>
    <row r="68" spans="1:8" ht="12.75">
      <c r="A68" s="504" t="s">
        <v>333</v>
      </c>
      <c r="B68" s="202">
        <v>674</v>
      </c>
      <c r="C68" s="202">
        <v>694</v>
      </c>
      <c r="D68" s="202">
        <v>632</v>
      </c>
      <c r="E68" s="202">
        <v>444</v>
      </c>
      <c r="F68" s="202">
        <v>341</v>
      </c>
      <c r="G68" s="201">
        <v>304</v>
      </c>
      <c r="H68" s="201">
        <v>515</v>
      </c>
    </row>
    <row r="69" spans="1:8" ht="12.75">
      <c r="A69" s="504" t="s">
        <v>334</v>
      </c>
      <c r="B69" s="202">
        <v>1440</v>
      </c>
      <c r="C69" s="202">
        <v>1394</v>
      </c>
      <c r="D69" s="202">
        <v>1346</v>
      </c>
      <c r="E69" s="202">
        <v>1184</v>
      </c>
      <c r="F69" s="202">
        <v>1084</v>
      </c>
      <c r="G69" s="201">
        <v>1028</v>
      </c>
      <c r="H69" s="201">
        <v>1246</v>
      </c>
    </row>
    <row r="70" spans="1:8" ht="12.75">
      <c r="A70" s="504" t="s">
        <v>335</v>
      </c>
      <c r="B70" s="202">
        <v>565</v>
      </c>
      <c r="C70" s="202">
        <v>555</v>
      </c>
      <c r="D70" s="202">
        <v>491</v>
      </c>
      <c r="E70" s="202">
        <v>382</v>
      </c>
      <c r="F70" s="202">
        <v>523</v>
      </c>
      <c r="G70" s="201">
        <v>506</v>
      </c>
      <c r="H70" s="201">
        <v>504</v>
      </c>
    </row>
    <row r="71" spans="1:8" ht="12.75">
      <c r="A71" s="504" t="s">
        <v>336</v>
      </c>
      <c r="B71" s="202">
        <v>765</v>
      </c>
      <c r="C71" s="202">
        <v>802</v>
      </c>
      <c r="D71" s="202">
        <v>801</v>
      </c>
      <c r="E71" s="202">
        <v>712</v>
      </c>
      <c r="F71" s="202">
        <v>708</v>
      </c>
      <c r="G71" s="201">
        <v>644</v>
      </c>
      <c r="H71" s="201">
        <v>739</v>
      </c>
    </row>
    <row r="72" spans="1:8" ht="12.75">
      <c r="A72" s="504" t="s">
        <v>337</v>
      </c>
      <c r="B72" s="202">
        <v>1447</v>
      </c>
      <c r="C72" s="202">
        <v>1449</v>
      </c>
      <c r="D72" s="202">
        <v>1451</v>
      </c>
      <c r="E72" s="202">
        <v>1212</v>
      </c>
      <c r="F72" s="202">
        <v>1103</v>
      </c>
      <c r="G72" s="201">
        <v>1040</v>
      </c>
      <c r="H72" s="201">
        <v>1284</v>
      </c>
    </row>
    <row r="73" spans="1:8" ht="12.75">
      <c r="A73" s="504" t="s">
        <v>338</v>
      </c>
      <c r="B73" s="202">
        <v>1480</v>
      </c>
      <c r="C73" s="202">
        <v>1476</v>
      </c>
      <c r="D73" s="202">
        <v>1446</v>
      </c>
      <c r="E73" s="202">
        <v>1289</v>
      </c>
      <c r="F73" s="202">
        <v>1007</v>
      </c>
      <c r="G73" s="201">
        <v>897</v>
      </c>
      <c r="H73" s="201">
        <v>1266</v>
      </c>
    </row>
    <row r="74" spans="1:8" ht="12.75">
      <c r="A74" s="504" t="s">
        <v>339</v>
      </c>
      <c r="B74" s="202">
        <v>1132</v>
      </c>
      <c r="C74" s="202">
        <v>1108</v>
      </c>
      <c r="D74" s="202">
        <v>1033</v>
      </c>
      <c r="E74" s="202">
        <v>826</v>
      </c>
      <c r="F74" s="202">
        <v>768</v>
      </c>
      <c r="G74" s="201">
        <v>751</v>
      </c>
      <c r="H74" s="201">
        <v>936</v>
      </c>
    </row>
    <row r="75" spans="1:8" ht="12.75">
      <c r="A75" s="504" t="s">
        <v>340</v>
      </c>
      <c r="B75" s="202">
        <v>768</v>
      </c>
      <c r="C75" s="202">
        <v>802</v>
      </c>
      <c r="D75" s="202">
        <v>778</v>
      </c>
      <c r="E75" s="202">
        <v>728</v>
      </c>
      <c r="F75" s="202">
        <v>713</v>
      </c>
      <c r="G75" s="201">
        <v>690</v>
      </c>
      <c r="H75" s="201">
        <v>746</v>
      </c>
    </row>
    <row r="76" spans="1:8" ht="12.75">
      <c r="A76" s="504" t="s">
        <v>341</v>
      </c>
      <c r="B76" s="202">
        <v>1078</v>
      </c>
      <c r="C76" s="202">
        <v>1073</v>
      </c>
      <c r="D76" s="202">
        <v>1227</v>
      </c>
      <c r="E76" s="202">
        <v>1132</v>
      </c>
      <c r="F76" s="202">
        <v>1078</v>
      </c>
      <c r="G76" s="201">
        <v>1096</v>
      </c>
      <c r="H76" s="201">
        <v>1114</v>
      </c>
    </row>
    <row r="77" spans="1:8" ht="12.75">
      <c r="A77" s="505" t="s">
        <v>342</v>
      </c>
      <c r="B77" s="208">
        <v>14040</v>
      </c>
      <c r="C77" s="208">
        <v>13837</v>
      </c>
      <c r="D77" s="208">
        <v>13381</v>
      </c>
      <c r="E77" s="208">
        <v>11213</v>
      </c>
      <c r="F77" s="208">
        <v>10323</v>
      </c>
      <c r="G77" s="506">
        <v>9783</v>
      </c>
      <c r="H77" s="506">
        <v>12096</v>
      </c>
    </row>
    <row r="78" spans="1:8" ht="12.75">
      <c r="A78" s="504" t="s">
        <v>343</v>
      </c>
      <c r="B78" s="202">
        <v>2420</v>
      </c>
      <c r="C78" s="202">
        <v>2441</v>
      </c>
      <c r="D78" s="202">
        <v>2232</v>
      </c>
      <c r="E78" s="202">
        <v>1704</v>
      </c>
      <c r="F78" s="202">
        <v>1287</v>
      </c>
      <c r="G78" s="201">
        <v>1148</v>
      </c>
      <c r="H78" s="201">
        <v>1872</v>
      </c>
    </row>
    <row r="79" spans="1:8" ht="12.75">
      <c r="A79" s="504" t="s">
        <v>344</v>
      </c>
      <c r="B79" s="202">
        <v>1453</v>
      </c>
      <c r="C79" s="202">
        <v>1459</v>
      </c>
      <c r="D79" s="202">
        <v>1452</v>
      </c>
      <c r="E79" s="202">
        <v>1288</v>
      </c>
      <c r="F79" s="202">
        <v>1178</v>
      </c>
      <c r="G79" s="201">
        <v>1158</v>
      </c>
      <c r="H79" s="201">
        <v>1331</v>
      </c>
    </row>
    <row r="80" spans="1:8" ht="12.75">
      <c r="A80" s="504" t="s">
        <v>345</v>
      </c>
      <c r="B80" s="202">
        <v>1545</v>
      </c>
      <c r="C80" s="202">
        <v>1556</v>
      </c>
      <c r="D80" s="202">
        <v>1471</v>
      </c>
      <c r="E80" s="202">
        <v>1143</v>
      </c>
      <c r="F80" s="202">
        <v>942</v>
      </c>
      <c r="G80" s="201">
        <v>838</v>
      </c>
      <c r="H80" s="201">
        <v>1249</v>
      </c>
    </row>
    <row r="81" spans="1:8" ht="12.75">
      <c r="A81" s="504" t="s">
        <v>346</v>
      </c>
      <c r="B81" s="202">
        <v>727</v>
      </c>
      <c r="C81" s="202">
        <v>741</v>
      </c>
      <c r="D81" s="202">
        <v>712</v>
      </c>
      <c r="E81" s="202">
        <v>551</v>
      </c>
      <c r="F81" s="202">
        <v>439</v>
      </c>
      <c r="G81" s="201">
        <v>384</v>
      </c>
      <c r="H81" s="201">
        <v>592</v>
      </c>
    </row>
    <row r="82" spans="1:8" ht="12.75">
      <c r="A82" s="504" t="s">
        <v>347</v>
      </c>
      <c r="B82" s="202">
        <v>295</v>
      </c>
      <c r="C82" s="202">
        <v>302</v>
      </c>
      <c r="D82" s="202">
        <v>294</v>
      </c>
      <c r="E82" s="202">
        <v>282</v>
      </c>
      <c r="F82" s="202">
        <v>248</v>
      </c>
      <c r="G82" s="201">
        <v>228</v>
      </c>
      <c r="H82" s="201">
        <v>275</v>
      </c>
    </row>
    <row r="83" spans="1:8" ht="12.75">
      <c r="A83" s="504" t="s">
        <v>348</v>
      </c>
      <c r="B83" s="202">
        <v>1747</v>
      </c>
      <c r="C83" s="202">
        <v>1758</v>
      </c>
      <c r="D83" s="202">
        <v>1680</v>
      </c>
      <c r="E83" s="202">
        <v>1435</v>
      </c>
      <c r="F83" s="202">
        <v>1312</v>
      </c>
      <c r="G83" s="201">
        <v>1188</v>
      </c>
      <c r="H83" s="201">
        <v>1520</v>
      </c>
    </row>
    <row r="84" spans="1:8" ht="12.75">
      <c r="A84" s="504" t="s">
        <v>349</v>
      </c>
      <c r="B84" s="202">
        <v>3267</v>
      </c>
      <c r="C84" s="202">
        <v>3183</v>
      </c>
      <c r="D84" s="202">
        <v>2977</v>
      </c>
      <c r="E84" s="202">
        <v>2712</v>
      </c>
      <c r="F84" s="202">
        <v>2422</v>
      </c>
      <c r="G84" s="201">
        <v>2290</v>
      </c>
      <c r="H84" s="201">
        <v>2809</v>
      </c>
    </row>
    <row r="85" spans="1:8" ht="12.75">
      <c r="A85" s="504" t="s">
        <v>350</v>
      </c>
      <c r="B85" s="202">
        <v>1463</v>
      </c>
      <c r="C85" s="202">
        <v>1426</v>
      </c>
      <c r="D85" s="202">
        <v>1368</v>
      </c>
      <c r="E85" s="202">
        <v>1138</v>
      </c>
      <c r="F85" s="202">
        <v>973</v>
      </c>
      <c r="G85" s="201">
        <v>854</v>
      </c>
      <c r="H85" s="201">
        <v>1204</v>
      </c>
    </row>
    <row r="86" spans="1:8" ht="12.75">
      <c r="A86" s="504" t="s">
        <v>351</v>
      </c>
      <c r="B86" s="202">
        <v>773</v>
      </c>
      <c r="C86" s="202">
        <v>762</v>
      </c>
      <c r="D86" s="202">
        <v>728</v>
      </c>
      <c r="E86" s="202">
        <v>607</v>
      </c>
      <c r="F86" s="202">
        <v>563</v>
      </c>
      <c r="G86" s="201">
        <v>622</v>
      </c>
      <c r="H86" s="201">
        <v>676</v>
      </c>
    </row>
    <row r="87" spans="1:8" ht="12.75">
      <c r="A87" s="504" t="s">
        <v>352</v>
      </c>
      <c r="B87" s="202">
        <v>1092</v>
      </c>
      <c r="C87" s="202">
        <v>1076</v>
      </c>
      <c r="D87" s="202">
        <v>985</v>
      </c>
      <c r="E87" s="202">
        <v>741</v>
      </c>
      <c r="F87" s="202">
        <v>545</v>
      </c>
      <c r="G87" s="201">
        <v>469</v>
      </c>
      <c r="H87" s="201">
        <v>818</v>
      </c>
    </row>
    <row r="88" spans="1:8" ht="12.75">
      <c r="A88" s="504" t="s">
        <v>353</v>
      </c>
      <c r="B88" s="202">
        <v>487</v>
      </c>
      <c r="C88" s="202">
        <v>469</v>
      </c>
      <c r="D88" s="202">
        <v>463</v>
      </c>
      <c r="E88" s="202">
        <v>437</v>
      </c>
      <c r="F88" s="202">
        <v>356</v>
      </c>
      <c r="G88" s="201">
        <v>309</v>
      </c>
      <c r="H88" s="201">
        <v>420</v>
      </c>
    </row>
    <row r="89" spans="1:8" ht="12.75">
      <c r="A89" s="504" t="s">
        <v>354</v>
      </c>
      <c r="B89" s="202">
        <v>984</v>
      </c>
      <c r="C89" s="202">
        <v>969</v>
      </c>
      <c r="D89" s="202">
        <v>912</v>
      </c>
      <c r="E89" s="202">
        <v>805</v>
      </c>
      <c r="F89" s="202">
        <v>600</v>
      </c>
      <c r="G89" s="201">
        <v>545</v>
      </c>
      <c r="H89" s="201">
        <v>803</v>
      </c>
    </row>
    <row r="90" spans="1:8" ht="12.75">
      <c r="A90" s="504" t="s">
        <v>355</v>
      </c>
      <c r="B90" s="202">
        <v>2306</v>
      </c>
      <c r="C90" s="202">
        <v>2421</v>
      </c>
      <c r="D90" s="202">
        <v>2234</v>
      </c>
      <c r="E90" s="202">
        <v>1880</v>
      </c>
      <c r="F90" s="202">
        <v>1497</v>
      </c>
      <c r="G90" s="201">
        <v>1280</v>
      </c>
      <c r="H90" s="201">
        <v>1936</v>
      </c>
    </row>
    <row r="91" spans="1:8" ht="12.75">
      <c r="A91" s="505" t="s">
        <v>356</v>
      </c>
      <c r="B91" s="208">
        <v>18559</v>
      </c>
      <c r="C91" s="208">
        <v>18563</v>
      </c>
      <c r="D91" s="208">
        <v>17508</v>
      </c>
      <c r="E91" s="208">
        <v>14723</v>
      </c>
      <c r="F91" s="208">
        <v>12362</v>
      </c>
      <c r="G91" s="506">
        <v>11313</v>
      </c>
      <c r="H91" s="506">
        <v>15505</v>
      </c>
    </row>
    <row r="92" spans="1:8" ht="12.75">
      <c r="A92" s="504" t="s">
        <v>357</v>
      </c>
      <c r="B92" s="202">
        <v>708</v>
      </c>
      <c r="C92" s="202">
        <v>713</v>
      </c>
      <c r="D92" s="202">
        <v>699</v>
      </c>
      <c r="E92" s="202">
        <v>450</v>
      </c>
      <c r="F92" s="202">
        <v>387</v>
      </c>
      <c r="G92" s="201">
        <v>402</v>
      </c>
      <c r="H92" s="201">
        <v>560</v>
      </c>
    </row>
    <row r="93" spans="1:8" ht="12.75">
      <c r="A93" s="504" t="s">
        <v>358</v>
      </c>
      <c r="B93" s="202">
        <v>659</v>
      </c>
      <c r="C93" s="202">
        <v>646</v>
      </c>
      <c r="D93" s="202">
        <v>633</v>
      </c>
      <c r="E93" s="202">
        <v>587</v>
      </c>
      <c r="F93" s="202">
        <v>587</v>
      </c>
      <c r="G93" s="201">
        <v>649</v>
      </c>
      <c r="H93" s="201">
        <v>627</v>
      </c>
    </row>
    <row r="94" spans="1:8" ht="12.75">
      <c r="A94" s="504" t="s">
        <v>359</v>
      </c>
      <c r="B94" s="202">
        <v>766</v>
      </c>
      <c r="C94" s="202">
        <v>724</v>
      </c>
      <c r="D94" s="202">
        <v>662</v>
      </c>
      <c r="E94" s="202">
        <v>676</v>
      </c>
      <c r="F94" s="202">
        <v>662</v>
      </c>
      <c r="G94" s="201">
        <v>643</v>
      </c>
      <c r="H94" s="201">
        <v>689</v>
      </c>
    </row>
    <row r="95" spans="1:8" ht="12.75">
      <c r="A95" s="504" t="s">
        <v>360</v>
      </c>
      <c r="B95" s="202">
        <v>440</v>
      </c>
      <c r="C95" s="202">
        <v>442</v>
      </c>
      <c r="D95" s="202">
        <v>439</v>
      </c>
      <c r="E95" s="202">
        <v>425</v>
      </c>
      <c r="F95" s="202">
        <v>417</v>
      </c>
      <c r="G95" s="201">
        <v>435</v>
      </c>
      <c r="H95" s="201">
        <v>433</v>
      </c>
    </row>
    <row r="96" spans="1:8" ht="12.75">
      <c r="A96" s="504" t="s">
        <v>361</v>
      </c>
      <c r="B96" s="202">
        <v>734</v>
      </c>
      <c r="C96" s="202">
        <v>715</v>
      </c>
      <c r="D96" s="202">
        <v>678</v>
      </c>
      <c r="E96" s="202">
        <v>608</v>
      </c>
      <c r="F96" s="202">
        <v>586</v>
      </c>
      <c r="G96" s="201">
        <v>594</v>
      </c>
      <c r="H96" s="201">
        <v>653</v>
      </c>
    </row>
    <row r="97" spans="1:8" ht="12.75">
      <c r="A97" s="504" t="s">
        <v>362</v>
      </c>
      <c r="B97" s="202">
        <v>1814</v>
      </c>
      <c r="C97" s="202">
        <v>1755</v>
      </c>
      <c r="D97" s="202">
        <v>1704</v>
      </c>
      <c r="E97" s="202">
        <v>1453</v>
      </c>
      <c r="F97" s="202">
        <v>1389</v>
      </c>
      <c r="G97" s="201">
        <v>1372</v>
      </c>
      <c r="H97" s="201">
        <v>1581</v>
      </c>
    </row>
    <row r="98" spans="1:8" ht="12.75">
      <c r="A98" s="504" t="s">
        <v>363</v>
      </c>
      <c r="B98" s="202">
        <v>2210</v>
      </c>
      <c r="C98" s="202">
        <v>2242</v>
      </c>
      <c r="D98" s="202">
        <v>2255</v>
      </c>
      <c r="E98" s="202">
        <v>2045</v>
      </c>
      <c r="F98" s="202">
        <v>2190</v>
      </c>
      <c r="G98" s="201">
        <v>2089</v>
      </c>
      <c r="H98" s="201">
        <v>2172</v>
      </c>
    </row>
    <row r="99" spans="1:8" ht="12.75">
      <c r="A99" s="504" t="s">
        <v>364</v>
      </c>
      <c r="B99" s="202">
        <v>1699</v>
      </c>
      <c r="C99" s="202">
        <v>1628</v>
      </c>
      <c r="D99" s="202">
        <v>1454</v>
      </c>
      <c r="E99" s="202">
        <v>1264</v>
      </c>
      <c r="F99" s="202">
        <v>1045</v>
      </c>
      <c r="G99" s="201">
        <v>946</v>
      </c>
      <c r="H99" s="201">
        <v>1339</v>
      </c>
    </row>
    <row r="100" spans="1:8" ht="12.75">
      <c r="A100" s="504" t="s">
        <v>365</v>
      </c>
      <c r="B100" s="202">
        <v>743</v>
      </c>
      <c r="C100" s="202">
        <v>727</v>
      </c>
      <c r="D100" s="202">
        <v>705</v>
      </c>
      <c r="E100" s="202">
        <v>581</v>
      </c>
      <c r="F100" s="202">
        <v>517</v>
      </c>
      <c r="G100" s="201">
        <v>452</v>
      </c>
      <c r="H100" s="201">
        <v>621</v>
      </c>
    </row>
    <row r="101" spans="1:8" ht="12.75">
      <c r="A101" s="504" t="s">
        <v>366</v>
      </c>
      <c r="B101" s="202">
        <v>1914</v>
      </c>
      <c r="C101" s="202">
        <v>1894</v>
      </c>
      <c r="D101" s="202">
        <v>1740</v>
      </c>
      <c r="E101" s="202">
        <v>1540</v>
      </c>
      <c r="F101" s="202">
        <v>1379</v>
      </c>
      <c r="G101" s="201">
        <v>1284</v>
      </c>
      <c r="H101" s="201">
        <v>1625</v>
      </c>
    </row>
    <row r="102" spans="1:8" ht="12.75">
      <c r="A102" s="504" t="s">
        <v>367</v>
      </c>
      <c r="B102" s="202">
        <v>1952</v>
      </c>
      <c r="C102" s="202">
        <v>2011</v>
      </c>
      <c r="D102" s="202">
        <v>1943</v>
      </c>
      <c r="E102" s="202">
        <v>1745</v>
      </c>
      <c r="F102" s="202">
        <v>1618</v>
      </c>
      <c r="G102" s="201">
        <v>1479</v>
      </c>
      <c r="H102" s="201">
        <v>1791</v>
      </c>
    </row>
    <row r="103" spans="1:8" ht="13.5" thickBot="1">
      <c r="A103" s="505" t="s">
        <v>368</v>
      </c>
      <c r="B103" s="208">
        <v>13639</v>
      </c>
      <c r="C103" s="208">
        <v>13497</v>
      </c>
      <c r="D103" s="208">
        <v>12912</v>
      </c>
      <c r="E103" s="208">
        <v>11374</v>
      </c>
      <c r="F103" s="208">
        <v>10777</v>
      </c>
      <c r="G103" s="506">
        <v>10345</v>
      </c>
      <c r="H103" s="506">
        <v>12091</v>
      </c>
    </row>
    <row r="104" spans="1:8" ht="13.5" thickBot="1">
      <c r="A104" s="510" t="s">
        <v>369</v>
      </c>
      <c r="B104" s="214">
        <v>99267</v>
      </c>
      <c r="C104" s="214">
        <v>98374</v>
      </c>
      <c r="D104" s="214">
        <v>91944</v>
      </c>
      <c r="E104" s="214">
        <v>79089</v>
      </c>
      <c r="F104" s="214">
        <v>71776</v>
      </c>
      <c r="G104" s="511">
        <v>68338</v>
      </c>
      <c r="H104" s="511">
        <v>84798</v>
      </c>
    </row>
    <row r="105" spans="1:8" ht="12.75">
      <c r="A105" s="182" t="s">
        <v>132</v>
      </c>
      <c r="B105" s="182"/>
      <c r="C105" s="182"/>
      <c r="D105" s="182"/>
      <c r="E105" s="182"/>
      <c r="F105" s="182"/>
      <c r="G105" s="182"/>
      <c r="H105" s="182"/>
    </row>
    <row r="106" spans="1:8" ht="12.75">
      <c r="A106" s="181" t="s">
        <v>396</v>
      </c>
      <c r="B106" s="512"/>
      <c r="C106" s="512"/>
      <c r="D106" s="512"/>
      <c r="E106" s="512"/>
      <c r="F106" s="512"/>
      <c r="G106" s="512"/>
      <c r="H106" s="512"/>
    </row>
    <row r="107" spans="1:8" ht="12.75">
      <c r="A107" s="512"/>
      <c r="B107" s="512"/>
      <c r="C107" s="512"/>
      <c r="D107" s="512"/>
      <c r="E107" s="513"/>
      <c r="F107" s="514"/>
      <c r="G107" s="512"/>
      <c r="H107" s="5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 Cár</dc:creator>
  <cp:keywords/>
  <dc:description/>
  <cp:lastModifiedBy>Mikuláš Cár</cp:lastModifiedBy>
  <cp:lastPrinted>2003-10-20T08:40:52Z</cp:lastPrinted>
  <dcterms:created xsi:type="dcterms:W3CDTF">2003-10-01T12:46:23Z</dcterms:created>
  <dcterms:modified xsi:type="dcterms:W3CDTF">2003-10-20T10:01:45Z</dcterms:modified>
  <cp:category/>
  <cp:version/>
  <cp:contentType/>
  <cp:contentStatus/>
</cp:coreProperties>
</file>