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<sst xmlns="http://schemas.openxmlformats.org/spreadsheetml/2006/main" count="78" uniqueCount="38">
  <si>
    <t>Ministerstvo financií SR</t>
  </si>
  <si>
    <t>Príloha č.1</t>
  </si>
  <si>
    <t>Prehľad hospodárenia fondov sociálneho zabezpečenia</t>
  </si>
  <si>
    <t>Sociálna poisťovňa</t>
  </si>
  <si>
    <t>rozp. 2002</t>
  </si>
  <si>
    <t>% pln.</t>
  </si>
  <si>
    <t>2002</t>
  </si>
  <si>
    <t>Celkové príjmy (vrát.prev.fin.prostr.z min.r.)</t>
  </si>
  <si>
    <t>z toho prevod fin.prostr. z min. r.</t>
  </si>
  <si>
    <t>Príjmy bez prevodu z min. r.</t>
  </si>
  <si>
    <t xml:space="preserve"> z toho: zdroje z privatizácie na oddĺž. ŽSR a ŠZZ</t>
  </si>
  <si>
    <t>Celkové výdavky</t>
  </si>
  <si>
    <t>Konečný stav na BÚ a v pokladniach</t>
  </si>
  <si>
    <t>Saldo hosp. (bez prevodu fin.prostr.z min.r.)</t>
  </si>
  <si>
    <t>x</t>
  </si>
  <si>
    <t>Národný úrad práce</t>
  </si>
  <si>
    <t xml:space="preserve">                    z toho : účelové dotácie zo ŠR do GF a ZF </t>
  </si>
  <si>
    <t xml:space="preserve">                    z toho :  VPPMDN (§91 a) zo ŠR</t>
  </si>
  <si>
    <t>Zdravotné poisťovne</t>
  </si>
  <si>
    <t>x, xx,xxx</t>
  </si>
  <si>
    <t>x     Materiál je bez údajov Osobitného účtu povinného zdravotného poistenia</t>
  </si>
  <si>
    <t>xx   Výsledky sú bez údajov za Družstevnú zdravotnú poisťovňu Perspektíva.</t>
  </si>
  <si>
    <t>xxx Stav na bankových účtoch je bez 10 mil. Sk kaucie CHZP Apollo</t>
  </si>
  <si>
    <t>Fondy  sociálneho  zabezpečenia  spolu</t>
  </si>
  <si>
    <t>% - ny podiel výdavkov na HDP</t>
  </si>
  <si>
    <t>HDP v bežných  cenách</t>
  </si>
  <si>
    <t>Pohľadávky celkom (kumulatív od zač. činnosti)</t>
  </si>
  <si>
    <t>k 31.12.2002</t>
  </si>
  <si>
    <t xml:space="preserve">Zdravotné poisťovne </t>
  </si>
  <si>
    <t>S p o l u</t>
  </si>
  <si>
    <t xml:space="preserve">*Pohľadávky SP od r. 1999 až 2001 vykazované podľa účtov.závierky( vrátane vnútorného zúčtovania fondov) </t>
  </si>
  <si>
    <t>Záväzky celkom (kumulatív od zač. činnosti)</t>
  </si>
  <si>
    <t xml:space="preserve">*Záväzky SP od r. 1999 až 2002 vykazované podľa účtov.závierky( vrátane vnútorného zúčtovania fondov) </t>
  </si>
  <si>
    <t>v mil. Sk</t>
  </si>
  <si>
    <t>(definitívne údaje podľa účtovných závierok)</t>
  </si>
  <si>
    <t>Sekcia verejných výdavkov</t>
  </si>
  <si>
    <t>Odbor financovania neziskovej sféry</t>
  </si>
  <si>
    <t>za obdobie od roku  2000  -    2002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</si>
</sst>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_);\(#,##0.0\)"/>
  </numFmts>
  <fonts count="4">
    <font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3" fillId="0" borderId="1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horizontal="lef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5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center" vertical="center"/>
      <protection/>
    </xf>
    <xf numFmtId="164" fontId="3" fillId="0" borderId="6" xfId="0" applyNumberFormat="1" applyFont="1" applyBorder="1" applyAlignment="1" applyProtection="1">
      <alignment horizontal="left" vertical="center"/>
      <protection/>
    </xf>
    <xf numFmtId="164" fontId="3" fillId="0" borderId="4" xfId="0" applyNumberFormat="1" applyFont="1" applyBorder="1" applyAlignment="1" applyProtection="1">
      <alignment horizontal="right" vertical="center"/>
      <protection/>
    </xf>
    <xf numFmtId="164" fontId="3" fillId="0" borderId="4" xfId="0" applyNumberFormat="1" applyFont="1" applyBorder="1" applyAlignment="1" applyProtection="1">
      <alignment horizontal="center" vertical="center"/>
      <protection/>
    </xf>
    <xf numFmtId="164" fontId="3" fillId="0" borderId="7" xfId="0" applyNumberFormat="1" applyFont="1" applyBorder="1" applyAlignment="1" applyProtection="1">
      <alignment horizontal="left" vertical="center"/>
      <protection/>
    </xf>
    <xf numFmtId="164" fontId="3" fillId="0" borderId="8" xfId="0" applyNumberFormat="1" applyFont="1" applyBorder="1" applyAlignment="1" applyProtection="1">
      <alignment horizontal="right" vertical="center"/>
      <protection/>
    </xf>
    <xf numFmtId="164" fontId="3" fillId="0" borderId="9" xfId="0" applyNumberFormat="1" applyFont="1" applyBorder="1" applyAlignment="1" applyProtection="1">
      <alignment horizontal="right" vertical="center"/>
      <protection/>
    </xf>
    <xf numFmtId="164" fontId="3" fillId="0" borderId="8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164" fontId="3" fillId="0" borderId="11" xfId="0" applyNumberFormat="1" applyFont="1" applyBorder="1" applyAlignment="1" applyProtection="1">
      <alignment horizontal="righ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left" vertical="center"/>
      <protection/>
    </xf>
    <xf numFmtId="164" fontId="1" fillId="0" borderId="10" xfId="0" applyNumberFormat="1" applyFont="1" applyBorder="1" applyAlignment="1" applyProtection="1">
      <alignment horizontal="right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4" fontId="3" fillId="0" borderId="7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3" fillId="0" borderId="16" xfId="0" applyNumberFormat="1" applyFont="1" applyBorder="1" applyAlignment="1" applyProtection="1">
      <alignment horizontal="right" vertical="center"/>
      <protection/>
    </xf>
    <xf numFmtId="164" fontId="3" fillId="0" borderId="17" xfId="0" applyNumberFormat="1" applyFont="1" applyBorder="1" applyAlignment="1" applyProtection="1">
      <alignment horizontal="righ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3" fillId="0" borderId="5" xfId="0" applyNumberFormat="1" applyFont="1" applyBorder="1" applyAlignment="1" applyProtection="1">
      <alignment horizontal="righ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 applyProtection="1">
      <alignment horizontal="left" vertical="center"/>
      <protection/>
    </xf>
    <xf numFmtId="164" fontId="1" fillId="0" borderId="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3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75" zoomScaleNormal="75" workbookViewId="0" topLeftCell="A39">
      <selection activeCell="B56" sqref="B56"/>
    </sheetView>
  </sheetViews>
  <sheetFormatPr defaultColWidth="9.140625" defaultRowHeight="12.75"/>
  <cols>
    <col min="1" max="1" width="57.7109375" style="0" customWidth="1"/>
    <col min="2" max="5" width="15.7109375" style="0" customWidth="1"/>
    <col min="6" max="6" width="14.7109375" style="0" customWidth="1"/>
  </cols>
  <sheetData>
    <row r="1" spans="1:6" ht="15.75">
      <c r="A1" s="1" t="s">
        <v>0</v>
      </c>
      <c r="B1" s="2"/>
      <c r="C1" s="2"/>
      <c r="D1" s="2"/>
      <c r="E1" s="2"/>
      <c r="F1" s="3" t="s">
        <v>1</v>
      </c>
    </row>
    <row r="2" spans="1:6" ht="12.75">
      <c r="A2" s="4" t="s">
        <v>35</v>
      </c>
      <c r="B2" s="2"/>
      <c r="C2" s="2"/>
      <c r="D2" s="2"/>
      <c r="E2" s="2"/>
      <c r="F2" s="2"/>
    </row>
    <row r="3" spans="1:7" ht="12.75">
      <c r="A3" s="5" t="s">
        <v>36</v>
      </c>
      <c r="G3" s="54"/>
    </row>
    <row r="4" spans="1:7" ht="15.75">
      <c r="A4" s="58" t="s">
        <v>2</v>
      </c>
      <c r="B4" s="59"/>
      <c r="C4" s="59"/>
      <c r="D4" s="59"/>
      <c r="E4" s="59"/>
      <c r="F4" s="59"/>
      <c r="G4" s="54"/>
    </row>
    <row r="5" spans="1:7" ht="15.75">
      <c r="A5" s="58" t="s">
        <v>37</v>
      </c>
      <c r="B5" s="59"/>
      <c r="C5" s="59"/>
      <c r="D5" s="59"/>
      <c r="E5" s="59"/>
      <c r="F5" s="59"/>
      <c r="G5" s="54"/>
    </row>
    <row r="6" spans="1:6" ht="15.75">
      <c r="A6" s="58" t="s">
        <v>34</v>
      </c>
      <c r="B6" s="59"/>
      <c r="C6" s="59"/>
      <c r="D6" s="59"/>
      <c r="E6" s="59"/>
      <c r="F6" s="59"/>
    </row>
    <row r="7" spans="1:6" ht="16.5" thickBot="1">
      <c r="A7" s="8" t="s">
        <v>3</v>
      </c>
      <c r="B7" s="10"/>
      <c r="C7" s="10"/>
      <c r="D7" s="9"/>
      <c r="E7" s="2"/>
      <c r="F7" s="3" t="s">
        <v>33</v>
      </c>
    </row>
    <row r="8" spans="1:6" ht="16.5" thickBot="1">
      <c r="A8" s="11"/>
      <c r="B8" s="57">
        <v>2000</v>
      </c>
      <c r="C8" s="57">
        <v>2001</v>
      </c>
      <c r="D8" s="12" t="s">
        <v>4</v>
      </c>
      <c r="E8" s="12" t="s">
        <v>6</v>
      </c>
      <c r="F8" s="12" t="s">
        <v>5</v>
      </c>
    </row>
    <row r="9" spans="1:6" ht="15.75">
      <c r="A9" s="13" t="s">
        <v>7</v>
      </c>
      <c r="B9" s="14">
        <f>SUM(B10:B11)</f>
        <v>83616.8</v>
      </c>
      <c r="C9" s="14">
        <f>SUM(C10:C11)</f>
        <v>88892.361</v>
      </c>
      <c r="D9" s="14">
        <f>SUM(D10:D11)</f>
        <v>95240.746</v>
      </c>
      <c r="E9" s="14">
        <v>96856.8</v>
      </c>
      <c r="F9" s="16">
        <f>SUM(E9/D9*100)</f>
        <v>101.69680947270194</v>
      </c>
    </row>
    <row r="10" spans="1:6" ht="15">
      <c r="A10" s="17" t="s">
        <v>8</v>
      </c>
      <c r="B10" s="18">
        <v>5367.3</v>
      </c>
      <c r="C10" s="18">
        <v>4151.861</v>
      </c>
      <c r="D10" s="18">
        <v>3427.273</v>
      </c>
      <c r="E10" s="18">
        <v>4935.383</v>
      </c>
      <c r="F10" s="19">
        <f>SUM(E10/D10*100)</f>
        <v>144.0032060474902</v>
      </c>
    </row>
    <row r="11" spans="1:6" ht="15">
      <c r="A11" s="20" t="s">
        <v>9</v>
      </c>
      <c r="B11" s="21">
        <v>78249.5</v>
      </c>
      <c r="C11" s="22">
        <v>84740.5</v>
      </c>
      <c r="D11" s="21">
        <v>91813.473</v>
      </c>
      <c r="E11" s="22">
        <v>91921.4</v>
      </c>
      <c r="F11" s="23">
        <f>SUM(E11/D11*100)</f>
        <v>100.11755028589322</v>
      </c>
    </row>
    <row r="12" spans="1:6" ht="15">
      <c r="A12" s="20" t="s">
        <v>10</v>
      </c>
      <c r="B12" s="24">
        <v>6050</v>
      </c>
      <c r="C12" s="25">
        <v>2660.3</v>
      </c>
      <c r="D12" s="26">
        <v>2700</v>
      </c>
      <c r="E12" s="25">
        <v>1044.7</v>
      </c>
      <c r="F12" s="27">
        <f>SUM(E12/D12*100)</f>
        <v>38.6925925925926</v>
      </c>
    </row>
    <row r="13" spans="1:6" ht="15.75">
      <c r="A13" s="28" t="s">
        <v>11</v>
      </c>
      <c r="B13" s="29">
        <v>79464.9</v>
      </c>
      <c r="C13" s="14">
        <v>84620.1</v>
      </c>
      <c r="D13" s="14">
        <v>90496.371</v>
      </c>
      <c r="E13" s="14">
        <v>91354.9</v>
      </c>
      <c r="F13" s="16">
        <f>SUM(E13/D13*100)</f>
        <v>100.94868887062884</v>
      </c>
    </row>
    <row r="14" spans="1:6" ht="15">
      <c r="A14" s="20"/>
      <c r="B14" s="21"/>
      <c r="C14" s="21"/>
      <c r="D14" s="21"/>
      <c r="E14" s="21"/>
      <c r="F14" s="23"/>
    </row>
    <row r="15" spans="1:6" ht="15">
      <c r="A15" s="17" t="s">
        <v>12</v>
      </c>
      <c r="B15" s="24">
        <f>SUM(B9-B13)</f>
        <v>4151.900000000009</v>
      </c>
      <c r="C15" s="24">
        <f>SUM(C9-C13)</f>
        <v>4272.260999999999</v>
      </c>
      <c r="D15" s="24">
        <f>SUM(D9-D13)</f>
        <v>4744.375</v>
      </c>
      <c r="E15" s="24">
        <f>SUM(E9-E13)</f>
        <v>5501.900000000009</v>
      </c>
      <c r="F15" s="30">
        <f>SUM(E15/D15*100)</f>
        <v>115.96680279278111</v>
      </c>
    </row>
    <row r="16" spans="1:6" ht="16.5" thickBot="1">
      <c r="A16" s="31" t="s">
        <v>13</v>
      </c>
      <c r="B16" s="32">
        <f>SUM(B11-B13)</f>
        <v>-1215.3999999999942</v>
      </c>
      <c r="C16" s="32">
        <f>SUM(C11-C13)</f>
        <v>120.39999999999418</v>
      </c>
      <c r="D16" s="32">
        <f>SUM(D11-D13)</f>
        <v>1317.101999999999</v>
      </c>
      <c r="E16" s="32">
        <f>SUM(E11-E13)</f>
        <v>566.5</v>
      </c>
      <c r="F16" s="33">
        <f>SUM(E16/D16*100)</f>
        <v>43.011095571945106</v>
      </c>
    </row>
    <row r="17" spans="1:6" ht="15">
      <c r="A17" s="34"/>
      <c r="B17" s="7"/>
      <c r="C17" s="7"/>
      <c r="D17" s="7"/>
      <c r="E17" s="7"/>
      <c r="F17" s="7"/>
    </row>
    <row r="18" spans="1:6" ht="16.5" thickBot="1">
      <c r="A18" s="36" t="s">
        <v>15</v>
      </c>
      <c r="B18" s="7"/>
      <c r="C18" s="7"/>
      <c r="D18" s="10"/>
      <c r="E18" s="10"/>
      <c r="F18" s="10"/>
    </row>
    <row r="19" spans="1:6" ht="16.5" thickBot="1">
      <c r="A19" s="11"/>
      <c r="B19" s="57">
        <v>2000</v>
      </c>
      <c r="C19" s="57">
        <v>2001</v>
      </c>
      <c r="D19" s="12" t="s">
        <v>4</v>
      </c>
      <c r="E19" s="12" t="s">
        <v>6</v>
      </c>
      <c r="F19" s="12" t="s">
        <v>5</v>
      </c>
    </row>
    <row r="20" spans="1:6" ht="15.75">
      <c r="A20" s="13" t="s">
        <v>7</v>
      </c>
      <c r="B20" s="14">
        <f>SUM(B21:B22)</f>
        <v>12276.6</v>
      </c>
      <c r="C20" s="14">
        <v>15117.8</v>
      </c>
      <c r="D20" s="14">
        <v>15342.3</v>
      </c>
      <c r="E20" s="14">
        <v>18755.3</v>
      </c>
      <c r="F20" s="16">
        <f aca="true" t="shared" si="0" ref="F20:F26">SUM(E20/D20*100)</f>
        <v>122.24568676143734</v>
      </c>
    </row>
    <row r="21" spans="1:6" ht="15">
      <c r="A21" s="17" t="s">
        <v>8</v>
      </c>
      <c r="B21" s="18">
        <v>1464.6</v>
      </c>
      <c r="C21" s="18">
        <v>3065.5</v>
      </c>
      <c r="D21" s="18">
        <v>3976.7</v>
      </c>
      <c r="E21" s="18">
        <v>6528.9</v>
      </c>
      <c r="F21" s="19">
        <f t="shared" si="0"/>
        <v>164.17884175321248</v>
      </c>
    </row>
    <row r="22" spans="1:6" ht="15">
      <c r="A22" s="20" t="s">
        <v>9</v>
      </c>
      <c r="B22" s="21">
        <v>10812</v>
      </c>
      <c r="C22" s="21">
        <v>12052.3</v>
      </c>
      <c r="D22" s="21">
        <v>11365.6</v>
      </c>
      <c r="E22" s="21">
        <v>12226.4</v>
      </c>
      <c r="F22" s="23">
        <f t="shared" si="0"/>
        <v>107.57373125923839</v>
      </c>
    </row>
    <row r="23" spans="1:6" ht="15">
      <c r="A23" s="37" t="s">
        <v>16</v>
      </c>
      <c r="B23" s="26">
        <v>1415.9</v>
      </c>
      <c r="C23" s="26">
        <v>1823.5</v>
      </c>
      <c r="D23" s="26">
        <v>1029</v>
      </c>
      <c r="E23" s="26"/>
      <c r="F23" s="30">
        <f t="shared" si="0"/>
        <v>0</v>
      </c>
    </row>
    <row r="24" spans="1:6" ht="15.75">
      <c r="A24" s="28" t="s">
        <v>11</v>
      </c>
      <c r="B24" s="14">
        <v>9211.1</v>
      </c>
      <c r="C24" s="14">
        <v>8637.6</v>
      </c>
      <c r="D24" s="14">
        <v>12112.9</v>
      </c>
      <c r="E24" s="14">
        <v>10576.5</v>
      </c>
      <c r="F24" s="16">
        <f t="shared" si="0"/>
        <v>87.31600194833608</v>
      </c>
    </row>
    <row r="25" spans="1:6" ht="15">
      <c r="A25" s="37" t="s">
        <v>17</v>
      </c>
      <c r="B25" s="21">
        <v>1201.4</v>
      </c>
      <c r="C25" s="21">
        <v>1390.4</v>
      </c>
      <c r="D25" s="21">
        <v>604</v>
      </c>
      <c r="E25" s="21">
        <v>328.8</v>
      </c>
      <c r="F25" s="23">
        <f t="shared" si="0"/>
        <v>54.437086092715234</v>
      </c>
    </row>
    <row r="26" spans="1:6" ht="15">
      <c r="A26" s="17" t="s">
        <v>12</v>
      </c>
      <c r="B26" s="24">
        <f>SUM(B20-B24)</f>
        <v>3065.5</v>
      </c>
      <c r="C26" s="24">
        <f>SUM(C20-C24)</f>
        <v>6480.199999999999</v>
      </c>
      <c r="D26" s="24">
        <f>SUM(D20-D24)</f>
        <v>3229.3999999999996</v>
      </c>
      <c r="E26" s="24">
        <f>SUM(E20-E24)</f>
        <v>8178.799999999999</v>
      </c>
      <c r="F26" s="30">
        <f t="shared" si="0"/>
        <v>253.26066761627547</v>
      </c>
    </row>
    <row r="27" spans="1:6" ht="16.5" thickBot="1">
      <c r="A27" s="31" t="s">
        <v>13</v>
      </c>
      <c r="B27" s="32">
        <f>SUM(B22-B24)</f>
        <v>1600.8999999999996</v>
      </c>
      <c r="C27" s="32">
        <f>SUM(C22-C24)</f>
        <v>3414.699999999999</v>
      </c>
      <c r="D27" s="32">
        <f>SUM(D22-D24)</f>
        <v>-747.2999999999993</v>
      </c>
      <c r="E27" s="32">
        <f>SUM(E22-E24)</f>
        <v>1649.8999999999996</v>
      </c>
      <c r="F27" s="33" t="s">
        <v>14</v>
      </c>
    </row>
    <row r="28" spans="1:6" ht="15">
      <c r="A28" s="34"/>
      <c r="B28" s="7"/>
      <c r="C28" s="7"/>
      <c r="D28" s="7"/>
      <c r="E28" s="35"/>
      <c r="F28" s="35"/>
    </row>
    <row r="29" spans="1:6" ht="16.5" thickBot="1">
      <c r="A29" s="36" t="s">
        <v>18</v>
      </c>
      <c r="B29" s="7" t="s">
        <v>19</v>
      </c>
      <c r="C29" s="7" t="s">
        <v>19</v>
      </c>
      <c r="D29" s="10"/>
      <c r="E29" s="7" t="s">
        <v>19</v>
      </c>
      <c r="F29" s="35"/>
    </row>
    <row r="30" spans="1:6" ht="16.5" thickBot="1">
      <c r="A30" s="11"/>
      <c r="B30" s="57">
        <v>2000</v>
      </c>
      <c r="C30" s="57">
        <v>2001</v>
      </c>
      <c r="D30" s="12" t="s">
        <v>4</v>
      </c>
      <c r="E30" s="12" t="s">
        <v>6</v>
      </c>
      <c r="F30" s="12" t="s">
        <v>5</v>
      </c>
    </row>
    <row r="31" spans="1:6" ht="15.75">
      <c r="A31" s="13" t="s">
        <v>7</v>
      </c>
      <c r="B31" s="14">
        <f>SUM(B32:B33)</f>
        <v>47742</v>
      </c>
      <c r="C31" s="14">
        <f>SUM(C32:C33)</f>
        <v>52318.4</v>
      </c>
      <c r="D31" s="15">
        <f>SUM(D32+D33)</f>
        <v>59074.1</v>
      </c>
      <c r="E31" s="14">
        <v>60195</v>
      </c>
      <c r="F31" s="16">
        <f>SUM(E31/D31*100)</f>
        <v>101.89744744312652</v>
      </c>
    </row>
    <row r="32" spans="1:6" ht="15">
      <c r="A32" s="17" t="s">
        <v>8</v>
      </c>
      <c r="B32" s="18">
        <v>2057.9</v>
      </c>
      <c r="C32" s="18">
        <v>1901.9</v>
      </c>
      <c r="D32" s="18">
        <v>1776</v>
      </c>
      <c r="E32" s="18">
        <v>2676.3</v>
      </c>
      <c r="F32" s="19">
        <f>SUM(E32/D32*100)</f>
        <v>150.69256756756758</v>
      </c>
    </row>
    <row r="33" spans="1:6" ht="15">
      <c r="A33" s="20" t="s">
        <v>9</v>
      </c>
      <c r="B33" s="21">
        <v>45684.1</v>
      </c>
      <c r="C33" s="21">
        <v>50416.5</v>
      </c>
      <c r="D33" s="21">
        <v>57298.1</v>
      </c>
      <c r="E33" s="21">
        <v>57518.7</v>
      </c>
      <c r="F33" s="23">
        <f>SUM(E33/D33*100)</f>
        <v>100.38500404027357</v>
      </c>
    </row>
    <row r="34" spans="1:6" ht="15">
      <c r="A34" s="20"/>
      <c r="B34" s="26"/>
      <c r="C34" s="26"/>
      <c r="D34" s="26"/>
      <c r="E34" s="26"/>
      <c r="F34" s="27"/>
    </row>
    <row r="35" spans="1:6" ht="15.75">
      <c r="A35" s="28" t="s">
        <v>11</v>
      </c>
      <c r="B35" s="14">
        <v>45840.1</v>
      </c>
      <c r="C35" s="14">
        <v>49642.1</v>
      </c>
      <c r="D35" s="14">
        <f>D31</f>
        <v>59074.1</v>
      </c>
      <c r="E35" s="14">
        <v>56576.6</v>
      </c>
      <c r="F35" s="16">
        <f>SUM(E35/D35*100)</f>
        <v>95.7722589087265</v>
      </c>
    </row>
    <row r="36" spans="1:6" ht="15">
      <c r="A36" s="20"/>
      <c r="B36" s="21"/>
      <c r="C36" s="21"/>
      <c r="D36" s="21"/>
      <c r="E36" s="21"/>
      <c r="F36" s="23"/>
    </row>
    <row r="37" spans="1:6" ht="15">
      <c r="A37" s="17" t="s">
        <v>12</v>
      </c>
      <c r="B37" s="24">
        <f>SUM(B31-B35)</f>
        <v>1901.9000000000015</v>
      </c>
      <c r="C37" s="24">
        <f>SUM(C31-C35)</f>
        <v>2676.300000000003</v>
      </c>
      <c r="D37" s="24">
        <f>SUM(D31-D35)</f>
        <v>0</v>
      </c>
      <c r="E37" s="24">
        <f>SUM(E31-E35)</f>
        <v>3618.4000000000015</v>
      </c>
      <c r="F37" s="30" t="s">
        <v>14</v>
      </c>
    </row>
    <row r="38" spans="1:6" ht="16.5" thickBot="1">
      <c r="A38" s="31" t="s">
        <v>13</v>
      </c>
      <c r="B38" s="32">
        <f>SUM(B33-B35)</f>
        <v>-156</v>
      </c>
      <c r="C38" s="32">
        <f>SUM(C33-C35)</f>
        <v>774.4000000000015</v>
      </c>
      <c r="D38" s="32">
        <f>SUM(D33-D35)</f>
        <v>-1776</v>
      </c>
      <c r="E38" s="32">
        <f>SUM(E33-E35)</f>
        <v>942.0999999999985</v>
      </c>
      <c r="F38" s="33">
        <f>SUM(E38/D38*100)</f>
        <v>-53.04617117117109</v>
      </c>
    </row>
    <row r="39" spans="1:6" ht="15">
      <c r="A39" s="34" t="s">
        <v>20</v>
      </c>
      <c r="B39" s="7"/>
      <c r="C39" s="7"/>
      <c r="D39" s="38"/>
      <c r="E39" s="38"/>
      <c r="F39" s="38"/>
    </row>
    <row r="40" spans="1:6" ht="15">
      <c r="A40" s="34" t="s">
        <v>21</v>
      </c>
      <c r="B40" s="7"/>
      <c r="C40" s="7"/>
      <c r="D40" s="6"/>
      <c r="E40" s="6"/>
      <c r="F40" s="6"/>
    </row>
    <row r="41" spans="1:6" ht="15">
      <c r="A41" s="34" t="s">
        <v>22</v>
      </c>
      <c r="B41" s="7"/>
      <c r="C41" s="7"/>
      <c r="D41" s="9"/>
      <c r="E41" s="6"/>
      <c r="F41" s="6"/>
    </row>
    <row r="42" spans="1:6" ht="15">
      <c r="A42" s="38"/>
      <c r="B42" s="7"/>
      <c r="C42" s="7"/>
      <c r="D42" s="9"/>
      <c r="E42" s="6"/>
      <c r="F42" s="6"/>
    </row>
    <row r="43" spans="1:6" ht="16.5" thickBot="1">
      <c r="A43" s="36" t="s">
        <v>23</v>
      </c>
      <c r="B43" s="7" t="s">
        <v>19</v>
      </c>
      <c r="C43" s="7" t="s">
        <v>19</v>
      </c>
      <c r="D43" s="10"/>
      <c r="E43" s="7" t="s">
        <v>19</v>
      </c>
      <c r="F43" s="6"/>
    </row>
    <row r="44" spans="1:6" ht="16.5" thickBot="1">
      <c r="A44" s="11"/>
      <c r="B44" s="57">
        <v>2000</v>
      </c>
      <c r="C44" s="57">
        <v>2001</v>
      </c>
      <c r="D44" s="12" t="s">
        <v>4</v>
      </c>
      <c r="E44" s="12" t="s">
        <v>6</v>
      </c>
      <c r="F44" s="12" t="s">
        <v>5</v>
      </c>
    </row>
    <row r="45" spans="1:6" ht="15.75">
      <c r="A45" s="13" t="s">
        <v>7</v>
      </c>
      <c r="B45" s="39">
        <f aca="true" t="shared" si="1" ref="B45:D47">SUM(B9+B20+B31)</f>
        <v>143635.40000000002</v>
      </c>
      <c r="C45" s="39">
        <f t="shared" si="1"/>
        <v>156328.56100000002</v>
      </c>
      <c r="D45" s="14">
        <f t="shared" si="1"/>
        <v>169657.146</v>
      </c>
      <c r="E45" s="14">
        <f>SUM(E9+E20+E31)</f>
        <v>175807.1</v>
      </c>
      <c r="F45" s="16">
        <f>SUM(E45/D45*100)</f>
        <v>103.62493071762506</v>
      </c>
    </row>
    <row r="46" spans="1:6" ht="15">
      <c r="A46" s="17" t="s">
        <v>8</v>
      </c>
      <c r="B46" s="40">
        <f t="shared" si="1"/>
        <v>8889.8</v>
      </c>
      <c r="C46" s="40">
        <f t="shared" si="1"/>
        <v>9119.261</v>
      </c>
      <c r="D46" s="18">
        <f t="shared" si="1"/>
        <v>9179.973</v>
      </c>
      <c r="E46" s="18">
        <f>SUM(E10+E21+E32)</f>
        <v>14140.582999999999</v>
      </c>
      <c r="F46" s="19">
        <f>SUM(E46/D46*100)</f>
        <v>154.03730490274862</v>
      </c>
    </row>
    <row r="47" spans="1:6" ht="15">
      <c r="A47" s="20" t="s">
        <v>9</v>
      </c>
      <c r="B47" s="41">
        <f t="shared" si="1"/>
        <v>134745.6</v>
      </c>
      <c r="C47" s="41">
        <f t="shared" si="1"/>
        <v>147209.3</v>
      </c>
      <c r="D47" s="21">
        <f t="shared" si="1"/>
        <v>160477.173</v>
      </c>
      <c r="E47" s="21">
        <f>SUM(E11+E22+E33)</f>
        <v>161666.5</v>
      </c>
      <c r="F47" s="23">
        <f>SUM(E47/D47*100)</f>
        <v>100.74111911231138</v>
      </c>
    </row>
    <row r="48" spans="1:6" ht="15">
      <c r="A48" s="20"/>
      <c r="B48" s="42"/>
      <c r="C48" s="26"/>
      <c r="D48" s="26"/>
      <c r="E48" s="26"/>
      <c r="F48" s="27"/>
    </row>
    <row r="49" spans="1:6" ht="15.75">
      <c r="A49" s="28" t="s">
        <v>11</v>
      </c>
      <c r="B49" s="39">
        <f>SUM(B13+B24+B35)</f>
        <v>134516.1</v>
      </c>
      <c r="C49" s="39">
        <f>SUM(C13+C24+C35)</f>
        <v>142899.80000000002</v>
      </c>
      <c r="D49" s="14">
        <f>SUM(D13+D24+D35)</f>
        <v>161683.37099999998</v>
      </c>
      <c r="E49" s="14">
        <f>SUM(E13+E24+E35)</f>
        <v>158508</v>
      </c>
      <c r="F49" s="16">
        <f>SUM(E49/D49*100)</f>
        <v>98.03605591573175</v>
      </c>
    </row>
    <row r="50" spans="1:6" ht="15">
      <c r="A50" s="20"/>
      <c r="B50" s="41"/>
      <c r="C50" s="21"/>
      <c r="D50" s="21"/>
      <c r="E50" s="21"/>
      <c r="F50" s="23"/>
    </row>
    <row r="51" spans="1:6" ht="15">
      <c r="A51" s="17" t="s">
        <v>12</v>
      </c>
      <c r="B51" s="43">
        <f aca="true" t="shared" si="2" ref="B51:D52">SUM(B15+B26+B37)</f>
        <v>9119.30000000001</v>
      </c>
      <c r="C51" s="43">
        <f t="shared" si="2"/>
        <v>13428.761</v>
      </c>
      <c r="D51" s="24">
        <f t="shared" si="2"/>
        <v>7973.775</v>
      </c>
      <c r="E51" s="24">
        <f>SUM(E15+E26+E37)</f>
        <v>17299.10000000001</v>
      </c>
      <c r="F51" s="30">
        <f>SUM(E51/D51*100)</f>
        <v>216.9499390188463</v>
      </c>
    </row>
    <row r="52" spans="1:6" ht="16.5" thickBot="1">
      <c r="A52" s="31" t="s">
        <v>13</v>
      </c>
      <c r="B52" s="44">
        <f t="shared" si="2"/>
        <v>229.50000000000546</v>
      </c>
      <c r="C52" s="44">
        <f t="shared" si="2"/>
        <v>4309.4999999999945</v>
      </c>
      <c r="D52" s="32">
        <f t="shared" si="2"/>
        <v>-1206.1980000000003</v>
      </c>
      <c r="E52" s="32">
        <f>SUM(E16+E27+E38)</f>
        <v>3158.499999999998</v>
      </c>
      <c r="F52" s="33">
        <f>SUM(E52/D52*100)</f>
        <v>-261.85584787903787</v>
      </c>
    </row>
    <row r="53" spans="1:6" ht="15">
      <c r="A53" s="17" t="s">
        <v>24</v>
      </c>
      <c r="B53" s="24">
        <f>SUM(B49/B54*100)</f>
        <v>14.80149119554226</v>
      </c>
      <c r="C53" s="24">
        <f>SUM(C49/C54*100)</f>
        <v>14.444580343415577</v>
      </c>
      <c r="D53" s="24">
        <f>SUM(D49/D54*100)</f>
        <v>15.238772007540055</v>
      </c>
      <c r="E53" s="24">
        <f>SUM(E49/E54*100)</f>
        <v>14.763979199208654</v>
      </c>
      <c r="F53" s="19">
        <f>SUM(E53/D53*100)</f>
        <v>96.88431057242359</v>
      </c>
    </row>
    <row r="54" spans="1:6" ht="16.5" thickBot="1">
      <c r="A54" s="31" t="s">
        <v>25</v>
      </c>
      <c r="B54" s="46">
        <v>908801</v>
      </c>
      <c r="C54" s="47">
        <v>989297</v>
      </c>
      <c r="D54" s="47">
        <v>1061000</v>
      </c>
      <c r="E54" s="47">
        <v>1073613</v>
      </c>
      <c r="F54" s="48"/>
    </row>
    <row r="55" spans="1:6" ht="15">
      <c r="A55" s="34"/>
      <c r="B55" s="7"/>
      <c r="C55" s="35"/>
      <c r="D55" s="35"/>
      <c r="E55" s="35"/>
      <c r="F55" s="35"/>
    </row>
    <row r="56" spans="1:6" ht="15.75" thickBot="1">
      <c r="A56" s="2"/>
      <c r="B56" s="35"/>
      <c r="C56" s="35"/>
      <c r="D56" s="7"/>
      <c r="E56" s="7"/>
      <c r="F56" s="35"/>
    </row>
    <row r="57" spans="1:6" ht="16.5" thickBot="1">
      <c r="A57" s="49" t="s">
        <v>26</v>
      </c>
      <c r="B57" s="57">
        <v>1999</v>
      </c>
      <c r="C57" s="57">
        <v>2000</v>
      </c>
      <c r="D57" s="57">
        <v>2001</v>
      </c>
      <c r="E57" s="12" t="s">
        <v>27</v>
      </c>
      <c r="F57" s="35"/>
    </row>
    <row r="58" spans="1:6" ht="15">
      <c r="A58" s="17" t="s">
        <v>3</v>
      </c>
      <c r="B58" s="45">
        <v>48536.8</v>
      </c>
      <c r="C58" s="45">
        <v>54816.1</v>
      </c>
      <c r="D58" s="45">
        <v>62204</v>
      </c>
      <c r="E58" s="45">
        <v>59118</v>
      </c>
      <c r="F58" s="35"/>
    </row>
    <row r="59" spans="1:6" ht="15">
      <c r="A59" s="17" t="s">
        <v>15</v>
      </c>
      <c r="B59" s="18">
        <v>8592.8</v>
      </c>
      <c r="C59" s="18">
        <v>11707.8</v>
      </c>
      <c r="D59" s="18">
        <v>14130.8</v>
      </c>
      <c r="E59" s="18">
        <v>12610.5</v>
      </c>
      <c r="F59" s="35"/>
    </row>
    <row r="60" spans="1:6" ht="15.75" thickBot="1">
      <c r="A60" s="17" t="s">
        <v>28</v>
      </c>
      <c r="B60" s="18">
        <v>16305</v>
      </c>
      <c r="C60" s="18">
        <v>20182.6</v>
      </c>
      <c r="D60" s="18">
        <v>26025.9</v>
      </c>
      <c r="E60" s="18">
        <v>28270.5</v>
      </c>
      <c r="F60" s="35"/>
    </row>
    <row r="61" spans="1:6" ht="16.5" thickBot="1">
      <c r="A61" s="50" t="s">
        <v>29</v>
      </c>
      <c r="B61" s="51">
        <f>SUM(B58:B60)</f>
        <v>73434.6</v>
      </c>
      <c r="C61" s="51">
        <f>SUM(C58:C60)</f>
        <v>86706.5</v>
      </c>
      <c r="D61" s="51">
        <f>SUM(D58:D60)</f>
        <v>102360.70000000001</v>
      </c>
      <c r="E61" s="51">
        <f>SUM(E58:E60)</f>
        <v>99999</v>
      </c>
      <c r="F61" s="35"/>
    </row>
    <row r="62" spans="1:6" ht="15">
      <c r="A62" s="38" t="s">
        <v>30</v>
      </c>
      <c r="B62" s="52"/>
      <c r="C62" s="52"/>
      <c r="D62" s="52"/>
      <c r="E62" s="52"/>
      <c r="F62" s="35"/>
    </row>
    <row r="63" spans="1:6" ht="15.75" thickBot="1">
      <c r="A63" s="2"/>
      <c r="B63" s="7"/>
      <c r="C63" s="7"/>
      <c r="D63" s="7"/>
      <c r="E63" s="7"/>
      <c r="F63" s="52"/>
    </row>
    <row r="64" spans="1:6" ht="16.5" thickBot="1">
      <c r="A64" s="49" t="s">
        <v>31</v>
      </c>
      <c r="B64" s="57">
        <v>1999</v>
      </c>
      <c r="C64" s="57">
        <v>2000</v>
      </c>
      <c r="D64" s="57">
        <v>2001</v>
      </c>
      <c r="E64" s="12" t="s">
        <v>27</v>
      </c>
      <c r="F64" s="35"/>
    </row>
    <row r="65" spans="1:6" ht="15">
      <c r="A65" s="17" t="s">
        <v>3</v>
      </c>
      <c r="B65" s="45">
        <v>5412.4</v>
      </c>
      <c r="C65" s="45">
        <v>8225.9</v>
      </c>
      <c r="D65" s="45">
        <v>12026.4</v>
      </c>
      <c r="E65" s="45">
        <v>5218.5</v>
      </c>
      <c r="F65" s="35"/>
    </row>
    <row r="66" spans="1:6" ht="15">
      <c r="A66" s="17" t="s">
        <v>15</v>
      </c>
      <c r="B66" s="18">
        <v>196.7</v>
      </c>
      <c r="C66" s="18">
        <v>554.3</v>
      </c>
      <c r="D66" s="18">
        <v>1042.5</v>
      </c>
      <c r="E66" s="18">
        <v>1603.8</v>
      </c>
      <c r="F66" s="35"/>
    </row>
    <row r="67" spans="1:6" ht="15.75" thickBot="1">
      <c r="A67" s="17" t="s">
        <v>18</v>
      </c>
      <c r="B67" s="18">
        <v>13284.7</v>
      </c>
      <c r="C67" s="18">
        <v>15945.3</v>
      </c>
      <c r="D67" s="18">
        <v>17983.8</v>
      </c>
      <c r="E67" s="18">
        <v>18757.3</v>
      </c>
      <c r="F67" s="35"/>
    </row>
    <row r="68" spans="1:6" ht="16.5" thickBot="1">
      <c r="A68" s="50" t="s">
        <v>29</v>
      </c>
      <c r="B68" s="51">
        <f>SUM(B65:B67)</f>
        <v>18893.8</v>
      </c>
      <c r="C68" s="51">
        <f>SUM(C65:C67)</f>
        <v>24725.5</v>
      </c>
      <c r="D68" s="51">
        <f>SUM(D65:D67)</f>
        <v>31052.699999999997</v>
      </c>
      <c r="E68" s="51">
        <f>SUM(E65:E67)</f>
        <v>25579.6</v>
      </c>
      <c r="F68" s="35"/>
    </row>
    <row r="69" spans="1:6" ht="15">
      <c r="A69" s="53" t="s">
        <v>32</v>
      </c>
      <c r="B69" s="54"/>
      <c r="C69" s="54"/>
      <c r="D69" s="54"/>
      <c r="E69" s="56"/>
      <c r="F69" s="55"/>
    </row>
  </sheetData>
  <mergeCells count="3">
    <mergeCell ref="A6:F6"/>
    <mergeCell ref="A4:F4"/>
    <mergeCell ref="A5:F5"/>
  </mergeCells>
  <printOptions/>
  <pageMargins left="0.5905511811023623" right="0.1968503937007874" top="0.5905511811023623" bottom="0.5905511811023623" header="0.1968503937007874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2003-06-27T11:35:34Z</cp:lastPrinted>
  <dcterms:created xsi:type="dcterms:W3CDTF">2003-06-03T08:13:52Z</dcterms:created>
  <dcterms:modified xsi:type="dcterms:W3CDTF">2003-06-27T11:37:32Z</dcterms:modified>
  <cp:category/>
  <cp:version/>
  <cp:contentType/>
  <cp:contentStatus/>
</cp:coreProperties>
</file>