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activeTab="0"/>
  </bookViews>
  <sheets>
    <sheet name="návrh" sheetId="1" r:id="rId1"/>
    <sheet name="List3" sheetId="2" r:id="rId2"/>
    <sheet name="List4" sheetId="3" r:id="rId3"/>
    <sheet name="List5" sheetId="4" r:id="rId4"/>
    <sheet name="List6" sheetId="5" r:id="rId5"/>
  </sheets>
  <definedNames/>
  <calcPr fullCalcOnLoad="1"/>
</workbook>
</file>

<file path=xl/sharedStrings.xml><?xml version="1.0" encoding="utf-8"?>
<sst xmlns="http://schemas.openxmlformats.org/spreadsheetml/2006/main" count="140" uniqueCount="73">
  <si>
    <t>Slovenský pozemkový fond, Bratislava</t>
  </si>
  <si>
    <t>I. Príjmy</t>
  </si>
  <si>
    <t xml:space="preserve"> </t>
  </si>
  <si>
    <r>
      <t>A. Príjmy z výnosov</t>
    </r>
    <r>
      <rPr>
        <sz val="12"/>
        <rFont val="Arial Narrow"/>
        <family val="2"/>
      </rPr>
      <t xml:space="preserve"> pri prevode majetku štátu na</t>
    </r>
  </si>
  <si>
    <t xml:space="preserve">    privatizované subjekty podľa zákona č. 92/1991 Zb.</t>
  </si>
  <si>
    <t xml:space="preserve">    v znení neskorších predpisov</t>
  </si>
  <si>
    <t xml:space="preserve">    v tom:</t>
  </si>
  <si>
    <t xml:space="preserve">    2. z privatizácie STS</t>
  </si>
  <si>
    <t xml:space="preserve">    3. z predaja nehnuteľného majetku podľa § 45</t>
  </si>
  <si>
    <t xml:space="preserve">        zák. č. 92/1991 Zb. v znení neskor. predpisov</t>
  </si>
  <si>
    <t xml:space="preserve">    4. z predaja akcií SPF v RIF-e</t>
  </si>
  <si>
    <t xml:space="preserve">    5. z predaja dlhopisov FNM</t>
  </si>
  <si>
    <t xml:space="preserve">    6. z dividend za akcie SPF v RIF-e</t>
  </si>
  <si>
    <r>
      <t>B. Príjmy z výnosov</t>
    </r>
    <r>
      <rPr>
        <sz val="12"/>
        <rFont val="Arial Narrow"/>
        <family val="2"/>
      </rPr>
      <t xml:space="preserve"> pri správe majetku štátu</t>
    </r>
  </si>
  <si>
    <t xml:space="preserve">     podľa zák. č. 229/1991 Zb. a 330/1991 Zb. v znení</t>
  </si>
  <si>
    <t xml:space="preserve">     neskorších predpisov</t>
  </si>
  <si>
    <t xml:space="preserve">     v tom:</t>
  </si>
  <si>
    <t xml:space="preserve">     1. za prenájom poľnohospodárskej pôdy</t>
  </si>
  <si>
    <t xml:space="preserve">     2. za prenájom výkonu poľovného práva</t>
  </si>
  <si>
    <t xml:space="preserve">     3. za prenájom nehnuteľností - budov v správe SPF</t>
  </si>
  <si>
    <t xml:space="preserve">     4. za predaný hmotný majetok SPF</t>
  </si>
  <si>
    <t xml:space="preserve">     5. za prenájom lesných pozemkov</t>
  </si>
  <si>
    <t xml:space="preserve">     6. za predaj pozemkov</t>
  </si>
  <si>
    <t>Rozpočet 2003</t>
  </si>
  <si>
    <t>Schválený</t>
  </si>
  <si>
    <t>Návrh</t>
  </si>
  <si>
    <t>korekcie</t>
  </si>
  <si>
    <t>Rozdiel +</t>
  </si>
  <si>
    <t>-</t>
  </si>
  <si>
    <t>Index</t>
  </si>
  <si>
    <t>1.</t>
  </si>
  <si>
    <t>2.</t>
  </si>
  <si>
    <t>3.</t>
  </si>
  <si>
    <t>4.</t>
  </si>
  <si>
    <t>5.</t>
  </si>
  <si>
    <t>6.</t>
  </si>
  <si>
    <t>8.</t>
  </si>
  <si>
    <t>9.</t>
  </si>
  <si>
    <t>7.</t>
  </si>
  <si>
    <t>Návrh rozpočtu</t>
  </si>
  <si>
    <t>N Á V R H</t>
  </si>
  <si>
    <t>a schválenie rozpočtu na roky 2004 a 2005</t>
  </si>
  <si>
    <t xml:space="preserve">korekcie rozpočtu schváleného uznesením vlády SR číslo 450 zo dňa 23. mája 2001 na rok 2003 </t>
  </si>
  <si>
    <t xml:space="preserve">    8. za iné príjmy a účastnícke poplatky</t>
  </si>
  <si>
    <t xml:space="preserve">    7. za predaj nehnuteľného majetku SPF - byty</t>
  </si>
  <si>
    <t xml:space="preserve">    9. za prenájom nehnuteľností v správe SPF (daň)</t>
  </si>
  <si>
    <r>
      <t>C. Príjmy z kapitálových</t>
    </r>
    <r>
      <rPr>
        <sz val="12"/>
        <rFont val="Arial Narrow"/>
        <family val="2"/>
      </rPr>
      <t xml:space="preserve"> a ostatných finančných</t>
    </r>
  </si>
  <si>
    <t xml:space="preserve">    výnosov (kreditné úroky)</t>
  </si>
  <si>
    <t>Príjmy spolu (A+B+C)</t>
  </si>
  <si>
    <t>II. Výdavky</t>
  </si>
  <si>
    <r>
      <t>A. Investičné výdavky</t>
    </r>
    <r>
      <rPr>
        <sz val="12"/>
        <rFont val="Arial Narrow"/>
        <family val="2"/>
      </rPr>
      <t xml:space="preserve"> spolu</t>
    </r>
    <r>
      <rPr>
        <b/>
        <sz val="12"/>
        <rFont val="Arial Narrow"/>
        <family val="2"/>
      </rPr>
      <t xml:space="preserve"> </t>
    </r>
  </si>
  <si>
    <t xml:space="preserve">    1. nákup investičného majetku pre SPF</t>
  </si>
  <si>
    <t xml:space="preserve">        a zák. č. 180/1995 Z. z. </t>
  </si>
  <si>
    <t xml:space="preserve">        činnosť SPF</t>
  </si>
  <si>
    <t xml:space="preserve">    3. investičné rekonštrukcie budov slúžiacich pre</t>
  </si>
  <si>
    <r>
      <t>B. Neinvestičné výdavky</t>
    </r>
    <r>
      <rPr>
        <sz val="12"/>
        <rFont val="Arial Narrow"/>
        <family val="2"/>
      </rPr>
      <t xml:space="preserve"> spolu</t>
    </r>
  </si>
  <si>
    <t xml:space="preserve">    1. hmotné výdavky vrátane odpisov investičného</t>
  </si>
  <si>
    <t xml:space="preserve">        majetku</t>
  </si>
  <si>
    <t xml:space="preserve">    2. osobné výdavky spolu</t>
  </si>
  <si>
    <t xml:space="preserve">    3. služby spolu</t>
  </si>
  <si>
    <t xml:space="preserve">    4. finančné náklady spolu</t>
  </si>
  <si>
    <r>
      <t>C. Kapitálové výdavky</t>
    </r>
    <r>
      <rPr>
        <sz val="12"/>
        <rFont val="Arial Narrow"/>
        <family val="2"/>
      </rPr>
      <t xml:space="preserve"> spolu</t>
    </r>
  </si>
  <si>
    <t xml:space="preserve">    1. Odvod do Štátneho podporného fondu z vý-</t>
  </si>
  <si>
    <t xml:space="preserve">        nosov z privatizácie podľa zák. č. 40/1994 Z. z.</t>
  </si>
  <si>
    <t>Výdavky spolu (A+B+C):</t>
  </si>
  <si>
    <t>III. Saldo rozpočtu</t>
  </si>
  <si>
    <t>II. Výdavky spolu</t>
  </si>
  <si>
    <t>I.  Príjmy spolu</t>
  </si>
  <si>
    <t>Rozdiel + -</t>
  </si>
  <si>
    <t>Bratislava 31. 01. 2003</t>
  </si>
  <si>
    <t xml:space="preserve">    1. z privatizácie ŠM a biolog. služieb</t>
  </si>
  <si>
    <t xml:space="preserve">    2. výkup pozemkov podľa zák. č. 330/1991 Zb.</t>
  </si>
  <si>
    <t>v tis. Sk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</si>
</sst>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 + - &quot;"/>
    <numFmt numFmtId="165" formatCode="&quot;+  &quot;"/>
    <numFmt numFmtId="166" formatCode="&quot;+, -  &quot;"/>
    <numFmt numFmtId="167" formatCode="&quot;3/2&quot;"/>
    <numFmt numFmtId="168" formatCode="&quot;3/6&quot;"/>
    <numFmt numFmtId="169" formatCode="&quot;8/6&quot;"/>
    <numFmt numFmtId="170" formatCode="#,##0.0"/>
    <numFmt numFmtId="171" formatCode="&quot;6/3&quot;"/>
  </numFmts>
  <fonts count="5">
    <font>
      <sz val="10"/>
      <name val="Arial CE"/>
      <family val="0"/>
    </font>
    <font>
      <sz val="12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170" fontId="1" fillId="0" borderId="4" xfId="0" applyNumberFormat="1" applyFont="1" applyBorder="1" applyAlignment="1">
      <alignment horizontal="right"/>
    </xf>
    <xf numFmtId="170" fontId="3" fillId="0" borderId="4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70" fontId="1" fillId="0" borderId="2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/>
    </xf>
    <xf numFmtId="170" fontId="1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170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0" fontId="1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170" fontId="3" fillId="0" borderId="9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0" fontId="3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170" fontId="1" fillId="0" borderId="9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70" fontId="3" fillId="0" borderId="4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166" fontId="3" fillId="0" borderId="5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7.75390625" style="1" customWidth="1"/>
    <col min="2" max="2" width="10.625" style="1" customWidth="1"/>
    <col min="3" max="3" width="10.00390625" style="1" customWidth="1"/>
    <col min="4" max="14" width="9.125" style="1" customWidth="1"/>
  </cols>
  <sheetData>
    <row r="1" ht="15.75">
      <c r="A1" s="2" t="s">
        <v>0</v>
      </c>
    </row>
    <row r="2" spans="2:7" ht="15.75">
      <c r="B2" s="3" t="s">
        <v>40</v>
      </c>
      <c r="C2" s="5"/>
      <c r="D2" s="5"/>
      <c r="E2" s="5"/>
      <c r="F2" s="26"/>
      <c r="G2" s="5"/>
    </row>
    <row r="3" spans="1:7" ht="15.75">
      <c r="A3" s="29"/>
      <c r="B3" s="3" t="s">
        <v>42</v>
      </c>
      <c r="C3" s="5"/>
      <c r="D3" s="5"/>
      <c r="E3" s="5"/>
      <c r="F3" s="5"/>
      <c r="G3" s="5"/>
    </row>
    <row r="4" spans="2:7" ht="15.75">
      <c r="B4" s="27" t="s">
        <v>41</v>
      </c>
      <c r="C4" s="28"/>
      <c r="D4" s="28"/>
      <c r="E4" s="28"/>
      <c r="F4" s="28"/>
      <c r="G4" s="28"/>
    </row>
    <row r="5" spans="2:9" ht="15.75">
      <c r="B5" s="25"/>
      <c r="C5" s="25"/>
      <c r="D5" s="25"/>
      <c r="E5" s="25"/>
      <c r="F5" s="25"/>
      <c r="G5" s="25"/>
      <c r="I5" s="68" t="s">
        <v>72</v>
      </c>
    </row>
    <row r="6" spans="1:9" ht="15.75">
      <c r="A6" s="8" t="s">
        <v>1</v>
      </c>
      <c r="B6" s="78" t="s">
        <v>23</v>
      </c>
      <c r="C6" s="79"/>
      <c r="D6" s="79"/>
      <c r="E6" s="80"/>
      <c r="F6" s="78" t="s">
        <v>39</v>
      </c>
      <c r="G6" s="79"/>
      <c r="H6" s="79"/>
      <c r="I6" s="81"/>
    </row>
    <row r="7" spans="1:9" ht="15.75">
      <c r="A7" s="9"/>
      <c r="B7" s="6" t="s">
        <v>24</v>
      </c>
      <c r="C7" s="6" t="s">
        <v>25</v>
      </c>
      <c r="D7" s="6" t="s">
        <v>27</v>
      </c>
      <c r="E7" s="6" t="s">
        <v>29</v>
      </c>
      <c r="F7" s="6">
        <v>2004</v>
      </c>
      <c r="G7" s="6" t="s">
        <v>29</v>
      </c>
      <c r="H7" s="6">
        <v>2005</v>
      </c>
      <c r="I7" s="6" t="s">
        <v>29</v>
      </c>
    </row>
    <row r="8" spans="1:9" ht="15.75">
      <c r="A8" s="7" t="s">
        <v>2</v>
      </c>
      <c r="B8" s="7"/>
      <c r="C8" s="10" t="s">
        <v>26</v>
      </c>
      <c r="D8" s="11" t="s">
        <v>28</v>
      </c>
      <c r="E8" s="12">
        <v>37655</v>
      </c>
      <c r="F8" s="10"/>
      <c r="G8" s="54">
        <v>37775</v>
      </c>
      <c r="H8" s="10"/>
      <c r="I8" s="13">
        <v>37780</v>
      </c>
    </row>
    <row r="9" spans="1:9" ht="15.75">
      <c r="A9" s="4" t="s">
        <v>30</v>
      </c>
      <c r="B9" s="4" t="s">
        <v>31</v>
      </c>
      <c r="C9" s="4" t="s">
        <v>32</v>
      </c>
      <c r="D9" s="50" t="s">
        <v>33</v>
      </c>
      <c r="E9" s="4" t="s">
        <v>34</v>
      </c>
      <c r="F9" s="4" t="s">
        <v>35</v>
      </c>
      <c r="G9" s="50" t="s">
        <v>38</v>
      </c>
      <c r="H9" s="4" t="s">
        <v>36</v>
      </c>
      <c r="I9" s="4" t="s">
        <v>37</v>
      </c>
    </row>
    <row r="10" spans="1:9" ht="15.75">
      <c r="A10" s="14" t="s">
        <v>3</v>
      </c>
      <c r="B10" s="17">
        <f>SUM(B14:B20)</f>
        <v>115650</v>
      </c>
      <c r="C10" s="45">
        <f aca="true" t="shared" si="0" ref="C10:H10">SUM(C14:C20)</f>
        <v>94150</v>
      </c>
      <c r="D10" s="17">
        <f>C10-B10</f>
        <v>-21500</v>
      </c>
      <c r="E10" s="49">
        <f>C10/B10*100</f>
        <v>81.40942498919152</v>
      </c>
      <c r="F10" s="45">
        <f t="shared" si="0"/>
        <v>42000</v>
      </c>
      <c r="G10" s="21">
        <f>F10/C10*100</f>
        <v>44.60966542750929</v>
      </c>
      <c r="H10" s="32">
        <f t="shared" si="0"/>
        <v>38000</v>
      </c>
      <c r="I10" s="21">
        <f>H10/F10*100</f>
        <v>90.47619047619048</v>
      </c>
    </row>
    <row r="11" spans="1:9" ht="15.75">
      <c r="A11" s="15" t="s">
        <v>4</v>
      </c>
      <c r="B11" s="18"/>
      <c r="C11" s="46"/>
      <c r="D11" s="18"/>
      <c r="E11" s="39"/>
      <c r="F11" s="46"/>
      <c r="G11" s="22"/>
      <c r="H11" s="55"/>
      <c r="I11" s="22"/>
    </row>
    <row r="12" spans="1:9" ht="15.75">
      <c r="A12" s="15" t="s">
        <v>5</v>
      </c>
      <c r="B12" s="18"/>
      <c r="C12" s="46"/>
      <c r="D12" s="18"/>
      <c r="E12" s="39"/>
      <c r="F12" s="46"/>
      <c r="G12" s="22"/>
      <c r="H12" s="55"/>
      <c r="I12" s="22"/>
    </row>
    <row r="13" spans="1:9" ht="15.75">
      <c r="A13" s="15" t="s">
        <v>6</v>
      </c>
      <c r="B13" s="18"/>
      <c r="C13" s="46"/>
      <c r="D13" s="18"/>
      <c r="E13" s="39"/>
      <c r="F13" s="46"/>
      <c r="G13" s="22"/>
      <c r="H13" s="55"/>
      <c r="I13" s="22"/>
    </row>
    <row r="14" spans="1:9" ht="15.75">
      <c r="A14" s="15" t="s">
        <v>70</v>
      </c>
      <c r="B14" s="18">
        <v>40000</v>
      </c>
      <c r="C14" s="46">
        <v>45000</v>
      </c>
      <c r="D14" s="18">
        <f aca="true" t="shared" si="1" ref="D14:D31">C14-B14</f>
        <v>5000</v>
      </c>
      <c r="E14" s="39">
        <f aca="true" t="shared" si="2" ref="E14:E31">C14/B14*100</f>
        <v>112.5</v>
      </c>
      <c r="F14" s="46">
        <v>40000</v>
      </c>
      <c r="G14" s="22">
        <f>F14/C14*100</f>
        <v>88.88888888888889</v>
      </c>
      <c r="H14" s="55">
        <v>36000</v>
      </c>
      <c r="I14" s="22">
        <f>H14/F14*100</f>
        <v>90</v>
      </c>
    </row>
    <row r="15" spans="1:9" ht="15.75">
      <c r="A15" s="15" t="s">
        <v>7</v>
      </c>
      <c r="B15" s="18">
        <v>1000</v>
      </c>
      <c r="C15" s="46">
        <v>1000</v>
      </c>
      <c r="D15" s="18">
        <f t="shared" si="1"/>
        <v>0</v>
      </c>
      <c r="E15" s="39">
        <f t="shared" si="2"/>
        <v>100</v>
      </c>
      <c r="F15" s="46">
        <v>0</v>
      </c>
      <c r="G15" s="53" t="s">
        <v>28</v>
      </c>
      <c r="H15" s="55">
        <v>0</v>
      </c>
      <c r="I15" s="53" t="s">
        <v>28</v>
      </c>
    </row>
    <row r="16" spans="1:9" ht="15.75">
      <c r="A16" s="15" t="s">
        <v>8</v>
      </c>
      <c r="B16" s="18"/>
      <c r="C16" s="46"/>
      <c r="D16" s="18"/>
      <c r="E16" s="39"/>
      <c r="F16" s="46"/>
      <c r="G16" s="22"/>
      <c r="H16" s="55"/>
      <c r="I16" s="53"/>
    </row>
    <row r="17" spans="1:9" ht="15.75">
      <c r="A17" s="15" t="s">
        <v>9</v>
      </c>
      <c r="B17" s="18">
        <v>13500</v>
      </c>
      <c r="C17" s="46">
        <v>2000</v>
      </c>
      <c r="D17" s="18">
        <f t="shared" si="1"/>
        <v>-11500</v>
      </c>
      <c r="E17" s="39">
        <f t="shared" si="2"/>
        <v>14.814814814814813</v>
      </c>
      <c r="F17" s="46">
        <v>2000</v>
      </c>
      <c r="G17" s="22">
        <f>F17/C17*100</f>
        <v>100</v>
      </c>
      <c r="H17" s="55">
        <v>2000</v>
      </c>
      <c r="I17" s="22">
        <f>H17/F17*100</f>
        <v>100</v>
      </c>
    </row>
    <row r="18" spans="1:9" ht="15.75">
      <c r="A18" s="15" t="s">
        <v>10</v>
      </c>
      <c r="B18" s="18">
        <v>0</v>
      </c>
      <c r="C18" s="46">
        <v>0</v>
      </c>
      <c r="D18" s="18">
        <f t="shared" si="1"/>
        <v>0</v>
      </c>
      <c r="E18" s="39"/>
      <c r="F18" s="46">
        <v>0</v>
      </c>
      <c r="G18" s="53" t="s">
        <v>28</v>
      </c>
      <c r="H18" s="55">
        <v>0</v>
      </c>
      <c r="I18" s="53" t="s">
        <v>28</v>
      </c>
    </row>
    <row r="19" spans="1:9" ht="15.75">
      <c r="A19" s="15" t="s">
        <v>11</v>
      </c>
      <c r="B19" s="18">
        <v>46150</v>
      </c>
      <c r="C19" s="46">
        <v>46150</v>
      </c>
      <c r="D19" s="18">
        <f t="shared" si="1"/>
        <v>0</v>
      </c>
      <c r="E19" s="39">
        <f t="shared" si="2"/>
        <v>100</v>
      </c>
      <c r="F19" s="46">
        <v>0</v>
      </c>
      <c r="G19" s="53" t="s">
        <v>28</v>
      </c>
      <c r="H19" s="55">
        <v>0</v>
      </c>
      <c r="I19" s="53" t="s">
        <v>28</v>
      </c>
    </row>
    <row r="20" spans="1:9" ht="15.75">
      <c r="A20" s="15" t="s">
        <v>12</v>
      </c>
      <c r="B20" s="18">
        <v>15000</v>
      </c>
      <c r="C20" s="46">
        <v>0</v>
      </c>
      <c r="D20" s="18">
        <f t="shared" si="1"/>
        <v>-15000</v>
      </c>
      <c r="E20" s="52" t="s">
        <v>28</v>
      </c>
      <c r="F20" s="46">
        <v>0</v>
      </c>
      <c r="G20" s="53" t="s">
        <v>28</v>
      </c>
      <c r="H20" s="55">
        <v>0</v>
      </c>
      <c r="I20" s="53" t="s">
        <v>28</v>
      </c>
    </row>
    <row r="21" spans="1:9" ht="15.75">
      <c r="A21" s="15"/>
      <c r="B21" s="18"/>
      <c r="C21" s="46"/>
      <c r="D21" s="18"/>
      <c r="E21" s="39"/>
      <c r="F21" s="46"/>
      <c r="G21" s="22"/>
      <c r="H21" s="55"/>
      <c r="I21" s="22"/>
    </row>
    <row r="22" spans="1:9" ht="15.75">
      <c r="A22" s="16" t="s">
        <v>13</v>
      </c>
      <c r="B22" s="19">
        <f>SUM(B26:B31)+SUM(B36:B38)</f>
        <v>280650</v>
      </c>
      <c r="C22" s="47">
        <f>SUM(C26:C31)+SUM(C36:C38)</f>
        <v>271750</v>
      </c>
      <c r="D22" s="19">
        <f t="shared" si="1"/>
        <v>-8900</v>
      </c>
      <c r="E22" s="43">
        <f t="shared" si="2"/>
        <v>96.82879030821307</v>
      </c>
      <c r="F22" s="47">
        <f>SUM(F26:F31)+SUM(F36:F38)</f>
        <v>268700</v>
      </c>
      <c r="G22" s="23">
        <f>F22/C22*100</f>
        <v>98.87764489420422</v>
      </c>
      <c r="H22" s="56">
        <f>SUM(H26:H31)+SUM(H36:H38)</f>
        <v>270900</v>
      </c>
      <c r="I22" s="23">
        <f>H22/F22*100</f>
        <v>100.81875697804243</v>
      </c>
    </row>
    <row r="23" spans="1:9" ht="15.75">
      <c r="A23" s="15" t="s">
        <v>14</v>
      </c>
      <c r="B23" s="18"/>
      <c r="C23" s="46"/>
      <c r="D23" s="18"/>
      <c r="E23" s="39"/>
      <c r="F23" s="46"/>
      <c r="G23" s="22"/>
      <c r="H23" s="55"/>
      <c r="I23" s="22"/>
    </row>
    <row r="24" spans="1:9" ht="15.75">
      <c r="A24" s="15" t="s">
        <v>15</v>
      </c>
      <c r="B24" s="18"/>
      <c r="C24" s="46"/>
      <c r="D24" s="18"/>
      <c r="E24" s="39"/>
      <c r="F24" s="46"/>
      <c r="G24" s="22"/>
      <c r="H24" s="55"/>
      <c r="I24" s="22"/>
    </row>
    <row r="25" spans="1:9" ht="15.75">
      <c r="A25" s="15" t="s">
        <v>16</v>
      </c>
      <c r="B25" s="18"/>
      <c r="C25" s="46"/>
      <c r="D25" s="18"/>
      <c r="E25" s="39"/>
      <c r="F25" s="46"/>
      <c r="G25" s="22"/>
      <c r="H25" s="55"/>
      <c r="I25" s="22"/>
    </row>
    <row r="26" spans="1:9" ht="15.75">
      <c r="A26" s="15" t="s">
        <v>17</v>
      </c>
      <c r="B26" s="18">
        <v>195000</v>
      </c>
      <c r="C26" s="46">
        <v>170000</v>
      </c>
      <c r="D26" s="18">
        <f t="shared" si="1"/>
        <v>-25000</v>
      </c>
      <c r="E26" s="39">
        <f t="shared" si="2"/>
        <v>87.17948717948718</v>
      </c>
      <c r="F26" s="46">
        <v>175000</v>
      </c>
      <c r="G26" s="22">
        <f aca="true" t="shared" si="3" ref="G26:G31">F26/C26*100</f>
        <v>102.94117647058823</v>
      </c>
      <c r="H26" s="55">
        <v>175000</v>
      </c>
      <c r="I26" s="22">
        <f aca="true" t="shared" si="4" ref="I26:I31">H26/F26*100</f>
        <v>100</v>
      </c>
    </row>
    <row r="27" spans="1:9" ht="15.75">
      <c r="A27" s="15" t="s">
        <v>18</v>
      </c>
      <c r="B27" s="18">
        <v>6000</v>
      </c>
      <c r="C27" s="46">
        <v>5300</v>
      </c>
      <c r="D27" s="18">
        <f t="shared" si="1"/>
        <v>-700</v>
      </c>
      <c r="E27" s="39">
        <f t="shared" si="2"/>
        <v>88.33333333333333</v>
      </c>
      <c r="F27" s="46">
        <v>5300</v>
      </c>
      <c r="G27" s="22">
        <f t="shared" si="3"/>
        <v>100</v>
      </c>
      <c r="H27" s="55">
        <v>5000</v>
      </c>
      <c r="I27" s="22">
        <f t="shared" si="4"/>
        <v>94.33962264150944</v>
      </c>
    </row>
    <row r="28" spans="1:9" ht="15.75">
      <c r="A28" s="15" t="s">
        <v>19</v>
      </c>
      <c r="B28" s="18">
        <v>3500</v>
      </c>
      <c r="C28" s="46">
        <v>2500</v>
      </c>
      <c r="D28" s="18">
        <f t="shared" si="1"/>
        <v>-1000</v>
      </c>
      <c r="E28" s="39">
        <f t="shared" si="2"/>
        <v>71.42857142857143</v>
      </c>
      <c r="F28" s="46">
        <v>2000</v>
      </c>
      <c r="G28" s="22">
        <f t="shared" si="3"/>
        <v>80</v>
      </c>
      <c r="H28" s="55">
        <v>1500</v>
      </c>
      <c r="I28" s="22">
        <f t="shared" si="4"/>
        <v>75</v>
      </c>
    </row>
    <row r="29" spans="1:9" ht="15.75">
      <c r="A29" s="15" t="s">
        <v>20</v>
      </c>
      <c r="B29" s="18">
        <v>1000</v>
      </c>
      <c r="C29" s="46">
        <v>1000</v>
      </c>
      <c r="D29" s="18"/>
      <c r="E29" s="39">
        <f t="shared" si="2"/>
        <v>100</v>
      </c>
      <c r="F29" s="46">
        <v>1000</v>
      </c>
      <c r="G29" s="22">
        <f t="shared" si="3"/>
        <v>100</v>
      </c>
      <c r="H29" s="55">
        <v>1000</v>
      </c>
      <c r="I29" s="22">
        <f t="shared" si="4"/>
        <v>100</v>
      </c>
    </row>
    <row r="30" spans="1:9" ht="15.75">
      <c r="A30" s="15" t="s">
        <v>21</v>
      </c>
      <c r="B30" s="18">
        <v>5000</v>
      </c>
      <c r="C30" s="46">
        <v>5000</v>
      </c>
      <c r="D30" s="18"/>
      <c r="E30" s="39">
        <f t="shared" si="2"/>
        <v>100</v>
      </c>
      <c r="F30" s="46">
        <v>5000</v>
      </c>
      <c r="G30" s="22">
        <f t="shared" si="3"/>
        <v>100</v>
      </c>
      <c r="H30" s="55">
        <v>5000</v>
      </c>
      <c r="I30" s="22">
        <f t="shared" si="4"/>
        <v>100</v>
      </c>
    </row>
    <row r="31" spans="1:9" ht="15.75">
      <c r="A31" s="7" t="s">
        <v>22</v>
      </c>
      <c r="B31" s="20">
        <v>68000</v>
      </c>
      <c r="C31" s="48">
        <v>72000</v>
      </c>
      <c r="D31" s="20">
        <f t="shared" si="1"/>
        <v>4000</v>
      </c>
      <c r="E31" s="41">
        <f t="shared" si="2"/>
        <v>105.88235294117648</v>
      </c>
      <c r="F31" s="48">
        <v>75000</v>
      </c>
      <c r="G31" s="24">
        <f t="shared" si="3"/>
        <v>104.16666666666667</v>
      </c>
      <c r="H31" s="57">
        <v>78000</v>
      </c>
      <c r="I31" s="24">
        <f t="shared" si="4"/>
        <v>104</v>
      </c>
    </row>
    <row r="32" spans="1:9" ht="15.75">
      <c r="A32" s="8" t="s">
        <v>1</v>
      </c>
      <c r="B32" s="78" t="s">
        <v>23</v>
      </c>
      <c r="C32" s="79"/>
      <c r="D32" s="79"/>
      <c r="E32" s="80"/>
      <c r="F32" s="78" t="s">
        <v>39</v>
      </c>
      <c r="G32" s="79"/>
      <c r="H32" s="79"/>
      <c r="I32" s="81"/>
    </row>
    <row r="33" spans="1:9" ht="15.75">
      <c r="A33" s="9"/>
      <c r="B33" s="6" t="s">
        <v>24</v>
      </c>
      <c r="C33" s="6" t="s">
        <v>25</v>
      </c>
      <c r="D33" s="6" t="s">
        <v>27</v>
      </c>
      <c r="E33" s="6" t="s">
        <v>29</v>
      </c>
      <c r="F33" s="6">
        <v>2004</v>
      </c>
      <c r="G33" s="6" t="s">
        <v>29</v>
      </c>
      <c r="H33" s="6">
        <v>2005</v>
      </c>
      <c r="I33" s="6" t="s">
        <v>29</v>
      </c>
    </row>
    <row r="34" spans="1:9" ht="15.75">
      <c r="A34" s="7" t="s">
        <v>2</v>
      </c>
      <c r="B34" s="7"/>
      <c r="C34" s="10" t="s">
        <v>26</v>
      </c>
      <c r="D34" s="11" t="s">
        <v>28</v>
      </c>
      <c r="E34" s="12">
        <v>37655</v>
      </c>
      <c r="F34" s="10"/>
      <c r="G34" s="54">
        <v>37775</v>
      </c>
      <c r="H34" s="10"/>
      <c r="I34" s="13">
        <v>37780</v>
      </c>
    </row>
    <row r="35" spans="1:9" ht="15.75">
      <c r="A35" s="4" t="s">
        <v>30</v>
      </c>
      <c r="B35" s="4" t="s">
        <v>31</v>
      </c>
      <c r="C35" s="4" t="s">
        <v>32</v>
      </c>
      <c r="D35" s="50" t="s">
        <v>33</v>
      </c>
      <c r="E35" s="4" t="s">
        <v>34</v>
      </c>
      <c r="F35" s="4" t="s">
        <v>35</v>
      </c>
      <c r="G35" s="50" t="s">
        <v>38</v>
      </c>
      <c r="H35" s="4" t="s">
        <v>36</v>
      </c>
      <c r="I35" s="4" t="s">
        <v>37</v>
      </c>
    </row>
    <row r="36" spans="1:9" ht="15.75">
      <c r="A36" s="33" t="s">
        <v>44</v>
      </c>
      <c r="B36" s="44">
        <v>650</v>
      </c>
      <c r="C36" s="51">
        <v>450</v>
      </c>
      <c r="D36" s="44">
        <f>C36-B36</f>
        <v>-200</v>
      </c>
      <c r="E36" s="37">
        <f>C36/B36*100</f>
        <v>69.23076923076923</v>
      </c>
      <c r="F36" s="51">
        <v>400</v>
      </c>
      <c r="G36" s="34">
        <f>F36/C36*100</f>
        <v>88.88888888888889</v>
      </c>
      <c r="H36" s="58">
        <v>400</v>
      </c>
      <c r="I36" s="34">
        <f>H36/F36*100</f>
        <v>100</v>
      </c>
    </row>
    <row r="37" spans="1:9" ht="15.75">
      <c r="A37" s="15" t="s">
        <v>43</v>
      </c>
      <c r="B37" s="18">
        <v>1000</v>
      </c>
      <c r="C37" s="46">
        <v>15000</v>
      </c>
      <c r="D37" s="18">
        <f>C37-B37</f>
        <v>14000</v>
      </c>
      <c r="E37" s="39">
        <f aca="true" t="shared" si="5" ref="E37:E62">C37/B37*100</f>
        <v>1500</v>
      </c>
      <c r="F37" s="46">
        <v>5000</v>
      </c>
      <c r="G37" s="22">
        <f>F37/C37*100</f>
        <v>33.33333333333333</v>
      </c>
      <c r="H37" s="55">
        <v>5000</v>
      </c>
      <c r="I37" s="22">
        <f>H37/F37*100</f>
        <v>100</v>
      </c>
    </row>
    <row r="38" spans="1:9" ht="15.75">
      <c r="A38" s="15" t="s">
        <v>45</v>
      </c>
      <c r="B38" s="18">
        <v>500</v>
      </c>
      <c r="C38" s="46">
        <v>500</v>
      </c>
      <c r="D38" s="18">
        <f>C38-B38</f>
        <v>0</v>
      </c>
      <c r="E38" s="39">
        <f t="shared" si="5"/>
        <v>100</v>
      </c>
      <c r="F38" s="46">
        <v>0</v>
      </c>
      <c r="G38" s="53" t="s">
        <v>28</v>
      </c>
      <c r="H38" s="55">
        <v>0</v>
      </c>
      <c r="I38" s="53" t="s">
        <v>28</v>
      </c>
    </row>
    <row r="39" spans="1:9" ht="15.75">
      <c r="A39" s="15"/>
      <c r="B39" s="18"/>
      <c r="C39" s="46"/>
      <c r="D39" s="18"/>
      <c r="E39" s="39"/>
      <c r="F39" s="46"/>
      <c r="G39" s="22"/>
      <c r="H39" s="55"/>
      <c r="I39" s="22"/>
    </row>
    <row r="40" spans="1:9" ht="15.75">
      <c r="A40" s="16" t="s">
        <v>46</v>
      </c>
      <c r="B40" s="19">
        <v>40000</v>
      </c>
      <c r="C40" s="47">
        <v>32500</v>
      </c>
      <c r="D40" s="19">
        <f>C40-B40</f>
        <v>-7500</v>
      </c>
      <c r="E40" s="43">
        <f t="shared" si="5"/>
        <v>81.25</v>
      </c>
      <c r="F40" s="47">
        <v>32000</v>
      </c>
      <c r="G40" s="23">
        <f>F40/C40*100</f>
        <v>98.46153846153847</v>
      </c>
      <c r="H40" s="56">
        <v>32000</v>
      </c>
      <c r="I40" s="23">
        <f>H40/F40*100</f>
        <v>100</v>
      </c>
    </row>
    <row r="41" spans="1:9" ht="15.75">
      <c r="A41" s="15" t="s">
        <v>47</v>
      </c>
      <c r="B41" s="18"/>
      <c r="C41" s="46"/>
      <c r="D41" s="18"/>
      <c r="E41" s="39"/>
      <c r="F41" s="46"/>
      <c r="G41" s="22"/>
      <c r="H41" s="55"/>
      <c r="I41" s="22"/>
    </row>
    <row r="42" spans="1:9" ht="15.75">
      <c r="A42" s="7"/>
      <c r="B42" s="20"/>
      <c r="C42" s="48"/>
      <c r="D42" s="20"/>
      <c r="E42" s="41"/>
      <c r="F42" s="48"/>
      <c r="G42" s="24"/>
      <c r="H42" s="57"/>
      <c r="I42" s="24"/>
    </row>
    <row r="43" spans="1:9" ht="15.75">
      <c r="A43" s="14" t="s">
        <v>48</v>
      </c>
      <c r="B43" s="17">
        <f>B10+B22+B40</f>
        <v>436300</v>
      </c>
      <c r="C43" s="17">
        <f>C10+C22+C40</f>
        <v>398400</v>
      </c>
      <c r="D43" s="19">
        <f>D10+D22+D40</f>
        <v>-37900</v>
      </c>
      <c r="E43" s="21">
        <f t="shared" si="5"/>
        <v>91.31331652532661</v>
      </c>
      <c r="F43" s="45">
        <f>F10+F22+F40</f>
        <v>342700</v>
      </c>
      <c r="G43" s="21">
        <f>F43/C43*100</f>
        <v>86.01907630522089</v>
      </c>
      <c r="H43" s="32">
        <f>H10+H22+H40</f>
        <v>340900</v>
      </c>
      <c r="I43" s="21">
        <f>H43/F43*100</f>
        <v>99.47475926466296</v>
      </c>
    </row>
    <row r="44" spans="1:9" ht="15.75">
      <c r="A44" s="15"/>
      <c r="B44" s="18"/>
      <c r="C44" s="18"/>
      <c r="D44" s="18"/>
      <c r="E44" s="22"/>
      <c r="F44" s="46"/>
      <c r="G44" s="22"/>
      <c r="H44" s="55"/>
      <c r="I44" s="22"/>
    </row>
    <row r="45" spans="1:9" ht="15.75">
      <c r="A45" s="42"/>
      <c r="B45" s="75"/>
      <c r="C45" s="75"/>
      <c r="D45" s="75"/>
      <c r="E45" s="76"/>
      <c r="F45" s="75"/>
      <c r="G45" s="75"/>
      <c r="H45" s="75"/>
      <c r="I45" s="77"/>
    </row>
    <row r="46" spans="1:9" ht="15.75">
      <c r="A46" s="38" t="s">
        <v>49</v>
      </c>
      <c r="B46" s="27"/>
      <c r="C46" s="27"/>
      <c r="D46" s="27"/>
      <c r="E46" s="27"/>
      <c r="F46" s="27"/>
      <c r="G46" s="27"/>
      <c r="H46" s="27"/>
      <c r="I46" s="69"/>
    </row>
    <row r="47" spans="1:9" ht="15.75">
      <c r="A47" s="40"/>
      <c r="B47" s="70"/>
      <c r="C47" s="30"/>
      <c r="D47" s="71"/>
      <c r="E47" s="72"/>
      <c r="F47" s="30"/>
      <c r="G47" s="73"/>
      <c r="H47" s="30"/>
      <c r="I47" s="74"/>
    </row>
    <row r="48" spans="1:9" ht="15.75">
      <c r="A48" s="16" t="s">
        <v>50</v>
      </c>
      <c r="B48" s="19">
        <f>SUM(B50:B54)</f>
        <v>20000</v>
      </c>
      <c r="C48" s="19">
        <f aca="true" t="shared" si="6" ref="C48:H48">SUM(C50:C54)</f>
        <v>22000</v>
      </c>
      <c r="D48" s="19">
        <f>C48-B48</f>
        <v>2000</v>
      </c>
      <c r="E48" s="23">
        <f t="shared" si="5"/>
        <v>110.00000000000001</v>
      </c>
      <c r="F48" s="19">
        <f t="shared" si="6"/>
        <v>22000</v>
      </c>
      <c r="G48" s="23">
        <f>F48/C48*100</f>
        <v>100</v>
      </c>
      <c r="H48" s="19">
        <f t="shared" si="6"/>
        <v>23000</v>
      </c>
      <c r="I48" s="23">
        <f>H48/F48*100</f>
        <v>104.54545454545455</v>
      </c>
    </row>
    <row r="49" spans="1:9" ht="15.75">
      <c r="A49" s="15" t="s">
        <v>6</v>
      </c>
      <c r="B49" s="18"/>
      <c r="C49" s="18"/>
      <c r="D49" s="18"/>
      <c r="E49" s="22"/>
      <c r="F49" s="18"/>
      <c r="G49" s="22"/>
      <c r="H49" s="18"/>
      <c r="I49" s="22"/>
    </row>
    <row r="50" spans="1:9" ht="15.75">
      <c r="A50" s="15" t="s">
        <v>51</v>
      </c>
      <c r="B50" s="18">
        <v>16000</v>
      </c>
      <c r="C50" s="18">
        <v>17500</v>
      </c>
      <c r="D50" s="18">
        <f aca="true" t="shared" si="7" ref="D50:D62">C50-B50</f>
        <v>1500</v>
      </c>
      <c r="E50" s="22">
        <f t="shared" si="5"/>
        <v>109.375</v>
      </c>
      <c r="F50" s="18">
        <v>17000</v>
      </c>
      <c r="G50" s="22">
        <f aca="true" t="shared" si="8" ref="G50:G62">F50/C50*100</f>
        <v>97.14285714285714</v>
      </c>
      <c r="H50" s="18">
        <v>18000</v>
      </c>
      <c r="I50" s="22">
        <f>H50/F50*100</f>
        <v>105.88235294117648</v>
      </c>
    </row>
    <row r="51" spans="1:9" ht="15.75">
      <c r="A51" s="15" t="s">
        <v>71</v>
      </c>
      <c r="B51" s="18"/>
      <c r="C51" s="18"/>
      <c r="D51" s="18"/>
      <c r="E51" s="22"/>
      <c r="F51" s="18"/>
      <c r="G51" s="22"/>
      <c r="H51" s="18"/>
      <c r="I51" s="22"/>
    </row>
    <row r="52" spans="1:9" ht="15.75">
      <c r="A52" s="15" t="s">
        <v>52</v>
      </c>
      <c r="B52" s="18">
        <v>3000</v>
      </c>
      <c r="C52" s="18">
        <v>1000</v>
      </c>
      <c r="D52" s="18">
        <f t="shared" si="7"/>
        <v>-2000</v>
      </c>
      <c r="E52" s="22">
        <f t="shared" si="5"/>
        <v>33.33333333333333</v>
      </c>
      <c r="F52" s="18">
        <v>3000</v>
      </c>
      <c r="G52" s="22">
        <f t="shared" si="8"/>
        <v>300</v>
      </c>
      <c r="H52" s="18">
        <v>3000</v>
      </c>
      <c r="I52" s="22">
        <f>H52/F52*100</f>
        <v>100</v>
      </c>
    </row>
    <row r="53" spans="1:9" ht="15.75">
      <c r="A53" s="15" t="s">
        <v>54</v>
      </c>
      <c r="B53" s="18"/>
      <c r="C53" s="18"/>
      <c r="D53" s="18"/>
      <c r="E53" s="22"/>
      <c r="F53" s="18"/>
      <c r="G53" s="22"/>
      <c r="H53" s="18"/>
      <c r="I53" s="22"/>
    </row>
    <row r="54" spans="1:9" ht="15.75">
      <c r="A54" s="15" t="s">
        <v>53</v>
      </c>
      <c r="B54" s="18">
        <v>1000</v>
      </c>
      <c r="C54" s="18">
        <v>3500</v>
      </c>
      <c r="D54" s="18">
        <f t="shared" si="7"/>
        <v>2500</v>
      </c>
      <c r="E54" s="22">
        <f t="shared" si="5"/>
        <v>350</v>
      </c>
      <c r="F54" s="18">
        <v>2000</v>
      </c>
      <c r="G54" s="22">
        <f t="shared" si="8"/>
        <v>57.14285714285714</v>
      </c>
      <c r="H54" s="18">
        <v>2000</v>
      </c>
      <c r="I54" s="22">
        <f>H54/F54*100</f>
        <v>100</v>
      </c>
    </row>
    <row r="55" spans="1:9" ht="15.75">
      <c r="A55" s="15"/>
      <c r="B55" s="18"/>
      <c r="C55" s="18"/>
      <c r="D55" s="18"/>
      <c r="E55" s="53"/>
      <c r="F55" s="18"/>
      <c r="G55" s="53"/>
      <c r="H55" s="18"/>
      <c r="I55" s="22"/>
    </row>
    <row r="56" spans="1:9" ht="15.75">
      <c r="A56" s="16" t="s">
        <v>55</v>
      </c>
      <c r="B56" s="19">
        <f>SUM(B58:B62)</f>
        <v>359300</v>
      </c>
      <c r="C56" s="19">
        <f aca="true" t="shared" si="9" ref="C56:H56">SUM(C58:C62)</f>
        <v>376400</v>
      </c>
      <c r="D56" s="19">
        <f t="shared" si="7"/>
        <v>17100</v>
      </c>
      <c r="E56" s="23">
        <f t="shared" si="5"/>
        <v>104.75925410520458</v>
      </c>
      <c r="F56" s="19">
        <f t="shared" si="9"/>
        <v>320700</v>
      </c>
      <c r="G56" s="23">
        <f t="shared" si="8"/>
        <v>85.201912858661</v>
      </c>
      <c r="H56" s="19">
        <f t="shared" si="9"/>
        <v>317900</v>
      </c>
      <c r="I56" s="23">
        <f>H56/F56*100</f>
        <v>99.12690988462738</v>
      </c>
    </row>
    <row r="57" spans="1:9" ht="15.75">
      <c r="A57" s="15" t="s">
        <v>6</v>
      </c>
      <c r="B57" s="18"/>
      <c r="C57" s="18"/>
      <c r="D57" s="18"/>
      <c r="E57" s="22"/>
      <c r="F57" s="18"/>
      <c r="G57" s="22"/>
      <c r="H57" s="18"/>
      <c r="I57" s="22"/>
    </row>
    <row r="58" spans="1:9" ht="15.75">
      <c r="A58" s="15" t="s">
        <v>56</v>
      </c>
      <c r="B58" s="18"/>
      <c r="C58" s="18"/>
      <c r="D58" s="18"/>
      <c r="E58" s="22"/>
      <c r="F58" s="18"/>
      <c r="G58" s="22"/>
      <c r="H58" s="18"/>
      <c r="I58" s="22"/>
    </row>
    <row r="59" spans="1:9" ht="15.75">
      <c r="A59" s="15" t="s">
        <v>57</v>
      </c>
      <c r="B59" s="18">
        <v>63050</v>
      </c>
      <c r="C59" s="18">
        <v>62500</v>
      </c>
      <c r="D59" s="18">
        <f t="shared" si="7"/>
        <v>-550</v>
      </c>
      <c r="E59" s="22">
        <f t="shared" si="5"/>
        <v>99.12767644726408</v>
      </c>
      <c r="F59" s="18">
        <v>63500</v>
      </c>
      <c r="G59" s="22">
        <f t="shared" si="8"/>
        <v>101.6</v>
      </c>
      <c r="H59" s="18">
        <v>64500</v>
      </c>
      <c r="I59" s="22">
        <f>H59/F59*100</f>
        <v>101.5748031496063</v>
      </c>
    </row>
    <row r="60" spans="1:9" ht="15.75">
      <c r="A60" s="15" t="s">
        <v>58</v>
      </c>
      <c r="B60" s="18">
        <v>107500</v>
      </c>
      <c r="C60" s="18">
        <v>114889</v>
      </c>
      <c r="D60" s="18">
        <f t="shared" si="7"/>
        <v>7389</v>
      </c>
      <c r="E60" s="22">
        <f t="shared" si="5"/>
        <v>106.87348837209302</v>
      </c>
      <c r="F60" s="18">
        <v>123030</v>
      </c>
      <c r="G60" s="22">
        <f t="shared" si="8"/>
        <v>107.0859699361993</v>
      </c>
      <c r="H60" s="18">
        <v>131922</v>
      </c>
      <c r="I60" s="22">
        <f>H60/F60*100</f>
        <v>107.22750548646671</v>
      </c>
    </row>
    <row r="61" spans="1:9" ht="15.75">
      <c r="A61" s="15" t="s">
        <v>59</v>
      </c>
      <c r="B61" s="18">
        <v>71000</v>
      </c>
      <c r="C61" s="18">
        <v>73321</v>
      </c>
      <c r="D61" s="18">
        <f t="shared" si="7"/>
        <v>2321</v>
      </c>
      <c r="E61" s="22">
        <f t="shared" si="5"/>
        <v>103.26901408450703</v>
      </c>
      <c r="F61" s="18">
        <v>55000</v>
      </c>
      <c r="G61" s="22">
        <f t="shared" si="8"/>
        <v>75.01261575810477</v>
      </c>
      <c r="H61" s="18">
        <v>54500</v>
      </c>
      <c r="I61" s="22">
        <f>H61/F61*100</f>
        <v>99.0909090909091</v>
      </c>
    </row>
    <row r="62" spans="1:9" ht="15.75">
      <c r="A62" s="7" t="s">
        <v>60</v>
      </c>
      <c r="B62" s="20">
        <v>117750</v>
      </c>
      <c r="C62" s="20">
        <v>125690</v>
      </c>
      <c r="D62" s="20">
        <f t="shared" si="7"/>
        <v>7940</v>
      </c>
      <c r="E62" s="24">
        <f t="shared" si="5"/>
        <v>106.74309978768576</v>
      </c>
      <c r="F62" s="20">
        <v>79170</v>
      </c>
      <c r="G62" s="24">
        <f t="shared" si="8"/>
        <v>62.98830455883523</v>
      </c>
      <c r="H62" s="20">
        <v>66978</v>
      </c>
      <c r="I62" s="24">
        <f>H62/F62*100</f>
        <v>84.60022735884804</v>
      </c>
    </row>
    <row r="63" spans="1:9" ht="15.75">
      <c r="A63" s="8" t="s">
        <v>49</v>
      </c>
      <c r="B63" s="78" t="s">
        <v>23</v>
      </c>
      <c r="C63" s="79"/>
      <c r="D63" s="79"/>
      <c r="E63" s="80"/>
      <c r="F63" s="78" t="s">
        <v>39</v>
      </c>
      <c r="G63" s="79"/>
      <c r="H63" s="79"/>
      <c r="I63" s="81"/>
    </row>
    <row r="64" spans="1:9" ht="15.75">
      <c r="A64" s="9"/>
      <c r="B64" s="6" t="s">
        <v>24</v>
      </c>
      <c r="C64" s="6" t="s">
        <v>25</v>
      </c>
      <c r="D64" s="6" t="s">
        <v>27</v>
      </c>
      <c r="E64" s="6" t="s">
        <v>29</v>
      </c>
      <c r="F64" s="6">
        <v>2004</v>
      </c>
      <c r="G64" s="6" t="s">
        <v>29</v>
      </c>
      <c r="H64" s="6">
        <v>2005</v>
      </c>
      <c r="I64" s="6" t="s">
        <v>29</v>
      </c>
    </row>
    <row r="65" spans="1:9" ht="15.75">
      <c r="A65" s="7" t="s">
        <v>2</v>
      </c>
      <c r="B65" s="7"/>
      <c r="C65" s="10" t="s">
        <v>26</v>
      </c>
      <c r="D65" s="11" t="s">
        <v>28</v>
      </c>
      <c r="E65" s="12">
        <v>37655</v>
      </c>
      <c r="F65" s="10"/>
      <c r="G65" s="54">
        <v>37775</v>
      </c>
      <c r="H65" s="10"/>
      <c r="I65" s="13">
        <v>37780</v>
      </c>
    </row>
    <row r="66" spans="1:9" ht="15.75">
      <c r="A66" s="4" t="s">
        <v>30</v>
      </c>
      <c r="B66" s="4" t="s">
        <v>31</v>
      </c>
      <c r="C66" s="4" t="s">
        <v>32</v>
      </c>
      <c r="D66" s="50" t="s">
        <v>33</v>
      </c>
      <c r="E66" s="4" t="s">
        <v>34</v>
      </c>
      <c r="F66" s="4" t="s">
        <v>35</v>
      </c>
      <c r="G66" s="50" t="s">
        <v>38</v>
      </c>
      <c r="H66" s="4" t="s">
        <v>36</v>
      </c>
      <c r="I66" s="4" t="s">
        <v>37</v>
      </c>
    </row>
    <row r="67" spans="1:9" ht="15.75">
      <c r="A67" s="14" t="s">
        <v>61</v>
      </c>
      <c r="B67" s="17">
        <f>SUM(B70)</f>
        <v>57000</v>
      </c>
      <c r="C67" s="45">
        <f aca="true" t="shared" si="10" ref="C67:H67">SUM(C70)</f>
        <v>0</v>
      </c>
      <c r="D67" s="17">
        <f>C67-B67</f>
        <v>-57000</v>
      </c>
      <c r="E67" s="66" t="s">
        <v>28</v>
      </c>
      <c r="F67" s="45">
        <f t="shared" si="10"/>
        <v>0</v>
      </c>
      <c r="G67" s="64" t="s">
        <v>28</v>
      </c>
      <c r="H67" s="32">
        <f t="shared" si="10"/>
        <v>0</v>
      </c>
      <c r="I67" s="64" t="s">
        <v>28</v>
      </c>
    </row>
    <row r="68" spans="1:9" ht="15.75">
      <c r="A68" s="15" t="s">
        <v>6</v>
      </c>
      <c r="B68" s="18"/>
      <c r="C68" s="46"/>
      <c r="D68" s="18"/>
      <c r="E68" s="39"/>
      <c r="F68" s="46"/>
      <c r="G68" s="22"/>
      <c r="H68" s="55"/>
      <c r="I68" s="22"/>
    </row>
    <row r="69" spans="1:9" ht="15.75">
      <c r="A69" s="15" t="s">
        <v>62</v>
      </c>
      <c r="B69" s="18"/>
      <c r="C69" s="46"/>
      <c r="D69" s="18"/>
      <c r="E69" s="39"/>
      <c r="F69" s="46"/>
      <c r="G69" s="22"/>
      <c r="H69" s="55"/>
      <c r="I69" s="22"/>
    </row>
    <row r="70" spans="1:9" ht="15.75">
      <c r="A70" s="7" t="s">
        <v>63</v>
      </c>
      <c r="B70" s="20">
        <v>57000</v>
      </c>
      <c r="C70" s="48"/>
      <c r="D70" s="20">
        <f>C70-B70</f>
        <v>-57000</v>
      </c>
      <c r="E70" s="67" t="s">
        <v>28</v>
      </c>
      <c r="F70" s="48">
        <v>0</v>
      </c>
      <c r="G70" s="63" t="s">
        <v>28</v>
      </c>
      <c r="H70" s="57">
        <v>0</v>
      </c>
      <c r="I70" s="63" t="s">
        <v>28</v>
      </c>
    </row>
    <row r="71" spans="1:9" ht="15.75">
      <c r="A71" s="33"/>
      <c r="B71" s="44"/>
      <c r="C71" s="51"/>
      <c r="D71" s="44"/>
      <c r="E71" s="37"/>
      <c r="F71" s="51"/>
      <c r="G71" s="34"/>
      <c r="H71" s="58"/>
      <c r="I71" s="34"/>
    </row>
    <row r="72" spans="1:9" ht="15.75">
      <c r="A72" s="16" t="s">
        <v>64</v>
      </c>
      <c r="B72" s="19">
        <f>B48+B56+B67</f>
        <v>436300</v>
      </c>
      <c r="C72" s="47">
        <f>C48+C56+C67</f>
        <v>398400</v>
      </c>
      <c r="D72" s="19">
        <f>C72-B72</f>
        <v>-37900</v>
      </c>
      <c r="E72" s="43">
        <f>C72/B72*100</f>
        <v>91.31331652532661</v>
      </c>
      <c r="F72" s="47">
        <f>F48+F56+F67</f>
        <v>342700</v>
      </c>
      <c r="G72" s="23">
        <f>F72/C72*100</f>
        <v>86.01907630522089</v>
      </c>
      <c r="H72" s="56">
        <f>H48+H56+H67</f>
        <v>340900</v>
      </c>
      <c r="I72" s="23">
        <f>H72/F72*100</f>
        <v>99.47475926466296</v>
      </c>
    </row>
    <row r="73" spans="1:9" ht="15.75">
      <c r="A73" s="15"/>
      <c r="B73" s="18"/>
      <c r="C73" s="46"/>
      <c r="D73" s="18"/>
      <c r="E73" s="39"/>
      <c r="F73" s="46"/>
      <c r="G73" s="22"/>
      <c r="H73" s="55"/>
      <c r="I73" s="22"/>
    </row>
    <row r="74" spans="1:9" ht="15.75">
      <c r="A74" s="36"/>
      <c r="B74" s="75"/>
      <c r="C74" s="75"/>
      <c r="D74" s="75"/>
      <c r="E74" s="76"/>
      <c r="F74" s="75"/>
      <c r="G74" s="75"/>
      <c r="H74" s="75"/>
      <c r="I74" s="77"/>
    </row>
    <row r="75" spans="1:9" ht="15.75">
      <c r="A75" s="38" t="s">
        <v>65</v>
      </c>
      <c r="B75" s="27"/>
      <c r="C75" s="27"/>
      <c r="D75" s="27"/>
      <c r="E75" s="27"/>
      <c r="F75" s="27"/>
      <c r="G75" s="27"/>
      <c r="H75" s="27"/>
      <c r="I75" s="69"/>
    </row>
    <row r="76" spans="1:9" ht="15.75">
      <c r="A76" s="40"/>
      <c r="B76" s="70"/>
      <c r="C76" s="30"/>
      <c r="D76" s="71"/>
      <c r="E76" s="72"/>
      <c r="F76" s="30"/>
      <c r="G76" s="73"/>
      <c r="H76" s="30"/>
      <c r="I76" s="74"/>
    </row>
    <row r="77" spans="1:9" ht="15.75">
      <c r="A77" s="15"/>
      <c r="B77" s="18"/>
      <c r="C77" s="18"/>
      <c r="D77" s="18"/>
      <c r="E77" s="22"/>
      <c r="F77" s="59"/>
      <c r="G77" s="22"/>
      <c r="H77" s="55"/>
      <c r="I77" s="22"/>
    </row>
    <row r="78" spans="1:9" ht="15.75">
      <c r="A78" s="16" t="s">
        <v>67</v>
      </c>
      <c r="B78" s="19">
        <f>B43</f>
        <v>436300</v>
      </c>
      <c r="C78" s="19">
        <f aca="true" t="shared" si="11" ref="C78:H78">C43</f>
        <v>398400</v>
      </c>
      <c r="D78" s="19">
        <f t="shared" si="11"/>
        <v>-37900</v>
      </c>
      <c r="E78" s="23">
        <f>C78/B78*100</f>
        <v>91.31331652532661</v>
      </c>
      <c r="F78" s="47">
        <f t="shared" si="11"/>
        <v>342700</v>
      </c>
      <c r="G78" s="23">
        <f>F78/C78*100</f>
        <v>86.01907630522089</v>
      </c>
      <c r="H78" s="56">
        <f t="shared" si="11"/>
        <v>340900</v>
      </c>
      <c r="I78" s="23">
        <f>H78/F78*100</f>
        <v>99.47475926466296</v>
      </c>
    </row>
    <row r="79" spans="1:9" ht="15.75">
      <c r="A79" s="15"/>
      <c r="B79" s="18"/>
      <c r="C79" s="18"/>
      <c r="D79" s="18"/>
      <c r="E79" s="22"/>
      <c r="F79" s="59"/>
      <c r="G79" s="22"/>
      <c r="H79" s="55"/>
      <c r="I79" s="22"/>
    </row>
    <row r="80" spans="1:9" ht="15.75">
      <c r="A80" s="16" t="s">
        <v>66</v>
      </c>
      <c r="B80" s="19">
        <f>B72</f>
        <v>436300</v>
      </c>
      <c r="C80" s="19">
        <f aca="true" t="shared" si="12" ref="C80:H80">C72</f>
        <v>398400</v>
      </c>
      <c r="D80" s="19">
        <f t="shared" si="12"/>
        <v>-37900</v>
      </c>
      <c r="E80" s="23">
        <f>C80/B80*100</f>
        <v>91.31331652532661</v>
      </c>
      <c r="F80" s="62">
        <f t="shared" si="12"/>
        <v>342700</v>
      </c>
      <c r="G80" s="23">
        <f>F80/C80*100</f>
        <v>86.01907630522089</v>
      </c>
      <c r="H80" s="56">
        <f t="shared" si="12"/>
        <v>340900</v>
      </c>
      <c r="I80" s="23">
        <f>H80/F80*100</f>
        <v>99.47475926466296</v>
      </c>
    </row>
    <row r="81" spans="1:9" ht="15.75">
      <c r="A81" s="7"/>
      <c r="B81" s="20"/>
      <c r="C81" s="20"/>
      <c r="D81" s="20"/>
      <c r="E81" s="24"/>
      <c r="F81" s="60"/>
      <c r="G81" s="24"/>
      <c r="H81" s="57"/>
      <c r="I81" s="24"/>
    </row>
    <row r="82" spans="1:9" ht="15.75">
      <c r="A82" s="33"/>
      <c r="B82" s="44"/>
      <c r="C82" s="44"/>
      <c r="D82" s="44"/>
      <c r="E82" s="34"/>
      <c r="F82" s="61"/>
      <c r="G82" s="34"/>
      <c r="H82" s="58"/>
      <c r="I82" s="34"/>
    </row>
    <row r="83" spans="1:9" ht="15.75">
      <c r="A83" s="16" t="s">
        <v>68</v>
      </c>
      <c r="B83" s="19">
        <f>B78-B80</f>
        <v>0</v>
      </c>
      <c r="C83" s="19">
        <f aca="true" t="shared" si="13" ref="C83:H83">C78-C80</f>
        <v>0</v>
      </c>
      <c r="D83" s="19">
        <f t="shared" si="13"/>
        <v>0</v>
      </c>
      <c r="E83" s="65" t="s">
        <v>28</v>
      </c>
      <c r="F83" s="47">
        <f t="shared" si="13"/>
        <v>0</v>
      </c>
      <c r="G83" s="65" t="s">
        <v>28</v>
      </c>
      <c r="H83" s="56">
        <f t="shared" si="13"/>
        <v>0</v>
      </c>
      <c r="I83" s="65" t="s">
        <v>28</v>
      </c>
    </row>
    <row r="84" spans="1:9" ht="15.75">
      <c r="A84" s="7"/>
      <c r="B84" s="20"/>
      <c r="C84" s="20"/>
      <c r="D84" s="20"/>
      <c r="E84" s="24"/>
      <c r="F84" s="60"/>
      <c r="G84" s="24"/>
      <c r="H84" s="57"/>
      <c r="I84" s="24"/>
    </row>
    <row r="85" spans="2:9" ht="15.75">
      <c r="B85" s="31"/>
      <c r="C85" s="31"/>
      <c r="D85" s="31"/>
      <c r="E85" s="35"/>
      <c r="F85" s="31"/>
      <c r="G85" s="35"/>
      <c r="H85" s="31"/>
      <c r="I85" s="35"/>
    </row>
    <row r="86" spans="1:9" ht="15.75">
      <c r="A86" s="1" t="s">
        <v>69</v>
      </c>
      <c r="B86" s="31"/>
      <c r="C86" s="31"/>
      <c r="D86" s="31"/>
      <c r="E86" s="35"/>
      <c r="F86" s="31"/>
      <c r="G86" s="35"/>
      <c r="H86" s="31"/>
      <c r="I86" s="35"/>
    </row>
    <row r="87" spans="2:9" ht="15.75">
      <c r="B87" s="31"/>
      <c r="C87" s="31"/>
      <c r="D87" s="31"/>
      <c r="E87" s="35"/>
      <c r="F87" s="31"/>
      <c r="G87" s="35"/>
      <c r="H87" s="31"/>
      <c r="I87" s="35"/>
    </row>
    <row r="88" spans="2:9" ht="15.75">
      <c r="B88" s="31"/>
      <c r="C88" s="31"/>
      <c r="D88" s="31"/>
      <c r="E88" s="35"/>
      <c r="F88" s="31"/>
      <c r="G88" s="35"/>
      <c r="H88" s="31"/>
      <c r="I88" s="35"/>
    </row>
    <row r="89" spans="2:9" ht="15.75">
      <c r="B89" s="31"/>
      <c r="C89" s="31"/>
      <c r="D89" s="31"/>
      <c r="E89" s="35"/>
      <c r="F89" s="31"/>
      <c r="G89" s="35"/>
      <c r="H89" s="31"/>
      <c r="I89" s="35"/>
    </row>
    <row r="90" spans="2:9" ht="15.75">
      <c r="B90" s="31"/>
      <c r="C90" s="31"/>
      <c r="D90" s="31"/>
      <c r="E90" s="35"/>
      <c r="F90" s="31"/>
      <c r="G90" s="35"/>
      <c r="H90" s="31"/>
      <c r="I90" s="35"/>
    </row>
    <row r="91" spans="2:9" ht="15.75">
      <c r="B91" s="31"/>
      <c r="C91" s="31"/>
      <c r="D91" s="31"/>
      <c r="E91" s="35"/>
      <c r="F91" s="31"/>
      <c r="G91" s="35"/>
      <c r="H91" s="31"/>
      <c r="I91" s="35"/>
    </row>
    <row r="92" spans="2:9" ht="15.75">
      <c r="B92" s="31"/>
      <c r="C92" s="31"/>
      <c r="D92" s="31"/>
      <c r="E92" s="35"/>
      <c r="F92" s="31"/>
      <c r="G92" s="35"/>
      <c r="H92" s="31"/>
      <c r="I92" s="35"/>
    </row>
    <row r="93" spans="2:9" ht="15.75">
      <c r="B93" s="31"/>
      <c r="C93" s="31"/>
      <c r="D93" s="31"/>
      <c r="E93" s="35"/>
      <c r="F93" s="31"/>
      <c r="G93" s="35"/>
      <c r="H93" s="31"/>
      <c r="I93" s="35"/>
    </row>
  </sheetData>
  <mergeCells count="10">
    <mergeCell ref="B45:E45"/>
    <mergeCell ref="F45:I45"/>
    <mergeCell ref="B6:E6"/>
    <mergeCell ref="F6:I6"/>
    <mergeCell ref="B32:E32"/>
    <mergeCell ref="F32:I32"/>
    <mergeCell ref="B74:E74"/>
    <mergeCell ref="F74:I74"/>
    <mergeCell ref="B63:E63"/>
    <mergeCell ref="F63:I6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/>
  <dc:description/>
  <cp:lastModifiedBy> </cp:lastModifiedBy>
  <cp:lastPrinted>2003-05-07T07:16:11Z</cp:lastPrinted>
  <dcterms:created xsi:type="dcterms:W3CDTF">2003-02-04T09:19:08Z</dcterms:created>
  <dcterms:modified xsi:type="dcterms:W3CDTF">2003-05-07T07:23:19Z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1220982256</vt:i4>
  </property>
  <property fmtid="{D5CDD505-2E9C-101B-9397-08002B2CF9AE}" pid="4" name="_EmailSubje">
    <vt:lpwstr>Účtovná závierka Slovenského pozemkového fondu ku dňu 31.12.2002....</vt:lpwstr>
  </property>
  <property fmtid="{D5CDD505-2E9C-101B-9397-08002B2CF9AE}" pid="5" name="_AuthorEma">
    <vt:lpwstr>tapusova@land.gov.sk</vt:lpwstr>
  </property>
  <property fmtid="{D5CDD505-2E9C-101B-9397-08002B2CF9AE}" pid="6" name="_AuthorEmailDisplayNa">
    <vt:lpwstr>Ing. Ľudmila Ťapušová</vt:lpwstr>
  </property>
</Properties>
</file>