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4"/>
  </bookViews>
  <sheets>
    <sheet name="Hárok1" sheetId="1" r:id="rId1"/>
    <sheet name="Hárok2" sheetId="2" r:id="rId2"/>
    <sheet name="Hárok3" sheetId="3" r:id="rId3"/>
    <sheet name="Hárok4" sheetId="4" r:id="rId4"/>
    <sheet name="Hárok5" sheetId="5" r:id="rId5"/>
  </sheets>
  <definedNames>
    <definedName name="_xlnm.Print_Area" localSheetId="0">'Hárok1'!$A$1:$G$84</definedName>
    <definedName name="_xlnm.Print_Area" localSheetId="2">'Hárok3'!$A$1:$D$40</definedName>
    <definedName name="_xlnm.Print_Area" localSheetId="4">'Hárok5'!$A$1:$E$30</definedName>
  </definedNames>
  <calcPr fullCalcOnLoad="1"/>
</workbook>
</file>

<file path=xl/sharedStrings.xml><?xml version="1.0" encoding="utf-8"?>
<sst xmlns="http://schemas.openxmlformats.org/spreadsheetml/2006/main" count="162" uniqueCount="118">
  <si>
    <t>Objekt č.1 - výroba výrobkov z betonárskej ocele</t>
  </si>
  <si>
    <t>Náklady na zariadenia podľa jednotlivých objektov</t>
  </si>
  <si>
    <t>názov zariadenia</t>
  </si>
  <si>
    <t>náklady v mil. Sk</t>
  </si>
  <si>
    <t>rovnacie stroje</t>
  </si>
  <si>
    <t>zváračské aparáty</t>
  </si>
  <si>
    <t>žeriavy</t>
  </si>
  <si>
    <t>pracovné stoly</t>
  </si>
  <si>
    <t>celkom</t>
  </si>
  <si>
    <t>Objekt č.2 - výroba oceľových konštrukcií</t>
  </si>
  <si>
    <t>zdvíhací materiál</t>
  </si>
  <si>
    <t>píla</t>
  </si>
  <si>
    <t>rezacie stroje</t>
  </si>
  <si>
    <t>ohýbacie stroje</t>
  </si>
  <si>
    <t>žiar.stroje</t>
  </si>
  <si>
    <t>Objekt č.3 - paneláreň</t>
  </si>
  <si>
    <t>Objekt č.4 - výroba striech a strešných elementov</t>
  </si>
  <si>
    <t>miešač</t>
  </si>
  <si>
    <t>silá</t>
  </si>
  <si>
    <t>formy</t>
  </si>
  <si>
    <t>zváracie automaty</t>
  </si>
  <si>
    <t>vyrovnávací stroj</t>
  </si>
  <si>
    <t>zvárací aparát</t>
  </si>
  <si>
    <t>žeriav</t>
  </si>
  <si>
    <t>Objekt č.5 - zber a spracovanie šrotu</t>
  </si>
  <si>
    <t>Objekt č.6 - kovovýroba</t>
  </si>
  <si>
    <t>schräder</t>
  </si>
  <si>
    <t>lisovač</t>
  </si>
  <si>
    <t>nožnice</t>
  </si>
  <si>
    <t>Objekt č.7 - výroba sieťoviny</t>
  </si>
  <si>
    <t>Objekt č.10 - výroba bionafty</t>
  </si>
  <si>
    <t>ťahacie stroje</t>
  </si>
  <si>
    <t>lis</t>
  </si>
  <si>
    <t>nárdže</t>
  </si>
  <si>
    <t>celkové náklady</t>
  </si>
  <si>
    <t>mil.Sk</t>
  </si>
  <si>
    <t>Náklady na zriadenie stavebných objektov</t>
  </si>
  <si>
    <t>Administratívne budovy</t>
  </si>
  <si>
    <t>názov</t>
  </si>
  <si>
    <t>náklady v mil.Sk</t>
  </si>
  <si>
    <t>Výrobné haly</t>
  </si>
  <si>
    <t>Spevnené plochy</t>
  </si>
  <si>
    <t>Náklady na dopravu a vonkajšiu infraštruktúru</t>
  </si>
  <si>
    <t>stavebný objekt</t>
  </si>
  <si>
    <t>SO 1.1-1 Doprava komunikácie I.etapa</t>
  </si>
  <si>
    <t>DPH 19%</t>
  </si>
  <si>
    <t>spolu s DPH</t>
  </si>
  <si>
    <t>náklady na stavebné objekty</t>
  </si>
  <si>
    <t>SO 1.1-2 Doprava komunikácie II.etapa</t>
  </si>
  <si>
    <t>SO 1.2-1 Železničná vlečka - želez.vršok</t>
  </si>
  <si>
    <t>SO 1.2-2,3 Železničná vlečka - želez.spodok + odvod.priekopy</t>
  </si>
  <si>
    <t>SO 1.2-4 Železničná vlečka - želez.priecestie</t>
  </si>
  <si>
    <t>SO 1.3-1 Železničné priecestie na kolaji ŽSR - železničný zvršok</t>
  </si>
  <si>
    <t>SO 1.3-2,3 Železničné priecestie na kolaji ŽSR - železničný spodok + úpr.zabezp.zar.</t>
  </si>
  <si>
    <t>SO 2.1 Prívod vody</t>
  </si>
  <si>
    <t>SO 2.2 Splašková kanalizácia</t>
  </si>
  <si>
    <t>SO 2.3 Dažďová kanalizácia</t>
  </si>
  <si>
    <t>SO 2.4 Zdroje úžitkovej vody</t>
  </si>
  <si>
    <t>SO 3.1 Prekládka 22 kV vedenia</t>
  </si>
  <si>
    <t>SO 3.2 Trafostanica 2500 kVA - TS1</t>
  </si>
  <si>
    <t>SO 3.3 Trafostanica 2500 kVA - TS2</t>
  </si>
  <si>
    <t>SO 3.4 22 kV prívod pre TS1</t>
  </si>
  <si>
    <t>SO 3.5 22 kV prívod pre TS2</t>
  </si>
  <si>
    <t>SO 4.1 Vonkajší slaboprúd</t>
  </si>
  <si>
    <t>SO 5.1 VTL Plynovod PN 400</t>
  </si>
  <si>
    <t>SO 5.2 VTL Regulačná stanica RS 500</t>
  </si>
  <si>
    <t>SO 5.3 STL Plynovod PN 4</t>
  </si>
  <si>
    <t>spolu</t>
  </si>
  <si>
    <t>Vypracoval: Ing. Marián Baláž</t>
  </si>
  <si>
    <t xml:space="preserve"> v tis.Sk</t>
  </si>
  <si>
    <t>Plošné výmery jednotlivých objektov a pridružených skladovacích priestorov</t>
  </si>
  <si>
    <t>SO1</t>
  </si>
  <si>
    <t>výroba výrobkov z betonárskej ocele</t>
  </si>
  <si>
    <t>SO2</t>
  </si>
  <si>
    <t>SO3</t>
  </si>
  <si>
    <t>SO4</t>
  </si>
  <si>
    <t>SO5</t>
  </si>
  <si>
    <t>SO6</t>
  </si>
  <si>
    <t>SO7</t>
  </si>
  <si>
    <t>SO8</t>
  </si>
  <si>
    <t>SO9</t>
  </si>
  <si>
    <t>SO10</t>
  </si>
  <si>
    <t>SO11</t>
  </si>
  <si>
    <t>SO12</t>
  </si>
  <si>
    <t>SO13</t>
  </si>
  <si>
    <t>výroba oceľových konštrukcií</t>
  </si>
  <si>
    <t>paneláreň</t>
  </si>
  <si>
    <t>výroba striech a strešných elementov</t>
  </si>
  <si>
    <t>zber a spracovanie šrotu</t>
  </si>
  <si>
    <t>kovovýroba</t>
  </si>
  <si>
    <t>výroba sieťoviny</t>
  </si>
  <si>
    <t>transport a logistika</t>
  </si>
  <si>
    <t>distribučné centrum</t>
  </si>
  <si>
    <t>SO14</t>
  </si>
  <si>
    <t>zastavaná plocha objektu</t>
  </si>
  <si>
    <t>skladovací priestor</t>
  </si>
  <si>
    <t>––––––-</t>
  </si>
  <si>
    <t>plošné výmery v m2</t>
  </si>
  <si>
    <t>SO15</t>
  </si>
  <si>
    <t>SO16</t>
  </si>
  <si>
    <t>SO17</t>
  </si>
  <si>
    <t>železničná vlečka</t>
  </si>
  <si>
    <t>závodová komunikácia</t>
  </si>
  <si>
    <t>protihluk.bariéra - park. úprava zelenej plochy</t>
  </si>
  <si>
    <t>TS1, TS2</t>
  </si>
  <si>
    <t>transformačné stanice</t>
  </si>
  <si>
    <t>celková plocha v m2</t>
  </si>
  <si>
    <t>parkovacia plocha</t>
  </si>
  <si>
    <t>administratívna budova                                        - stavebná činnosť administ.budov priem.hál</t>
  </si>
  <si>
    <t>administratívna budova                                       - stavebná činnosť - infraštruktúra</t>
  </si>
  <si>
    <t>administratívna budova                                       - projektová a konštrukčná činnosť</t>
  </si>
  <si>
    <t>administratívna budova                                         - obchodná činnosť</t>
  </si>
  <si>
    <t>výroba maloformátových betónových prvkov</t>
  </si>
  <si>
    <t>SO18</t>
  </si>
  <si>
    <t>SO19</t>
  </si>
  <si>
    <t>skladovacia spevnená plocha surovín</t>
  </si>
  <si>
    <t>skladovacia plocha kameniva</t>
  </si>
  <si>
    <t>Príloha 1b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</si>
</sst>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ck"/>
      <right style="thin"/>
      <top style="thick"/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indent="3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 inden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6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47" xfId="0" applyBorder="1" applyAlignment="1">
      <alignment horizontal="left" vertical="center" indent="2"/>
    </xf>
    <xf numFmtId="0" fontId="0" fillId="0" borderId="48" xfId="0" applyBorder="1" applyAlignment="1">
      <alignment horizontal="left" vertical="center" indent="2"/>
    </xf>
    <xf numFmtId="0" fontId="0" fillId="0" borderId="37" xfId="0" applyBorder="1" applyAlignment="1">
      <alignment horizontal="left" vertical="center" indent="2"/>
    </xf>
    <xf numFmtId="0" fontId="0" fillId="0" borderId="38" xfId="0" applyBorder="1" applyAlignment="1">
      <alignment horizontal="left" vertical="center" indent="2"/>
    </xf>
    <xf numFmtId="0" fontId="2" fillId="0" borderId="0" xfId="0" applyFont="1" applyBorder="1" applyAlignment="1">
      <alignment horizontal="right" vertical="center"/>
    </xf>
    <xf numFmtId="3" fontId="0" fillId="0" borderId="3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>
      <alignment horizontal="left" vertical="center" wrapText="1" indent="2"/>
    </xf>
    <xf numFmtId="0" fontId="0" fillId="0" borderId="38" xfId="0" applyBorder="1" applyAlignment="1">
      <alignment horizontal="left" vertical="center" wrapText="1" indent="2"/>
    </xf>
    <xf numFmtId="0" fontId="0" fillId="0" borderId="2" xfId="0" applyBorder="1" applyAlignment="1">
      <alignment horizontal="right" vertical="center" indent="2"/>
    </xf>
    <xf numFmtId="0" fontId="0" fillId="0" borderId="15" xfId="0" applyBorder="1" applyAlignment="1">
      <alignment horizontal="right" vertical="center" indent="2"/>
    </xf>
    <xf numFmtId="0" fontId="0" fillId="0" borderId="16" xfId="0" applyBorder="1" applyAlignment="1">
      <alignment horizontal="right" vertical="center" indent="2"/>
    </xf>
    <xf numFmtId="3" fontId="0" fillId="0" borderId="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0" xfId="0" applyBorder="1" applyAlignment="1">
      <alignment horizontal="left" vertical="center" indent="2"/>
    </xf>
    <xf numFmtId="0" fontId="0" fillId="0" borderId="51" xfId="0" applyBorder="1" applyAlignment="1">
      <alignment horizontal="left" vertical="center" indent="2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2"/>
  <sheetViews>
    <sheetView workbookViewId="0" topLeftCell="A22">
      <selection activeCell="J21" sqref="J21"/>
    </sheetView>
  </sheetViews>
  <sheetFormatPr defaultColWidth="9.140625" defaultRowHeight="12.75"/>
  <cols>
    <col min="1" max="1" width="17.8515625" style="0" customWidth="1"/>
    <col min="2" max="2" width="16.140625" style="0" customWidth="1"/>
    <col min="3" max="3" width="7.8515625" style="0" customWidth="1"/>
    <col min="4" max="4" width="5.140625" style="0" customWidth="1"/>
    <col min="5" max="5" width="18.28125" style="0" customWidth="1"/>
    <col min="6" max="6" width="16.140625" style="0" customWidth="1"/>
    <col min="7" max="7" width="7.8515625" style="0" customWidth="1"/>
  </cols>
  <sheetData>
    <row r="2" ht="15">
      <c r="B2" s="25" t="s">
        <v>1</v>
      </c>
    </row>
    <row r="3" ht="13.5" thickBot="1"/>
    <row r="4" spans="1:7" ht="30" customHeight="1" thickBot="1">
      <c r="A4" s="79" t="s">
        <v>0</v>
      </c>
      <c r="B4" s="84"/>
      <c r="C4" s="85"/>
      <c r="E4" s="79" t="s">
        <v>9</v>
      </c>
      <c r="F4" s="84"/>
      <c r="G4" s="85"/>
    </row>
    <row r="5" spans="1:7" ht="12.75">
      <c r="A5" s="3"/>
      <c r="B5" s="3"/>
      <c r="C5" s="3"/>
      <c r="E5" s="3"/>
      <c r="F5" s="3"/>
      <c r="G5" s="3"/>
    </row>
    <row r="6" spans="1:7" ht="12.75">
      <c r="A6" s="6" t="s">
        <v>2</v>
      </c>
      <c r="B6" s="72" t="s">
        <v>3</v>
      </c>
      <c r="C6" s="73"/>
      <c r="E6" s="6" t="s">
        <v>2</v>
      </c>
      <c r="F6" s="72" t="s">
        <v>3</v>
      </c>
      <c r="G6" s="73"/>
    </row>
    <row r="7" spans="1:7" ht="12.75">
      <c r="A7" s="7"/>
      <c r="B7" s="7"/>
      <c r="C7" s="7"/>
      <c r="E7" s="7"/>
      <c r="F7" s="7"/>
      <c r="G7" s="7"/>
    </row>
    <row r="8" spans="1:7" ht="12.75">
      <c r="A8" s="9" t="s">
        <v>12</v>
      </c>
      <c r="B8" s="80">
        <v>18</v>
      </c>
      <c r="C8" s="81"/>
      <c r="E8" s="9" t="s">
        <v>6</v>
      </c>
      <c r="F8" s="80">
        <v>6.5</v>
      </c>
      <c r="G8" s="81"/>
    </row>
    <row r="9" spans="1:7" ht="12.75">
      <c r="A9" s="10" t="s">
        <v>13</v>
      </c>
      <c r="B9" s="82">
        <v>12</v>
      </c>
      <c r="C9" s="83"/>
      <c r="E9" s="10" t="s">
        <v>10</v>
      </c>
      <c r="F9" s="82">
        <v>3</v>
      </c>
      <c r="G9" s="83"/>
    </row>
    <row r="10" spans="1:7" ht="12.75">
      <c r="A10" s="10" t="s">
        <v>4</v>
      </c>
      <c r="B10" s="82">
        <v>63.3</v>
      </c>
      <c r="C10" s="83"/>
      <c r="D10" s="2"/>
      <c r="E10" s="10" t="s">
        <v>11</v>
      </c>
      <c r="F10" s="82">
        <v>12</v>
      </c>
      <c r="G10" s="83"/>
    </row>
    <row r="11" spans="1:7" ht="12.75">
      <c r="A11" s="10" t="s">
        <v>5</v>
      </c>
      <c r="B11" s="82">
        <v>6.6</v>
      </c>
      <c r="C11" s="83"/>
      <c r="E11" s="10" t="s">
        <v>14</v>
      </c>
      <c r="F11" s="82">
        <v>19</v>
      </c>
      <c r="G11" s="83"/>
    </row>
    <row r="12" spans="1:7" ht="12.75">
      <c r="A12" s="10" t="s">
        <v>6</v>
      </c>
      <c r="B12" s="82">
        <v>12</v>
      </c>
      <c r="C12" s="83"/>
      <c r="E12" s="10"/>
      <c r="F12" s="82"/>
      <c r="G12" s="83"/>
    </row>
    <row r="13" spans="1:7" ht="12.75">
      <c r="A13" s="12" t="s">
        <v>7</v>
      </c>
      <c r="B13" s="74">
        <v>3</v>
      </c>
      <c r="C13" s="75"/>
      <c r="E13" s="12"/>
      <c r="F13" s="74"/>
      <c r="G13" s="75"/>
    </row>
    <row r="14" spans="1:7" ht="13.5" thickBot="1">
      <c r="A14" s="8"/>
      <c r="B14" s="76"/>
      <c r="C14" s="76"/>
      <c r="E14" s="8"/>
      <c r="F14" s="76"/>
      <c r="G14" s="76"/>
    </row>
    <row r="15" spans="1:7" ht="13.5" thickBot="1">
      <c r="A15" s="5" t="s">
        <v>8</v>
      </c>
      <c r="B15" s="77">
        <f>SUM(B8:C13)</f>
        <v>114.89999999999999</v>
      </c>
      <c r="C15" s="78"/>
      <c r="E15" s="5" t="s">
        <v>8</v>
      </c>
      <c r="F15" s="77">
        <f>SUM(F8:G13)</f>
        <v>40.5</v>
      </c>
      <c r="G15" s="78"/>
    </row>
    <row r="16" spans="1:5" ht="18" customHeight="1" thickBot="1">
      <c r="A16" s="1"/>
      <c r="E16" s="1"/>
    </row>
    <row r="17" spans="1:7" ht="30" customHeight="1" thickBot="1">
      <c r="A17" s="79" t="s">
        <v>15</v>
      </c>
      <c r="B17" s="84"/>
      <c r="C17" s="85"/>
      <c r="E17" s="79" t="s">
        <v>16</v>
      </c>
      <c r="F17" s="84"/>
      <c r="G17" s="85"/>
    </row>
    <row r="18" spans="1:7" ht="12.75">
      <c r="A18" s="3"/>
      <c r="B18" s="3"/>
      <c r="C18" s="3"/>
      <c r="E18" s="3"/>
      <c r="F18" s="3"/>
      <c r="G18" s="3"/>
    </row>
    <row r="19" spans="1:7" ht="12.75">
      <c r="A19" s="6" t="s">
        <v>2</v>
      </c>
      <c r="B19" s="72" t="s">
        <v>3</v>
      </c>
      <c r="C19" s="73"/>
      <c r="E19" s="6" t="s">
        <v>2</v>
      </c>
      <c r="F19" s="72" t="s">
        <v>3</v>
      </c>
      <c r="G19" s="73"/>
    </row>
    <row r="20" spans="1:7" ht="12.75">
      <c r="A20" s="7"/>
      <c r="B20" s="7"/>
      <c r="C20" s="7"/>
      <c r="E20" s="7"/>
      <c r="F20" s="7"/>
      <c r="G20" s="7"/>
    </row>
    <row r="21" spans="1:7" ht="12.75">
      <c r="A21" s="9" t="s">
        <v>17</v>
      </c>
      <c r="B21" s="80">
        <v>62</v>
      </c>
      <c r="C21" s="81"/>
      <c r="E21" s="9" t="s">
        <v>20</v>
      </c>
      <c r="F21" s="80">
        <v>9.4</v>
      </c>
      <c r="G21" s="81"/>
    </row>
    <row r="22" spans="1:7" ht="12.75">
      <c r="A22" s="10" t="s">
        <v>18</v>
      </c>
      <c r="B22" s="82">
        <v>28</v>
      </c>
      <c r="C22" s="83"/>
      <c r="E22" s="10" t="s">
        <v>21</v>
      </c>
      <c r="F22" s="82">
        <v>15.9</v>
      </c>
      <c r="G22" s="83"/>
    </row>
    <row r="23" spans="1:7" ht="12.75">
      <c r="A23" s="10" t="s">
        <v>6</v>
      </c>
      <c r="B23" s="82">
        <v>16.5</v>
      </c>
      <c r="C23" s="83"/>
      <c r="D23" s="2"/>
      <c r="E23" s="10" t="s">
        <v>22</v>
      </c>
      <c r="F23" s="82">
        <v>9</v>
      </c>
      <c r="G23" s="83"/>
    </row>
    <row r="24" spans="1:7" ht="12.75">
      <c r="A24" s="10" t="s">
        <v>19</v>
      </c>
      <c r="B24" s="82">
        <v>14.9</v>
      </c>
      <c r="C24" s="83"/>
      <c r="E24" s="10" t="s">
        <v>23</v>
      </c>
      <c r="F24" s="82">
        <v>6.5</v>
      </c>
      <c r="G24" s="83"/>
    </row>
    <row r="25" spans="1:7" ht="12.75">
      <c r="A25" s="10" t="s">
        <v>7</v>
      </c>
      <c r="B25" s="82">
        <v>3.4</v>
      </c>
      <c r="C25" s="83"/>
      <c r="E25" s="10"/>
      <c r="F25" s="82"/>
      <c r="G25" s="83"/>
    </row>
    <row r="26" spans="1:7" ht="12.75">
      <c r="A26" s="12"/>
      <c r="B26" s="74"/>
      <c r="C26" s="75"/>
      <c r="E26" s="12"/>
      <c r="F26" s="74"/>
      <c r="G26" s="75"/>
    </row>
    <row r="27" spans="1:7" ht="13.5" thickBot="1">
      <c r="A27" s="8"/>
      <c r="B27" s="76"/>
      <c r="C27" s="76"/>
      <c r="E27" s="8"/>
      <c r="F27" s="76"/>
      <c r="G27" s="76"/>
    </row>
    <row r="28" spans="1:7" ht="13.5" thickBot="1">
      <c r="A28" s="5" t="s">
        <v>8</v>
      </c>
      <c r="B28" s="77">
        <f>SUM(B21:C26)</f>
        <v>124.80000000000001</v>
      </c>
      <c r="C28" s="78"/>
      <c r="E28" s="5" t="s">
        <v>8</v>
      </c>
      <c r="F28" s="77">
        <f>SUM(F21:G26)</f>
        <v>40.8</v>
      </c>
      <c r="G28" s="78"/>
    </row>
    <row r="29" spans="1:5" ht="18" customHeight="1" thickBot="1">
      <c r="A29" s="1"/>
      <c r="E29" s="1"/>
    </row>
    <row r="30" spans="1:7" ht="30" customHeight="1" thickBot="1">
      <c r="A30" s="79" t="s">
        <v>24</v>
      </c>
      <c r="B30" s="84"/>
      <c r="C30" s="85"/>
      <c r="E30" s="79" t="s">
        <v>25</v>
      </c>
      <c r="F30" s="84"/>
      <c r="G30" s="85"/>
    </row>
    <row r="31" spans="1:7" ht="12.75">
      <c r="A31" s="3"/>
      <c r="B31" s="3"/>
      <c r="C31" s="3"/>
      <c r="E31" s="3"/>
      <c r="F31" s="3"/>
      <c r="G31" s="3"/>
    </row>
    <row r="32" spans="1:7" ht="12.75">
      <c r="A32" s="6" t="s">
        <v>2</v>
      </c>
      <c r="B32" s="72" t="s">
        <v>3</v>
      </c>
      <c r="C32" s="73"/>
      <c r="E32" s="6" t="s">
        <v>2</v>
      </c>
      <c r="F32" s="72" t="s">
        <v>3</v>
      </c>
      <c r="G32" s="73"/>
    </row>
    <row r="33" spans="1:7" ht="12.75">
      <c r="A33" s="7"/>
      <c r="B33" s="7"/>
      <c r="C33" s="7"/>
      <c r="E33" s="7"/>
      <c r="F33" s="7"/>
      <c r="G33" s="7"/>
    </row>
    <row r="34" spans="1:7" ht="12.75">
      <c r="A34" s="9" t="s">
        <v>6</v>
      </c>
      <c r="B34" s="80">
        <v>19</v>
      </c>
      <c r="C34" s="81"/>
      <c r="E34" s="9" t="s">
        <v>11</v>
      </c>
      <c r="F34" s="80">
        <v>3.4</v>
      </c>
      <c r="G34" s="81"/>
    </row>
    <row r="35" spans="1:7" ht="12.75">
      <c r="A35" s="10" t="s">
        <v>26</v>
      </c>
      <c r="B35" s="82">
        <v>18</v>
      </c>
      <c r="C35" s="83"/>
      <c r="E35" s="10" t="s">
        <v>28</v>
      </c>
      <c r="F35" s="82">
        <v>6.9</v>
      </c>
      <c r="G35" s="83"/>
    </row>
    <row r="36" spans="1:7" ht="12.75">
      <c r="A36" s="10" t="s">
        <v>27</v>
      </c>
      <c r="B36" s="82">
        <v>2.3</v>
      </c>
      <c r="C36" s="83"/>
      <c r="D36" s="2"/>
      <c r="E36" s="10" t="s">
        <v>22</v>
      </c>
      <c r="F36" s="82">
        <v>13</v>
      </c>
      <c r="G36" s="83"/>
    </row>
    <row r="37" spans="1:7" ht="12.75">
      <c r="A37" s="10"/>
      <c r="B37" s="82"/>
      <c r="C37" s="83"/>
      <c r="E37" s="10"/>
      <c r="F37" s="82"/>
      <c r="G37" s="83"/>
    </row>
    <row r="38" spans="1:7" ht="12.75">
      <c r="A38" s="10"/>
      <c r="B38" s="82"/>
      <c r="C38" s="83"/>
      <c r="E38" s="10"/>
      <c r="F38" s="82"/>
      <c r="G38" s="83"/>
    </row>
    <row r="39" spans="1:7" ht="12.75">
      <c r="A39" s="12"/>
      <c r="B39" s="74"/>
      <c r="C39" s="75"/>
      <c r="E39" s="12"/>
      <c r="F39" s="74"/>
      <c r="G39" s="75"/>
    </row>
    <row r="40" spans="1:7" ht="13.5" thickBot="1">
      <c r="A40" s="8"/>
      <c r="B40" s="76"/>
      <c r="C40" s="76"/>
      <c r="E40" s="8"/>
      <c r="F40" s="76"/>
      <c r="G40" s="76"/>
    </row>
    <row r="41" spans="1:7" ht="13.5" thickBot="1">
      <c r="A41" s="5" t="s">
        <v>8</v>
      </c>
      <c r="B41" s="77">
        <f>SUM(B34:C39)</f>
        <v>39.3</v>
      </c>
      <c r="C41" s="78"/>
      <c r="E41" s="5" t="s">
        <v>8</v>
      </c>
      <c r="F41" s="77">
        <f>SUM(F34:G39)</f>
        <v>23.3</v>
      </c>
      <c r="G41" s="78"/>
    </row>
    <row r="42" ht="18" customHeight="1" thickBot="1"/>
    <row r="43" spans="1:7" ht="30" customHeight="1" thickBot="1">
      <c r="A43" s="79" t="s">
        <v>29</v>
      </c>
      <c r="B43" s="84"/>
      <c r="C43" s="85"/>
      <c r="E43" s="79" t="s">
        <v>30</v>
      </c>
      <c r="F43" s="84"/>
      <c r="G43" s="85"/>
    </row>
    <row r="44" spans="1:7" ht="12.75">
      <c r="A44" s="3"/>
      <c r="B44" s="3"/>
      <c r="C44" s="3"/>
      <c r="E44" s="3"/>
      <c r="F44" s="3"/>
      <c r="G44" s="3"/>
    </row>
    <row r="45" spans="1:7" ht="12.75">
      <c r="A45" s="6" t="s">
        <v>2</v>
      </c>
      <c r="B45" s="72" t="s">
        <v>3</v>
      </c>
      <c r="C45" s="73"/>
      <c r="E45" s="6" t="s">
        <v>2</v>
      </c>
      <c r="F45" s="72" t="s">
        <v>3</v>
      </c>
      <c r="G45" s="73"/>
    </row>
    <row r="46" spans="1:7" ht="21" customHeight="1">
      <c r="A46" s="7"/>
      <c r="B46" s="7"/>
      <c r="C46" s="7"/>
      <c r="E46" s="7"/>
      <c r="F46" s="7"/>
      <c r="G46" s="7"/>
    </row>
    <row r="47" spans="1:7" ht="12.75">
      <c r="A47" s="9" t="s">
        <v>31</v>
      </c>
      <c r="B47" s="80">
        <v>34</v>
      </c>
      <c r="C47" s="81"/>
      <c r="E47" s="9" t="s">
        <v>32</v>
      </c>
      <c r="F47" s="80">
        <v>20</v>
      </c>
      <c r="G47" s="81"/>
    </row>
    <row r="48" spans="1:7" ht="12.75">
      <c r="A48" s="10" t="s">
        <v>20</v>
      </c>
      <c r="B48" s="82">
        <f>270-51.355</f>
        <v>218.645</v>
      </c>
      <c r="C48" s="83"/>
      <c r="E48" s="10" t="s">
        <v>33</v>
      </c>
      <c r="F48" s="82">
        <v>32</v>
      </c>
      <c r="G48" s="83"/>
    </row>
    <row r="49" spans="1:7" ht="12.75">
      <c r="A49" s="10" t="s">
        <v>6</v>
      </c>
      <c r="B49" s="82">
        <v>30</v>
      </c>
      <c r="C49" s="83"/>
      <c r="D49" s="2"/>
      <c r="E49" s="10"/>
      <c r="F49" s="4"/>
      <c r="G49" s="11"/>
    </row>
    <row r="50" spans="1:7" ht="12.75">
      <c r="A50" s="10"/>
      <c r="B50" s="4"/>
      <c r="C50" s="11"/>
      <c r="E50" s="10"/>
      <c r="F50" s="4"/>
      <c r="G50" s="11"/>
    </row>
    <row r="51" spans="1:7" ht="12.75">
      <c r="A51" s="10"/>
      <c r="B51" s="4"/>
      <c r="C51" s="11"/>
      <c r="E51" s="10"/>
      <c r="F51" s="4"/>
      <c r="G51" s="11"/>
    </row>
    <row r="52" spans="1:7" ht="12.75">
      <c r="A52" s="12"/>
      <c r="B52" s="74"/>
      <c r="C52" s="75"/>
      <c r="E52" s="12"/>
      <c r="F52" s="74"/>
      <c r="G52" s="75"/>
    </row>
    <row r="53" spans="1:7" ht="13.5" thickBot="1">
      <c r="A53" s="8"/>
      <c r="B53" s="76"/>
      <c r="C53" s="76"/>
      <c r="E53" s="8"/>
      <c r="F53" s="76"/>
      <c r="G53" s="76"/>
    </row>
    <row r="54" spans="1:7" ht="13.5" thickBot="1">
      <c r="A54" s="17" t="s">
        <v>8</v>
      </c>
      <c r="B54" s="86">
        <f>SUM(B47:C52)</f>
        <v>282.645</v>
      </c>
      <c r="C54" s="87"/>
      <c r="D54" s="21"/>
      <c r="E54" s="17" t="s">
        <v>8</v>
      </c>
      <c r="F54" s="86">
        <f>SUM(F47:G52)</f>
        <v>52</v>
      </c>
      <c r="G54" s="87"/>
    </row>
    <row r="55" spans="1:7" ht="13.5" thickBot="1">
      <c r="A55" s="18"/>
      <c r="B55" s="86"/>
      <c r="C55" s="86"/>
      <c r="D55" s="20"/>
      <c r="E55" s="18"/>
      <c r="F55" s="86"/>
      <c r="G55" s="86"/>
    </row>
    <row r="56" spans="1:7" ht="23.25" customHeight="1" thickBot="1" thickTop="1">
      <c r="A56" s="19"/>
      <c r="B56" s="88"/>
      <c r="C56" s="89"/>
      <c r="D56" s="20"/>
      <c r="E56" s="22" t="s">
        <v>34</v>
      </c>
      <c r="F56" s="23">
        <f>B15+F15+B28+F28+B41+F41+B54+F54</f>
        <v>718.245</v>
      </c>
      <c r="G56" s="24" t="s">
        <v>35</v>
      </c>
    </row>
    <row r="57" spans="1:7" ht="13.5" thickTop="1">
      <c r="A57" s="19"/>
      <c r="B57" s="82"/>
      <c r="C57" s="82"/>
      <c r="D57" s="20"/>
      <c r="E57" s="19"/>
      <c r="F57" s="82"/>
      <c r="G57" s="82"/>
    </row>
    <row r="58" spans="1:5" ht="25.5" customHeight="1">
      <c r="A58" s="1"/>
      <c r="E58" s="1"/>
    </row>
    <row r="59" spans="1:7" ht="21" customHeight="1">
      <c r="A59" s="13"/>
      <c r="B59" s="14"/>
      <c r="C59" s="14"/>
      <c r="D59" s="15"/>
      <c r="E59" s="13"/>
      <c r="F59" s="14"/>
      <c r="G59" s="14"/>
    </row>
    <row r="60" spans="1:7" ht="12.75">
      <c r="A60" s="14"/>
      <c r="B60" s="14"/>
      <c r="C60" s="14"/>
      <c r="D60" s="15"/>
      <c r="E60" s="14"/>
      <c r="F60" s="14"/>
      <c r="G60" s="14"/>
    </row>
    <row r="61" spans="1:7" ht="12.75">
      <c r="A61" s="4"/>
      <c r="B61" s="4"/>
      <c r="C61" s="4"/>
      <c r="D61" s="15"/>
      <c r="E61" s="4"/>
      <c r="F61" s="4"/>
      <c r="G61" s="4"/>
    </row>
    <row r="62" spans="1:7" ht="12.75">
      <c r="A62" s="14"/>
      <c r="B62" s="14"/>
      <c r="C62" s="14"/>
      <c r="D62" s="15"/>
      <c r="E62" s="14"/>
      <c r="F62" s="14"/>
      <c r="G62" s="14"/>
    </row>
    <row r="63" spans="1:7" ht="12.75">
      <c r="A63" s="13"/>
      <c r="B63" s="4"/>
      <c r="C63" s="4"/>
      <c r="D63" s="15"/>
      <c r="E63" s="13"/>
      <c r="F63" s="4"/>
      <c r="G63" s="4"/>
    </row>
    <row r="64" spans="1:7" ht="12.75">
      <c r="A64" s="13"/>
      <c r="B64" s="4"/>
      <c r="C64" s="4"/>
      <c r="D64" s="15"/>
      <c r="E64" s="13"/>
      <c r="F64" s="4"/>
      <c r="G64" s="4"/>
    </row>
    <row r="65" spans="1:7" ht="12.75">
      <c r="A65" s="13"/>
      <c r="B65" s="4"/>
      <c r="C65" s="4"/>
      <c r="D65" s="2"/>
      <c r="E65" s="13"/>
      <c r="F65" s="4"/>
      <c r="G65" s="4"/>
    </row>
    <row r="66" spans="1:7" ht="12.75">
      <c r="A66" s="13"/>
      <c r="B66" s="4"/>
      <c r="C66" s="4"/>
      <c r="D66" s="15"/>
      <c r="E66" s="13"/>
      <c r="F66" s="4"/>
      <c r="G66" s="4"/>
    </row>
    <row r="67" spans="1:7" ht="12.75">
      <c r="A67" s="13"/>
      <c r="B67" s="4"/>
      <c r="C67" s="4"/>
      <c r="D67" s="15"/>
      <c r="E67" s="13"/>
      <c r="F67" s="4"/>
      <c r="G67" s="4"/>
    </row>
    <row r="68" spans="1:7" ht="12.75">
      <c r="A68" s="13"/>
      <c r="B68" s="4"/>
      <c r="C68" s="4"/>
      <c r="D68" s="15"/>
      <c r="E68" s="13"/>
      <c r="F68" s="4"/>
      <c r="G68" s="4"/>
    </row>
    <row r="69" spans="1:7" ht="12.75">
      <c r="A69" s="13"/>
      <c r="B69" s="4"/>
      <c r="C69" s="4"/>
      <c r="D69" s="15"/>
      <c r="E69" s="13"/>
      <c r="F69" s="4"/>
      <c r="G69" s="4"/>
    </row>
    <row r="70" spans="1:7" ht="12.75">
      <c r="A70" s="13"/>
      <c r="B70" s="4"/>
      <c r="C70" s="4"/>
      <c r="D70" s="15"/>
      <c r="E70" s="13"/>
      <c r="F70" s="4"/>
      <c r="G70" s="4"/>
    </row>
    <row r="71" spans="1:7" ht="25.5" customHeight="1">
      <c r="A71" s="16"/>
      <c r="B71" s="15"/>
      <c r="C71" s="15"/>
      <c r="D71" s="15"/>
      <c r="E71" s="13"/>
      <c r="F71" s="14"/>
      <c r="G71" s="14"/>
    </row>
    <row r="72" spans="1:7" ht="21" customHeight="1">
      <c r="A72" s="13"/>
      <c r="B72" s="14"/>
      <c r="C72" s="14"/>
      <c r="D72" s="15"/>
      <c r="E72" s="13"/>
      <c r="F72" s="14"/>
      <c r="G72" s="14"/>
    </row>
    <row r="73" spans="1:7" ht="12.75">
      <c r="A73" s="14"/>
      <c r="B73" s="14"/>
      <c r="C73" s="14"/>
      <c r="D73" s="15"/>
      <c r="E73" s="14"/>
      <c r="F73" s="14"/>
      <c r="G73" s="14"/>
    </row>
    <row r="74" spans="1:7" ht="12.75">
      <c r="A74" s="4"/>
      <c r="B74" s="4"/>
      <c r="C74" s="4"/>
      <c r="D74" s="15"/>
      <c r="E74" s="4"/>
      <c r="F74" s="4"/>
      <c r="G74" s="4"/>
    </row>
    <row r="75" spans="1:7" ht="12.75">
      <c r="A75" s="14"/>
      <c r="B75" s="14"/>
      <c r="C75" s="14"/>
      <c r="D75" s="15"/>
      <c r="E75" s="14"/>
      <c r="F75" s="14"/>
      <c r="G75" s="14"/>
    </row>
    <row r="76" spans="1:7" ht="12.75">
      <c r="A76" s="13"/>
      <c r="B76" s="4"/>
      <c r="C76" s="4"/>
      <c r="D76" s="15"/>
      <c r="E76" s="13"/>
      <c r="F76" s="4"/>
      <c r="G76" s="4"/>
    </row>
    <row r="77" spans="1:7" ht="12.75">
      <c r="A77" s="13"/>
      <c r="B77" s="4"/>
      <c r="C77" s="4"/>
      <c r="D77" s="15"/>
      <c r="E77" s="13"/>
      <c r="F77" s="4"/>
      <c r="G77" s="4"/>
    </row>
    <row r="78" spans="1:7" ht="12.75">
      <c r="A78" s="13"/>
      <c r="B78" s="4"/>
      <c r="C78" s="4"/>
      <c r="D78" s="2"/>
      <c r="E78" s="13"/>
      <c r="F78" s="4"/>
      <c r="G78" s="4"/>
    </row>
    <row r="79" spans="1:7" ht="12.75">
      <c r="A79" s="13"/>
      <c r="B79" s="4"/>
      <c r="C79" s="4"/>
      <c r="D79" s="15"/>
      <c r="E79" s="13"/>
      <c r="F79" s="4"/>
      <c r="G79" s="4"/>
    </row>
    <row r="80" spans="1:7" ht="12.75">
      <c r="A80" s="13"/>
      <c r="B80" s="4"/>
      <c r="C80" s="4"/>
      <c r="D80" s="15"/>
      <c r="E80" s="13"/>
      <c r="F80" s="4"/>
      <c r="G80" s="4"/>
    </row>
    <row r="81" spans="1:7" ht="12.75">
      <c r="A81" s="13"/>
      <c r="B81" s="4"/>
      <c r="C81" s="4"/>
      <c r="D81" s="15"/>
      <c r="E81" s="13"/>
      <c r="F81" s="4"/>
      <c r="G81" s="4"/>
    </row>
    <row r="82" spans="1:7" ht="12.75">
      <c r="A82" s="13"/>
      <c r="B82" s="4"/>
      <c r="C82" s="4"/>
      <c r="D82" s="15"/>
      <c r="E82" s="13"/>
      <c r="F82" s="4"/>
      <c r="G82" s="4"/>
    </row>
    <row r="83" spans="1:7" ht="12.75">
      <c r="A83" s="13"/>
      <c r="B83" s="4"/>
      <c r="C83" s="4"/>
      <c r="D83" s="15"/>
      <c r="E83" s="13"/>
      <c r="F83" s="4"/>
      <c r="G83" s="4"/>
    </row>
    <row r="84" spans="1:7" ht="12.75">
      <c r="A84" s="15"/>
      <c r="B84" s="15"/>
      <c r="C84" s="15"/>
      <c r="D84" s="15"/>
      <c r="E84" s="15"/>
      <c r="F84" s="15"/>
      <c r="G84" s="15"/>
    </row>
    <row r="85" spans="1:7" ht="12.75">
      <c r="A85" s="15"/>
      <c r="B85" s="15"/>
      <c r="C85" s="15"/>
      <c r="D85" s="15"/>
      <c r="E85" s="15"/>
      <c r="F85" s="15"/>
      <c r="G85" s="15"/>
    </row>
    <row r="86" spans="1:7" ht="12.75">
      <c r="A86" s="15"/>
      <c r="B86" s="15"/>
      <c r="C86" s="15"/>
      <c r="D86" s="15"/>
      <c r="E86" s="15"/>
      <c r="F86" s="15"/>
      <c r="G86" s="15"/>
    </row>
    <row r="87" spans="1:7" ht="12.75">
      <c r="A87" s="15"/>
      <c r="B87" s="15"/>
      <c r="C87" s="15"/>
      <c r="D87" s="15"/>
      <c r="E87" s="15"/>
      <c r="F87" s="15"/>
      <c r="G87" s="15"/>
    </row>
    <row r="88" spans="1:7" ht="12.75">
      <c r="A88" s="15"/>
      <c r="B88" s="15"/>
      <c r="C88" s="15"/>
      <c r="D88" s="15"/>
      <c r="E88" s="15"/>
      <c r="F88" s="15"/>
      <c r="G88" s="15"/>
    </row>
    <row r="89" spans="1:7" ht="12.75">
      <c r="A89" s="15"/>
      <c r="B89" s="15"/>
      <c r="C89" s="15"/>
      <c r="D89" s="15"/>
      <c r="E89" s="15"/>
      <c r="F89" s="15"/>
      <c r="G89" s="15"/>
    </row>
    <row r="90" spans="1:7" ht="12.75">
      <c r="A90" s="15"/>
      <c r="B90" s="15"/>
      <c r="C90" s="15"/>
      <c r="D90" s="15"/>
      <c r="E90" s="15"/>
      <c r="F90" s="15"/>
      <c r="G90" s="15"/>
    </row>
    <row r="91" spans="1:7" ht="12.75">
      <c r="A91" s="15"/>
      <c r="B91" s="15"/>
      <c r="C91" s="15"/>
      <c r="D91" s="15"/>
      <c r="E91" s="15"/>
      <c r="F91" s="15"/>
      <c r="G91" s="15"/>
    </row>
    <row r="92" spans="1:7" ht="12.75">
      <c r="A92" s="15"/>
      <c r="B92" s="15"/>
      <c r="C92" s="15"/>
      <c r="D92" s="15"/>
      <c r="E92" s="15"/>
      <c r="F92" s="15"/>
      <c r="G92" s="15"/>
    </row>
  </sheetData>
  <mergeCells count="80">
    <mergeCell ref="B54:C54"/>
    <mergeCell ref="F54:G54"/>
    <mergeCell ref="B57:C57"/>
    <mergeCell ref="F57:G57"/>
    <mergeCell ref="B55:C55"/>
    <mergeCell ref="F55:G55"/>
    <mergeCell ref="B56:C56"/>
    <mergeCell ref="B52:C52"/>
    <mergeCell ref="F52:G52"/>
    <mergeCell ref="B53:C53"/>
    <mergeCell ref="F53:G53"/>
    <mergeCell ref="A43:C43"/>
    <mergeCell ref="E43:G43"/>
    <mergeCell ref="B45:C45"/>
    <mergeCell ref="F45:G45"/>
    <mergeCell ref="A4:C4"/>
    <mergeCell ref="E4:G4"/>
    <mergeCell ref="A17:C17"/>
    <mergeCell ref="E17:G17"/>
    <mergeCell ref="B15:C15"/>
    <mergeCell ref="F6:G6"/>
    <mergeCell ref="F8:G8"/>
    <mergeCell ref="F9:G9"/>
    <mergeCell ref="F10:G10"/>
    <mergeCell ref="F11:G11"/>
    <mergeCell ref="B40:C40"/>
    <mergeCell ref="F40:G40"/>
    <mergeCell ref="B41:C41"/>
    <mergeCell ref="F41:G41"/>
    <mergeCell ref="B38:C38"/>
    <mergeCell ref="F38:G38"/>
    <mergeCell ref="B39:C39"/>
    <mergeCell ref="F39:G39"/>
    <mergeCell ref="B36:C36"/>
    <mergeCell ref="F36:G36"/>
    <mergeCell ref="B37:C37"/>
    <mergeCell ref="F37:G37"/>
    <mergeCell ref="B34:C34"/>
    <mergeCell ref="F34:G34"/>
    <mergeCell ref="B35:C35"/>
    <mergeCell ref="F35:G35"/>
    <mergeCell ref="B28:C28"/>
    <mergeCell ref="F28:G28"/>
    <mergeCell ref="B32:C32"/>
    <mergeCell ref="F32:G32"/>
    <mergeCell ref="A30:C30"/>
    <mergeCell ref="E30:G30"/>
    <mergeCell ref="B26:C26"/>
    <mergeCell ref="F26:G26"/>
    <mergeCell ref="B27:C27"/>
    <mergeCell ref="F27:G27"/>
    <mergeCell ref="B24:C24"/>
    <mergeCell ref="F24:G24"/>
    <mergeCell ref="B25:C25"/>
    <mergeCell ref="F25:G25"/>
    <mergeCell ref="B22:C22"/>
    <mergeCell ref="F22:G22"/>
    <mergeCell ref="B23:C23"/>
    <mergeCell ref="F23:G23"/>
    <mergeCell ref="B19:C19"/>
    <mergeCell ref="F19:G19"/>
    <mergeCell ref="B21:C21"/>
    <mergeCell ref="F21:G21"/>
    <mergeCell ref="F12:G12"/>
    <mergeCell ref="F13:G13"/>
    <mergeCell ref="F14:G14"/>
    <mergeCell ref="F15:G15"/>
    <mergeCell ref="B11:C11"/>
    <mergeCell ref="B12:C12"/>
    <mergeCell ref="B13:C13"/>
    <mergeCell ref="B14:C14"/>
    <mergeCell ref="B6:C6"/>
    <mergeCell ref="B8:C8"/>
    <mergeCell ref="B9:C9"/>
    <mergeCell ref="B10:C10"/>
    <mergeCell ref="B47:C47"/>
    <mergeCell ref="B49:C49"/>
    <mergeCell ref="F47:G47"/>
    <mergeCell ref="F48:G48"/>
    <mergeCell ref="B48:C48"/>
  </mergeCells>
  <printOptions horizontalCentered="1" verticalCentered="1"/>
  <pageMargins left="0.3937007874015748" right="0.3937007874015748" top="0.3937007874015748" bottom="0.3937007874015748" header="0.5118110236220472" footer="0"/>
  <pageSetup horizontalDpi="600" verticalDpi="600" orientation="portrait" paperSize="9" scale="85" r:id="rId1"/>
  <rowBreaks count="1" manualBreakCount="1">
    <brk id="5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9"/>
  <sheetViews>
    <sheetView workbookViewId="0" topLeftCell="A1">
      <selection activeCell="B19" sqref="B19"/>
    </sheetView>
  </sheetViews>
  <sheetFormatPr defaultColWidth="9.140625" defaultRowHeight="12.75"/>
  <cols>
    <col min="2" max="2" width="48.00390625" style="0" customWidth="1"/>
    <col min="3" max="3" width="49.140625" style="0" customWidth="1"/>
    <col min="4" max="4" width="8.00390625" style="0" customWidth="1"/>
    <col min="5" max="5" width="5.140625" style="0" customWidth="1"/>
    <col min="6" max="6" width="18.28125" style="0" customWidth="1"/>
    <col min="7" max="7" width="16.140625" style="0" customWidth="1"/>
    <col min="8" max="8" width="7.8515625" style="0" customWidth="1"/>
  </cols>
  <sheetData>
    <row r="2" spans="2:4" s="20" customFormat="1" ht="22.5" customHeight="1">
      <c r="B2" s="90"/>
      <c r="C2" s="90"/>
      <c r="D2" s="90"/>
    </row>
    <row r="3" s="20" customFormat="1" ht="12.75"/>
    <row r="4" spans="2:8" s="20" customFormat="1" ht="20.25" customHeight="1">
      <c r="B4" s="26"/>
      <c r="C4" s="91"/>
      <c r="D4" s="91"/>
      <c r="E4" s="14"/>
      <c r="F4" s="13"/>
      <c r="G4" s="4"/>
      <c r="H4" s="4"/>
    </row>
    <row r="5" spans="2:8" s="20" customFormat="1" ht="21" customHeight="1">
      <c r="B5" s="19"/>
      <c r="C5" s="91"/>
      <c r="D5" s="91"/>
      <c r="E5" s="14"/>
      <c r="F5" s="13"/>
      <c r="G5" s="4"/>
      <c r="H5" s="4"/>
    </row>
    <row r="6" spans="2:8" s="20" customFormat="1" ht="21" customHeight="1">
      <c r="B6" s="19"/>
      <c r="C6" s="91"/>
      <c r="D6" s="91"/>
      <c r="E6" s="14"/>
      <c r="F6" s="13"/>
      <c r="G6" s="4"/>
      <c r="H6" s="4"/>
    </row>
    <row r="7" spans="2:4" s="20" customFormat="1" ht="22.5" customHeight="1">
      <c r="B7" s="90"/>
      <c r="C7" s="91"/>
      <c r="D7" s="91"/>
    </row>
    <row r="8" spans="2:4" ht="22.5" customHeight="1">
      <c r="B8" s="98" t="s">
        <v>36</v>
      </c>
      <c r="C8" s="99"/>
      <c r="D8" s="27"/>
    </row>
    <row r="9" ht="13.5" thickBot="1"/>
    <row r="10" spans="2:8" ht="20.25" customHeight="1" thickBot="1">
      <c r="B10" s="56" t="s">
        <v>38</v>
      </c>
      <c r="C10" s="92" t="s">
        <v>39</v>
      </c>
      <c r="D10" s="93"/>
      <c r="E10" s="15"/>
      <c r="F10" s="13"/>
      <c r="G10" s="4"/>
      <c r="H10" s="4"/>
    </row>
    <row r="11" spans="2:8" ht="21" customHeight="1">
      <c r="B11" s="53" t="s">
        <v>37</v>
      </c>
      <c r="C11" s="102">
        <v>22.5</v>
      </c>
      <c r="D11" s="103"/>
      <c r="E11" s="15"/>
      <c r="F11" s="13"/>
      <c r="G11" s="4"/>
      <c r="H11" s="4"/>
    </row>
    <row r="12" spans="2:8" ht="21" customHeight="1">
      <c r="B12" s="54" t="s">
        <v>40</v>
      </c>
      <c r="C12" s="100">
        <v>240</v>
      </c>
      <c r="D12" s="101"/>
      <c r="E12" s="15"/>
      <c r="F12" s="13"/>
      <c r="G12" s="4"/>
      <c r="H12" s="4"/>
    </row>
    <row r="13" spans="2:8" ht="21" customHeight="1" thickBot="1">
      <c r="B13" s="55" t="s">
        <v>41</v>
      </c>
      <c r="C13" s="94">
        <v>38.9</v>
      </c>
      <c r="D13" s="95"/>
      <c r="E13" s="15"/>
      <c r="F13" s="13"/>
      <c r="G13" s="4"/>
      <c r="H13" s="4"/>
    </row>
    <row r="14" spans="2:8" ht="25.5" customHeight="1" thickBot="1" thickTop="1">
      <c r="B14" s="57" t="s">
        <v>34</v>
      </c>
      <c r="C14" s="96">
        <f>C11+C12+C13</f>
        <v>301.4</v>
      </c>
      <c r="D14" s="97"/>
      <c r="E14" s="15"/>
      <c r="F14" s="13"/>
      <c r="G14" s="14"/>
      <c r="H14" s="14"/>
    </row>
    <row r="15" spans="2:8" s="20" customFormat="1" ht="20.25" customHeight="1" thickTop="1">
      <c r="B15" s="26"/>
      <c r="C15" s="91"/>
      <c r="D15" s="91"/>
      <c r="E15" s="14"/>
      <c r="F15" s="13"/>
      <c r="G15" s="4"/>
      <c r="H15" s="4"/>
    </row>
    <row r="16" spans="2:8" s="20" customFormat="1" ht="21" customHeight="1">
      <c r="B16" s="19"/>
      <c r="C16" s="91"/>
      <c r="D16" s="82"/>
      <c r="E16" s="14"/>
      <c r="F16" s="13"/>
      <c r="G16" s="4"/>
      <c r="H16" s="4"/>
    </row>
    <row r="17" spans="2:8" s="20" customFormat="1" ht="21" customHeight="1">
      <c r="B17" s="19"/>
      <c r="C17" s="91"/>
      <c r="D17" s="82"/>
      <c r="E17" s="14"/>
      <c r="F17" s="13"/>
      <c r="G17" s="4"/>
      <c r="H17" s="4"/>
    </row>
    <row r="18" spans="2:8" s="20" customFormat="1" ht="21" customHeight="1">
      <c r="B18" s="19"/>
      <c r="C18" s="91"/>
      <c r="D18" s="82"/>
      <c r="E18" s="14"/>
      <c r="F18" s="13"/>
      <c r="G18" s="4"/>
      <c r="H18" s="4"/>
    </row>
    <row r="19" spans="2:8" s="20" customFormat="1" ht="25.5" customHeight="1">
      <c r="B19" s="19"/>
      <c r="C19" s="90"/>
      <c r="D19" s="91"/>
      <c r="E19" s="14"/>
      <c r="F19" s="13"/>
      <c r="G19" s="14"/>
      <c r="H19" s="14"/>
    </row>
    <row r="20" spans="2:8" ht="12.75">
      <c r="B20" s="13"/>
      <c r="C20" s="4"/>
      <c r="D20" s="4"/>
      <c r="E20" s="15"/>
      <c r="F20" s="13"/>
      <c r="G20" s="4"/>
      <c r="H20" s="4"/>
    </row>
    <row r="21" spans="2:8" ht="12.75">
      <c r="B21" s="15"/>
      <c r="C21" s="15"/>
      <c r="D21" s="15"/>
      <c r="E21" s="15"/>
      <c r="F21" s="15"/>
      <c r="G21" s="15"/>
      <c r="H21" s="15"/>
    </row>
    <row r="22" spans="2:8" ht="12.75">
      <c r="B22" s="15"/>
      <c r="C22" s="15"/>
      <c r="D22" s="15"/>
      <c r="E22" s="15"/>
      <c r="F22" s="15"/>
      <c r="G22" s="15"/>
      <c r="H22" s="15"/>
    </row>
    <row r="23" spans="2:8" ht="12.75">
      <c r="B23" s="15"/>
      <c r="C23" s="15"/>
      <c r="D23" s="15"/>
      <c r="E23" s="15"/>
      <c r="F23" s="15"/>
      <c r="G23" s="15"/>
      <c r="H23" s="15"/>
    </row>
    <row r="24" spans="2:8" ht="12.75">
      <c r="B24" s="15"/>
      <c r="C24" s="15"/>
      <c r="D24" s="15"/>
      <c r="E24" s="15"/>
      <c r="F24" s="15"/>
      <c r="G24" s="15"/>
      <c r="H24" s="15"/>
    </row>
    <row r="25" spans="2:8" ht="12.75">
      <c r="B25" s="15"/>
      <c r="C25" s="15"/>
      <c r="D25" s="15"/>
      <c r="E25" s="15"/>
      <c r="F25" s="15"/>
      <c r="G25" s="15"/>
      <c r="H25" s="15"/>
    </row>
    <row r="26" spans="2:8" ht="12.75">
      <c r="B26" s="15"/>
      <c r="C26" s="15"/>
      <c r="D26" s="15"/>
      <c r="E26" s="15"/>
      <c r="F26" s="15"/>
      <c r="G26" s="15"/>
      <c r="H26" s="15"/>
    </row>
    <row r="27" spans="2:8" ht="12.75">
      <c r="B27" s="15"/>
      <c r="C27" s="15"/>
      <c r="D27" s="15"/>
      <c r="E27" s="15"/>
      <c r="F27" s="15"/>
      <c r="G27" s="15"/>
      <c r="H27" s="15"/>
    </row>
    <row r="28" spans="2:8" ht="12.75">
      <c r="B28" s="15"/>
      <c r="C28" s="15"/>
      <c r="D28" s="15"/>
      <c r="E28" s="15"/>
      <c r="F28" s="15"/>
      <c r="G28" s="15"/>
      <c r="H28" s="15"/>
    </row>
    <row r="29" spans="2:8" ht="12.75">
      <c r="B29" s="15"/>
      <c r="C29" s="15"/>
      <c r="D29" s="15"/>
      <c r="E29" s="15"/>
      <c r="F29" s="15"/>
      <c r="G29" s="15"/>
      <c r="H29" s="15"/>
    </row>
  </sheetData>
  <mergeCells count="16">
    <mergeCell ref="C19:D19"/>
    <mergeCell ref="C13:D13"/>
    <mergeCell ref="C14:D14"/>
    <mergeCell ref="B8:C8"/>
    <mergeCell ref="C12:D12"/>
    <mergeCell ref="C18:D18"/>
    <mergeCell ref="C17:D17"/>
    <mergeCell ref="C16:D16"/>
    <mergeCell ref="C15:D15"/>
    <mergeCell ref="C11:D11"/>
    <mergeCell ref="B2:D2"/>
    <mergeCell ref="C4:D4"/>
    <mergeCell ref="C10:D10"/>
    <mergeCell ref="B7:D7"/>
    <mergeCell ref="C5:D5"/>
    <mergeCell ref="C6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"/>
  <sheetViews>
    <sheetView workbookViewId="0" topLeftCell="A1">
      <selection activeCell="B8" sqref="B8:D8"/>
    </sheetView>
  </sheetViews>
  <sheetFormatPr defaultColWidth="9.140625" defaultRowHeight="12.75"/>
  <cols>
    <col min="2" max="2" width="48.00390625" style="0" customWidth="1"/>
    <col min="3" max="3" width="49.140625" style="0" customWidth="1"/>
    <col min="4" max="4" width="8.00390625" style="0" customWidth="1"/>
    <col min="5" max="5" width="5.140625" style="0" customWidth="1"/>
    <col min="6" max="6" width="18.28125" style="0" customWidth="1"/>
    <col min="7" max="7" width="16.140625" style="0" customWidth="1"/>
    <col min="8" max="8" width="7.8515625" style="0" customWidth="1"/>
  </cols>
  <sheetData>
    <row r="2" spans="2:4" s="20" customFormat="1" ht="22.5" customHeight="1">
      <c r="B2" s="90"/>
      <c r="C2" s="90"/>
      <c r="D2" s="90"/>
    </row>
    <row r="3" s="20" customFormat="1" ht="12.75"/>
    <row r="4" spans="2:8" s="20" customFormat="1" ht="20.25" customHeight="1">
      <c r="B4" s="26"/>
      <c r="C4" s="91"/>
      <c r="D4" s="91"/>
      <c r="E4" s="14"/>
      <c r="F4" s="13"/>
      <c r="G4" s="4"/>
      <c r="H4" s="4"/>
    </row>
    <row r="5" spans="2:8" s="20" customFormat="1" ht="21" customHeight="1">
      <c r="B5" s="19"/>
      <c r="C5" s="91"/>
      <c r="D5" s="91"/>
      <c r="E5" s="14"/>
      <c r="F5" s="13"/>
      <c r="G5" s="4"/>
      <c r="H5" s="4"/>
    </row>
    <row r="6" spans="2:8" s="20" customFormat="1" ht="21" customHeight="1">
      <c r="B6" s="19"/>
      <c r="C6" s="91"/>
      <c r="D6" s="91"/>
      <c r="E6" s="14"/>
      <c r="F6" s="13"/>
      <c r="G6" s="4"/>
      <c r="H6" s="4"/>
    </row>
    <row r="7" spans="2:4" s="20" customFormat="1" ht="22.5" customHeight="1">
      <c r="B7" s="90"/>
      <c r="C7" s="91"/>
      <c r="D7" s="91"/>
    </row>
    <row r="8" spans="2:4" ht="22.5" customHeight="1">
      <c r="B8" s="98" t="s">
        <v>36</v>
      </c>
      <c r="C8" s="104"/>
      <c r="D8" s="27"/>
    </row>
    <row r="9" ht="13.5" thickBot="1"/>
    <row r="10" spans="2:8" ht="20.25" customHeight="1" thickBot="1">
      <c r="B10" s="56" t="s">
        <v>38</v>
      </c>
      <c r="C10" s="92" t="s">
        <v>39</v>
      </c>
      <c r="D10" s="93"/>
      <c r="E10" s="15"/>
      <c r="F10" s="13"/>
      <c r="G10" s="4"/>
      <c r="H10" s="4"/>
    </row>
    <row r="11" spans="2:8" ht="21" customHeight="1">
      <c r="B11" s="53" t="s">
        <v>37</v>
      </c>
      <c r="C11" s="102">
        <v>22.5</v>
      </c>
      <c r="D11" s="103"/>
      <c r="E11" s="15"/>
      <c r="F11" s="13"/>
      <c r="G11" s="4"/>
      <c r="H11" s="4"/>
    </row>
    <row r="12" spans="2:8" ht="21" customHeight="1">
      <c r="B12" s="54" t="s">
        <v>40</v>
      </c>
      <c r="C12" s="100">
        <v>240</v>
      </c>
      <c r="D12" s="101"/>
      <c r="E12" s="15"/>
      <c r="F12" s="13"/>
      <c r="G12" s="4"/>
      <c r="H12" s="4"/>
    </row>
    <row r="13" spans="2:8" ht="21" customHeight="1" thickBot="1">
      <c r="B13" s="55" t="s">
        <v>41</v>
      </c>
      <c r="C13" s="94">
        <v>38.9</v>
      </c>
      <c r="D13" s="95"/>
      <c r="E13" s="15"/>
      <c r="F13" s="13"/>
      <c r="G13" s="4"/>
      <c r="H13" s="4"/>
    </row>
    <row r="14" spans="2:8" ht="25.5" customHeight="1" thickBot="1" thickTop="1">
      <c r="B14" s="57" t="s">
        <v>34</v>
      </c>
      <c r="C14" s="96">
        <f>C11+C12+C13</f>
        <v>301.4</v>
      </c>
      <c r="D14" s="97"/>
      <c r="E14" s="15"/>
      <c r="F14" s="13"/>
      <c r="G14" s="14"/>
      <c r="H14" s="14"/>
    </row>
    <row r="15" spans="2:8" s="20" customFormat="1" ht="20.25" customHeight="1" thickTop="1">
      <c r="B15" s="26"/>
      <c r="C15" s="91"/>
      <c r="D15" s="91"/>
      <c r="E15" s="14"/>
      <c r="F15" s="13"/>
      <c r="G15" s="4"/>
      <c r="H15" s="4"/>
    </row>
    <row r="16" spans="2:8" s="20" customFormat="1" ht="21" customHeight="1">
      <c r="B16" s="19"/>
      <c r="C16" s="91"/>
      <c r="D16" s="82"/>
      <c r="E16" s="14"/>
      <c r="F16" s="13"/>
      <c r="G16" s="4"/>
      <c r="H16" s="4"/>
    </row>
    <row r="17" spans="2:8" s="20" customFormat="1" ht="21" customHeight="1">
      <c r="B17" s="19"/>
      <c r="C17" s="91"/>
      <c r="D17" s="82"/>
      <c r="E17" s="14"/>
      <c r="F17" s="13"/>
      <c r="G17" s="4"/>
      <c r="H17" s="4"/>
    </row>
    <row r="18" spans="2:8" s="20" customFormat="1" ht="21" customHeight="1">
      <c r="B18" s="19"/>
      <c r="C18" s="91"/>
      <c r="D18" s="82"/>
      <c r="E18" s="14"/>
      <c r="F18" s="13"/>
      <c r="G18" s="4"/>
      <c r="H18" s="4"/>
    </row>
    <row r="19" spans="2:8" s="20" customFormat="1" ht="25.5" customHeight="1">
      <c r="B19" s="19"/>
      <c r="C19" s="90"/>
      <c r="D19" s="91"/>
      <c r="E19" s="14"/>
      <c r="F19" s="13"/>
      <c r="G19" s="14"/>
      <c r="H19" s="14"/>
    </row>
    <row r="20" spans="2:8" ht="12.75">
      <c r="B20" s="13"/>
      <c r="C20" s="4"/>
      <c r="D20" s="4"/>
      <c r="E20" s="15"/>
      <c r="F20" s="13"/>
      <c r="G20" s="4"/>
      <c r="H20" s="4"/>
    </row>
    <row r="21" spans="2:8" ht="12.75">
      <c r="B21" s="15"/>
      <c r="C21" s="15"/>
      <c r="D21" s="15"/>
      <c r="E21" s="15"/>
      <c r="F21" s="15"/>
      <c r="G21" s="15"/>
      <c r="H21" s="15"/>
    </row>
    <row r="22" spans="2:8" ht="12.75">
      <c r="B22" s="15"/>
      <c r="C22" s="15"/>
      <c r="D22" s="15"/>
      <c r="E22" s="15"/>
      <c r="F22" s="15"/>
      <c r="G22" s="15"/>
      <c r="H22" s="15"/>
    </row>
    <row r="23" spans="2:8" ht="12.75">
      <c r="B23" s="15"/>
      <c r="C23" s="15"/>
      <c r="D23" s="15"/>
      <c r="E23" s="15"/>
      <c r="F23" s="15"/>
      <c r="G23" s="15"/>
      <c r="H23" s="15"/>
    </row>
    <row r="24" spans="2:8" ht="12.75">
      <c r="B24" s="15"/>
      <c r="C24" s="15"/>
      <c r="D24" s="15"/>
      <c r="E24" s="15"/>
      <c r="F24" s="15"/>
      <c r="G24" s="15"/>
      <c r="H24" s="15"/>
    </row>
    <row r="25" spans="2:8" ht="12.75">
      <c r="B25" s="15"/>
      <c r="C25" s="15"/>
      <c r="D25" s="15"/>
      <c r="E25" s="15"/>
      <c r="F25" s="15"/>
      <c r="G25" s="15"/>
      <c r="H25" s="15"/>
    </row>
    <row r="26" spans="2:8" ht="12.75">
      <c r="B26" s="15"/>
      <c r="C26" s="15"/>
      <c r="D26" s="15"/>
      <c r="E26" s="15"/>
      <c r="F26" s="15"/>
      <c r="G26" s="15"/>
      <c r="H26" s="15"/>
    </row>
    <row r="27" spans="2:8" ht="12.75">
      <c r="B27" s="15"/>
      <c r="C27" s="15"/>
      <c r="D27" s="15"/>
      <c r="E27" s="15"/>
      <c r="F27" s="15"/>
      <c r="G27" s="15"/>
      <c r="H27" s="15"/>
    </row>
    <row r="28" spans="2:8" ht="12.75">
      <c r="B28" s="15"/>
      <c r="C28" s="15"/>
      <c r="D28" s="15"/>
      <c r="E28" s="15"/>
      <c r="F28" s="15"/>
      <c r="G28" s="15"/>
      <c r="H28" s="15"/>
    </row>
    <row r="29" spans="2:8" ht="12.75">
      <c r="B29" s="15"/>
      <c r="C29" s="15"/>
      <c r="D29" s="15"/>
      <c r="E29" s="15"/>
      <c r="F29" s="15"/>
      <c r="G29" s="15"/>
      <c r="H29" s="15"/>
    </row>
  </sheetData>
  <mergeCells count="16">
    <mergeCell ref="C16:D16"/>
    <mergeCell ref="C17:D17"/>
    <mergeCell ref="C18:D18"/>
    <mergeCell ref="C19:D19"/>
    <mergeCell ref="C12:D12"/>
    <mergeCell ref="C13:D13"/>
    <mergeCell ref="C14:D14"/>
    <mergeCell ref="C15:D15"/>
    <mergeCell ref="B7:D7"/>
    <mergeCell ref="B8:C8"/>
    <mergeCell ref="C10:D10"/>
    <mergeCell ref="C11:D11"/>
    <mergeCell ref="B2:D2"/>
    <mergeCell ref="C4:D4"/>
    <mergeCell ref="C5:D5"/>
    <mergeCell ref="C6:D6"/>
  </mergeCells>
  <printOptions/>
  <pageMargins left="0.75" right="0.75" top="1" bottom="1" header="0.4921259845" footer="0.4921259845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4">
      <selection activeCell="D20" sqref="D20"/>
    </sheetView>
  </sheetViews>
  <sheetFormatPr defaultColWidth="9.140625" defaultRowHeight="12.75"/>
  <cols>
    <col min="1" max="1" width="17.28125" style="0" customWidth="1"/>
    <col min="3" max="3" width="15.140625" style="0" customWidth="1"/>
    <col min="4" max="4" width="14.57421875" style="0" customWidth="1"/>
    <col min="5" max="6" width="12.7109375" style="0" customWidth="1"/>
  </cols>
  <sheetData>
    <row r="1" ht="23.25" customHeight="1" thickBot="1"/>
    <row r="2" spans="1:6" ht="23.25" customHeight="1" thickBot="1">
      <c r="A2" s="30"/>
      <c r="B2" s="48" t="s">
        <v>42</v>
      </c>
      <c r="C2" s="31"/>
      <c r="D2" s="31"/>
      <c r="E2" s="31"/>
      <c r="F2" s="32"/>
    </row>
    <row r="3" ht="23.25" customHeight="1" thickBot="1"/>
    <row r="4" spans="1:6" ht="23.25" customHeight="1" thickBot="1">
      <c r="A4" s="107" t="s">
        <v>43</v>
      </c>
      <c r="B4" s="108"/>
      <c r="C4" s="108"/>
      <c r="D4" s="109" t="s">
        <v>47</v>
      </c>
      <c r="E4" s="110"/>
      <c r="F4" s="111"/>
    </row>
    <row r="5" spans="4:6" ht="23.25" customHeight="1" thickBot="1">
      <c r="D5" s="33" t="s">
        <v>69</v>
      </c>
      <c r="E5" s="33" t="s">
        <v>45</v>
      </c>
      <c r="F5" s="34" t="s">
        <v>46</v>
      </c>
    </row>
    <row r="6" spans="1:6" ht="23.25" customHeight="1">
      <c r="A6" s="105" t="s">
        <v>44</v>
      </c>
      <c r="B6" s="106"/>
      <c r="C6" s="106"/>
      <c r="D6" s="33">
        <v>29165</v>
      </c>
      <c r="E6" s="35">
        <f aca="true" t="shared" si="0" ref="E6:E25">D6*0.19</f>
        <v>5541.35</v>
      </c>
      <c r="F6" s="36">
        <f aca="true" t="shared" si="1" ref="F6:F25">D6+E6</f>
        <v>34706.35</v>
      </c>
    </row>
    <row r="7" spans="1:6" ht="23.25" customHeight="1">
      <c r="A7" s="112" t="s">
        <v>48</v>
      </c>
      <c r="B7" s="113"/>
      <c r="C7" s="113"/>
      <c r="D7" s="37">
        <v>15016</v>
      </c>
      <c r="E7" s="38">
        <f t="shared" si="0"/>
        <v>2853.04</v>
      </c>
      <c r="F7" s="39">
        <f t="shared" si="1"/>
        <v>17869.04</v>
      </c>
    </row>
    <row r="8" spans="1:6" ht="23.25" customHeight="1">
      <c r="A8" s="112" t="s">
        <v>49</v>
      </c>
      <c r="B8" s="113"/>
      <c r="C8" s="113"/>
      <c r="D8" s="37">
        <v>14774</v>
      </c>
      <c r="E8" s="38">
        <f t="shared" si="0"/>
        <v>2807.06</v>
      </c>
      <c r="F8" s="39">
        <f t="shared" si="1"/>
        <v>17581.06</v>
      </c>
    </row>
    <row r="9" spans="1:6" ht="27" customHeight="1">
      <c r="A9" s="114" t="s">
        <v>50</v>
      </c>
      <c r="B9" s="115"/>
      <c r="C9" s="115"/>
      <c r="D9" s="37">
        <v>11814</v>
      </c>
      <c r="E9" s="38">
        <f t="shared" si="0"/>
        <v>2244.66</v>
      </c>
      <c r="F9" s="39">
        <f t="shared" si="1"/>
        <v>14058.66</v>
      </c>
    </row>
    <row r="10" spans="1:6" ht="23.25" customHeight="1">
      <c r="A10" s="112" t="s">
        <v>51</v>
      </c>
      <c r="B10" s="113"/>
      <c r="C10" s="113"/>
      <c r="D10" s="37">
        <v>475</v>
      </c>
      <c r="E10" s="38">
        <f t="shared" si="0"/>
        <v>90.25</v>
      </c>
      <c r="F10" s="39">
        <f t="shared" si="1"/>
        <v>565.25</v>
      </c>
    </row>
    <row r="11" spans="1:6" ht="27" customHeight="1">
      <c r="A11" s="114" t="s">
        <v>52</v>
      </c>
      <c r="B11" s="115"/>
      <c r="C11" s="115"/>
      <c r="D11" s="37">
        <v>2984</v>
      </c>
      <c r="E11" s="38">
        <f t="shared" si="0"/>
        <v>566.96</v>
      </c>
      <c r="F11" s="39">
        <f t="shared" si="1"/>
        <v>3550.96</v>
      </c>
    </row>
    <row r="12" spans="1:6" ht="27" customHeight="1">
      <c r="A12" s="114" t="s">
        <v>53</v>
      </c>
      <c r="B12" s="115"/>
      <c r="C12" s="115"/>
      <c r="D12" s="37">
        <v>5572</v>
      </c>
      <c r="E12" s="38">
        <f t="shared" si="0"/>
        <v>1058.68</v>
      </c>
      <c r="F12" s="39">
        <f t="shared" si="1"/>
        <v>6630.68</v>
      </c>
    </row>
    <row r="13" spans="1:6" ht="23.25" customHeight="1">
      <c r="A13" s="112" t="s">
        <v>54</v>
      </c>
      <c r="B13" s="113"/>
      <c r="C13" s="113"/>
      <c r="D13" s="37">
        <v>7866</v>
      </c>
      <c r="E13" s="38">
        <f t="shared" si="0"/>
        <v>1494.54</v>
      </c>
      <c r="F13" s="39">
        <f t="shared" si="1"/>
        <v>9360.54</v>
      </c>
    </row>
    <row r="14" spans="1:6" ht="23.25" customHeight="1">
      <c r="A14" s="112" t="s">
        <v>55</v>
      </c>
      <c r="B14" s="113"/>
      <c r="C14" s="113"/>
      <c r="D14" s="37">
        <v>8552</v>
      </c>
      <c r="E14" s="38">
        <f t="shared" si="0"/>
        <v>1624.88</v>
      </c>
      <c r="F14" s="39">
        <f t="shared" si="1"/>
        <v>10176.880000000001</v>
      </c>
    </row>
    <row r="15" spans="1:6" ht="23.25" customHeight="1">
      <c r="A15" s="112" t="s">
        <v>56</v>
      </c>
      <c r="B15" s="113"/>
      <c r="C15" s="113"/>
      <c r="D15" s="37">
        <v>11969</v>
      </c>
      <c r="E15" s="38">
        <f t="shared" si="0"/>
        <v>2274.11</v>
      </c>
      <c r="F15" s="39">
        <f t="shared" si="1"/>
        <v>14243.11</v>
      </c>
    </row>
    <row r="16" spans="1:6" ht="23.25" customHeight="1">
      <c r="A16" s="112" t="s">
        <v>57</v>
      </c>
      <c r="B16" s="113"/>
      <c r="C16" s="113"/>
      <c r="D16" s="37">
        <v>1760</v>
      </c>
      <c r="E16" s="38">
        <f t="shared" si="0"/>
        <v>334.4</v>
      </c>
      <c r="F16" s="39">
        <f t="shared" si="1"/>
        <v>2094.4</v>
      </c>
    </row>
    <row r="17" spans="1:6" ht="23.25" customHeight="1">
      <c r="A17" s="112" t="s">
        <v>58</v>
      </c>
      <c r="B17" s="113"/>
      <c r="C17" s="113"/>
      <c r="D17" s="37">
        <v>2074</v>
      </c>
      <c r="E17" s="38">
        <f t="shared" si="0"/>
        <v>394.06</v>
      </c>
      <c r="F17" s="39">
        <f t="shared" si="1"/>
        <v>2468.06</v>
      </c>
    </row>
    <row r="18" spans="1:6" ht="23.25" customHeight="1">
      <c r="A18" s="112" t="s">
        <v>59</v>
      </c>
      <c r="B18" s="113"/>
      <c r="C18" s="113"/>
      <c r="D18" s="37">
        <v>3261</v>
      </c>
      <c r="E18" s="38">
        <f t="shared" si="0"/>
        <v>619.59</v>
      </c>
      <c r="F18" s="39">
        <f t="shared" si="1"/>
        <v>3880.59</v>
      </c>
    </row>
    <row r="19" spans="1:6" ht="23.25" customHeight="1">
      <c r="A19" s="112" t="s">
        <v>60</v>
      </c>
      <c r="B19" s="113"/>
      <c r="C19" s="113"/>
      <c r="D19" s="37">
        <v>3261</v>
      </c>
      <c r="E19" s="38">
        <f t="shared" si="0"/>
        <v>619.59</v>
      </c>
      <c r="F19" s="39">
        <f t="shared" si="1"/>
        <v>3880.59</v>
      </c>
    </row>
    <row r="20" spans="1:6" ht="23.25" customHeight="1">
      <c r="A20" s="112" t="s">
        <v>61</v>
      </c>
      <c r="B20" s="113"/>
      <c r="C20" s="113"/>
      <c r="D20" s="37">
        <v>585</v>
      </c>
      <c r="E20" s="38">
        <f t="shared" si="0"/>
        <v>111.15</v>
      </c>
      <c r="F20" s="39">
        <f t="shared" si="1"/>
        <v>696.15</v>
      </c>
    </row>
    <row r="21" spans="1:6" ht="23.25" customHeight="1">
      <c r="A21" s="112" t="s">
        <v>62</v>
      </c>
      <c r="B21" s="113"/>
      <c r="C21" s="113"/>
      <c r="D21" s="37">
        <v>707</v>
      </c>
      <c r="E21" s="38">
        <f t="shared" si="0"/>
        <v>134.33</v>
      </c>
      <c r="F21" s="39">
        <f t="shared" si="1"/>
        <v>841.33</v>
      </c>
    </row>
    <row r="22" spans="1:6" ht="23.25" customHeight="1">
      <c r="A22" s="112" t="s">
        <v>63</v>
      </c>
      <c r="B22" s="113"/>
      <c r="C22" s="113"/>
      <c r="D22" s="37">
        <v>2009</v>
      </c>
      <c r="E22" s="38">
        <f t="shared" si="0"/>
        <v>381.71</v>
      </c>
      <c r="F22" s="39">
        <f t="shared" si="1"/>
        <v>2390.71</v>
      </c>
    </row>
    <row r="23" spans="1:6" ht="23.25" customHeight="1">
      <c r="A23" s="112" t="s">
        <v>64</v>
      </c>
      <c r="B23" s="113"/>
      <c r="C23" s="113"/>
      <c r="D23" s="37">
        <v>1853</v>
      </c>
      <c r="E23" s="38">
        <f t="shared" si="0"/>
        <v>352.07</v>
      </c>
      <c r="F23" s="39">
        <f t="shared" si="1"/>
        <v>2205.07</v>
      </c>
    </row>
    <row r="24" spans="1:6" ht="23.25" customHeight="1">
      <c r="A24" s="112" t="s">
        <v>65</v>
      </c>
      <c r="B24" s="113"/>
      <c r="C24" s="113"/>
      <c r="D24" s="37">
        <v>2028</v>
      </c>
      <c r="E24" s="38">
        <f t="shared" si="0"/>
        <v>385.32</v>
      </c>
      <c r="F24" s="39">
        <f t="shared" si="1"/>
        <v>2413.32</v>
      </c>
    </row>
    <row r="25" spans="1:6" ht="23.25" customHeight="1" thickBot="1">
      <c r="A25" s="116" t="s">
        <v>66</v>
      </c>
      <c r="B25" s="117"/>
      <c r="C25" s="117"/>
      <c r="D25" s="40">
        <v>1469</v>
      </c>
      <c r="E25" s="41">
        <f t="shared" si="0"/>
        <v>279.11</v>
      </c>
      <c r="F25" s="42">
        <f t="shared" si="1"/>
        <v>1748.1100000000001</v>
      </c>
    </row>
    <row r="26" spans="4:6" ht="23.25" customHeight="1" thickBot="1">
      <c r="D26" s="43"/>
      <c r="E26" s="43"/>
      <c r="F26" s="44"/>
    </row>
    <row r="27" spans="1:6" ht="23.25" customHeight="1" thickBot="1">
      <c r="A27" s="118" t="s">
        <v>67</v>
      </c>
      <c r="B27" s="119"/>
      <c r="C27" s="119"/>
      <c r="D27" s="45">
        <f>SUM(D6:D25)</f>
        <v>127194</v>
      </c>
      <c r="E27" s="46">
        <f>D27*0.19</f>
        <v>24166.86</v>
      </c>
      <c r="F27" s="47">
        <f>D27+E27</f>
        <v>151360.86</v>
      </c>
    </row>
    <row r="28" ht="13.5" thickBot="1"/>
    <row r="29" spans="1:6" ht="23.25" customHeight="1" thickBot="1">
      <c r="A29" s="118" t="s">
        <v>67</v>
      </c>
      <c r="B29" s="119"/>
      <c r="C29" s="119"/>
      <c r="D29" s="49"/>
      <c r="E29" s="51">
        <f>F27/1000</f>
        <v>151.36085999999997</v>
      </c>
      <c r="F29" s="50" t="s">
        <v>35</v>
      </c>
    </row>
    <row r="32" ht="12.75">
      <c r="E32" t="s">
        <v>68</v>
      </c>
    </row>
  </sheetData>
  <mergeCells count="24">
    <mergeCell ref="A24:C24"/>
    <mergeCell ref="A25:C25"/>
    <mergeCell ref="A27:C27"/>
    <mergeCell ref="A29:C29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A6:C6"/>
    <mergeCell ref="A4:C4"/>
    <mergeCell ref="D4:F4"/>
    <mergeCell ref="A7:C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F3" sqref="F3"/>
    </sheetView>
  </sheetViews>
  <sheetFormatPr defaultColWidth="9.140625" defaultRowHeight="12.75"/>
  <cols>
    <col min="1" max="1" width="6.28125" style="0" customWidth="1"/>
    <col min="3" max="3" width="32.421875" style="0" customWidth="1"/>
    <col min="4" max="5" width="25.7109375" style="0" customWidth="1"/>
  </cols>
  <sheetData>
    <row r="1" ht="23.25" customHeight="1">
      <c r="E1" s="137" t="s">
        <v>117</v>
      </c>
    </row>
    <row r="2" ht="23.25" customHeight="1" thickBot="1"/>
    <row r="3" spans="1:5" ht="23.25" customHeight="1" thickBot="1">
      <c r="A3" s="120" t="s">
        <v>70</v>
      </c>
      <c r="B3" s="77"/>
      <c r="C3" s="77"/>
      <c r="D3" s="77"/>
      <c r="E3" s="78"/>
    </row>
    <row r="4" ht="23.25" customHeight="1" thickBot="1"/>
    <row r="5" spans="1:5" ht="23.25" customHeight="1" thickBot="1">
      <c r="A5" s="107" t="s">
        <v>43</v>
      </c>
      <c r="B5" s="108"/>
      <c r="C5" s="108"/>
      <c r="D5" s="109" t="s">
        <v>97</v>
      </c>
      <c r="E5" s="111"/>
    </row>
    <row r="6" spans="4:5" ht="23.25" customHeight="1" thickBot="1">
      <c r="D6" s="33" t="s">
        <v>94</v>
      </c>
      <c r="E6" s="33" t="s">
        <v>95</v>
      </c>
    </row>
    <row r="7" spans="1:5" ht="23.25" customHeight="1">
      <c r="A7" s="59" t="s">
        <v>71</v>
      </c>
      <c r="B7" s="121" t="s">
        <v>72</v>
      </c>
      <c r="C7" s="122"/>
      <c r="D7" s="60">
        <v>15600</v>
      </c>
      <c r="E7" s="69">
        <f>14560+3800</f>
        <v>18360</v>
      </c>
    </row>
    <row r="8" spans="1:5" ht="23.25" customHeight="1">
      <c r="A8" s="58" t="s">
        <v>73</v>
      </c>
      <c r="B8" s="123" t="s">
        <v>85</v>
      </c>
      <c r="C8" s="124"/>
      <c r="D8" s="61">
        <v>15600</v>
      </c>
      <c r="E8" s="70">
        <f>14560+3800</f>
        <v>18360</v>
      </c>
    </row>
    <row r="9" spans="1:5" ht="23.25" customHeight="1">
      <c r="A9" s="58" t="s">
        <v>74</v>
      </c>
      <c r="B9" s="123" t="s">
        <v>86</v>
      </c>
      <c r="C9" s="124"/>
      <c r="D9" s="61">
        <v>45320</v>
      </c>
      <c r="E9" s="70">
        <v>32500</v>
      </c>
    </row>
    <row r="10" spans="1:5" ht="27" customHeight="1">
      <c r="A10" s="58" t="s">
        <v>75</v>
      </c>
      <c r="B10" s="123" t="s">
        <v>87</v>
      </c>
      <c r="C10" s="124"/>
      <c r="D10" s="61">
        <v>15600</v>
      </c>
      <c r="E10" s="70">
        <v>14560</v>
      </c>
    </row>
    <row r="11" spans="1:5" ht="23.25" customHeight="1">
      <c r="A11" s="58" t="s">
        <v>76</v>
      </c>
      <c r="B11" s="123" t="s">
        <v>88</v>
      </c>
      <c r="C11" s="124"/>
      <c r="D11" s="126">
        <v>22500</v>
      </c>
      <c r="E11" s="127"/>
    </row>
    <row r="12" spans="1:5" ht="27" customHeight="1">
      <c r="A12" s="58" t="s">
        <v>77</v>
      </c>
      <c r="B12" s="123" t="s">
        <v>89</v>
      </c>
      <c r="C12" s="124"/>
      <c r="D12" s="61">
        <v>15600</v>
      </c>
      <c r="E12" s="70">
        <f>14560+3800</f>
        <v>18360</v>
      </c>
    </row>
    <row r="13" spans="1:5" ht="27" customHeight="1">
      <c r="A13" s="58" t="s">
        <v>78</v>
      </c>
      <c r="B13" s="123" t="s">
        <v>90</v>
      </c>
      <c r="C13" s="124"/>
      <c r="D13" s="61">
        <v>15600</v>
      </c>
      <c r="E13" s="70">
        <f>14560+3800</f>
        <v>18360</v>
      </c>
    </row>
    <row r="14" spans="1:5" ht="30" customHeight="1">
      <c r="A14" s="58" t="s">
        <v>79</v>
      </c>
      <c r="B14" s="128" t="s">
        <v>108</v>
      </c>
      <c r="C14" s="129"/>
      <c r="D14" s="61">
        <v>1200</v>
      </c>
      <c r="E14" s="66" t="s">
        <v>96</v>
      </c>
    </row>
    <row r="15" spans="1:5" ht="30" customHeight="1">
      <c r="A15" s="58" t="s">
        <v>80</v>
      </c>
      <c r="B15" s="128" t="s">
        <v>109</v>
      </c>
      <c r="C15" s="129"/>
      <c r="D15" s="62">
        <v>500</v>
      </c>
      <c r="E15" s="66" t="s">
        <v>96</v>
      </c>
    </row>
    <row r="16" spans="1:5" ht="23.25" customHeight="1">
      <c r="A16" s="58" t="s">
        <v>81</v>
      </c>
      <c r="B16" s="123" t="s">
        <v>112</v>
      </c>
      <c r="C16" s="124"/>
      <c r="D16" s="61">
        <v>15600</v>
      </c>
      <c r="E16" s="70">
        <v>14560</v>
      </c>
    </row>
    <row r="17" spans="1:5" ht="23.25" customHeight="1">
      <c r="A17" s="58" t="s">
        <v>82</v>
      </c>
      <c r="B17" s="123" t="s">
        <v>91</v>
      </c>
      <c r="C17" s="124"/>
      <c r="D17" s="126">
        <f>115000+10000+34000+5000+78332+16000-72000</f>
        <v>186332</v>
      </c>
      <c r="E17" s="127"/>
    </row>
    <row r="18" spans="1:5" ht="23.25" customHeight="1">
      <c r="A18" s="58" t="s">
        <v>83</v>
      </c>
      <c r="B18" s="123" t="s">
        <v>92</v>
      </c>
      <c r="C18" s="124"/>
      <c r="D18" s="61">
        <f>31200</f>
        <v>31200</v>
      </c>
      <c r="E18" s="70">
        <v>7600</v>
      </c>
    </row>
    <row r="19" spans="1:5" ht="30" customHeight="1">
      <c r="A19" s="58" t="s">
        <v>84</v>
      </c>
      <c r="B19" s="128" t="s">
        <v>110</v>
      </c>
      <c r="C19" s="129"/>
      <c r="D19" s="62">
        <v>500</v>
      </c>
      <c r="E19" s="66" t="s">
        <v>96</v>
      </c>
    </row>
    <row r="20" spans="1:5" ht="30" customHeight="1">
      <c r="A20" s="58" t="s">
        <v>93</v>
      </c>
      <c r="B20" s="128" t="s">
        <v>111</v>
      </c>
      <c r="C20" s="129"/>
      <c r="D20" s="62">
        <v>500</v>
      </c>
      <c r="E20" s="66" t="s">
        <v>96</v>
      </c>
    </row>
    <row r="21" spans="1:5" ht="23.25" customHeight="1">
      <c r="A21" s="58" t="s">
        <v>98</v>
      </c>
      <c r="B21" s="123" t="s">
        <v>101</v>
      </c>
      <c r="C21" s="124"/>
      <c r="D21" s="126">
        <v>7400</v>
      </c>
      <c r="E21" s="127"/>
    </row>
    <row r="22" spans="1:5" ht="23.25" customHeight="1">
      <c r="A22" s="58" t="s">
        <v>99</v>
      </c>
      <c r="B22" s="123" t="s">
        <v>102</v>
      </c>
      <c r="C22" s="124"/>
      <c r="D22" s="126">
        <v>45000</v>
      </c>
      <c r="E22" s="127"/>
    </row>
    <row r="23" spans="1:5" ht="23.25" customHeight="1">
      <c r="A23" s="58" t="s">
        <v>100</v>
      </c>
      <c r="B23" s="123" t="s">
        <v>107</v>
      </c>
      <c r="C23" s="124"/>
      <c r="D23" s="126">
        <v>4300</v>
      </c>
      <c r="E23" s="127"/>
    </row>
    <row r="24" spans="1:5" ht="23.25" customHeight="1">
      <c r="A24" s="58" t="s">
        <v>113</v>
      </c>
      <c r="B24" s="123" t="s">
        <v>115</v>
      </c>
      <c r="C24" s="124"/>
      <c r="D24" s="126">
        <v>56000</v>
      </c>
      <c r="E24" s="127"/>
    </row>
    <row r="25" spans="1:5" ht="23.25" customHeight="1">
      <c r="A25" s="58" t="s">
        <v>114</v>
      </c>
      <c r="B25" s="123" t="s">
        <v>116</v>
      </c>
      <c r="C25" s="124"/>
      <c r="D25" s="126">
        <v>16000</v>
      </c>
      <c r="E25" s="127"/>
    </row>
    <row r="26" spans="1:5" ht="23.25" customHeight="1">
      <c r="A26" s="58">
        <v>20</v>
      </c>
      <c r="B26" s="123" t="s">
        <v>103</v>
      </c>
      <c r="C26" s="124"/>
      <c r="D26" s="126">
        <v>77200</v>
      </c>
      <c r="E26" s="127"/>
    </row>
    <row r="27" spans="1:5" ht="23.25" customHeight="1" thickBot="1">
      <c r="A27" s="71" t="s">
        <v>104</v>
      </c>
      <c r="B27" s="135" t="s">
        <v>105</v>
      </c>
      <c r="C27" s="136"/>
      <c r="D27" s="62">
        <v>50</v>
      </c>
      <c r="E27" s="66" t="s">
        <v>96</v>
      </c>
    </row>
    <row r="28" spans="1:5" ht="23.25" customHeight="1" thickBot="1">
      <c r="A28" s="28"/>
      <c r="B28" s="29"/>
      <c r="C28" s="29"/>
      <c r="D28" s="67"/>
      <c r="E28" s="68"/>
    </row>
    <row r="29" spans="1:5" ht="23.25" customHeight="1" thickBot="1">
      <c r="A29" s="130" t="s">
        <v>106</v>
      </c>
      <c r="B29" s="131"/>
      <c r="C29" s="132"/>
      <c r="D29" s="133">
        <f>D7+D8+D9+D10+D11+D12+D13+D14+D15+D16+D17+D18+D19+D20+D21+D22+D23+D26+D27+E7+E8+E9+E10+E12+E13+E16+E18+D24+D25</f>
        <v>730262</v>
      </c>
      <c r="E29" s="134"/>
    </row>
    <row r="30" spans="1:5" ht="23.25" customHeight="1">
      <c r="A30" s="29"/>
      <c r="B30" s="29"/>
      <c r="C30" s="29"/>
      <c r="D30" s="26"/>
      <c r="E30" s="63"/>
    </row>
    <row r="31" spans="1:7" ht="23.25" customHeight="1">
      <c r="A31" s="29"/>
      <c r="B31" s="29"/>
      <c r="C31" s="29"/>
      <c r="D31" s="26"/>
      <c r="E31" s="63"/>
      <c r="G31" s="63"/>
    </row>
    <row r="32" spans="1:5" ht="23.25" customHeight="1">
      <c r="A32" s="29"/>
      <c r="B32" s="29"/>
      <c r="C32" s="29"/>
      <c r="D32" s="26"/>
      <c r="E32" s="63"/>
    </row>
    <row r="33" spans="1:5" ht="23.25" customHeight="1">
      <c r="A33" s="29"/>
      <c r="B33" s="29"/>
      <c r="C33" s="29"/>
      <c r="D33" s="26"/>
      <c r="E33" s="63"/>
    </row>
    <row r="34" spans="1:5" ht="23.25" customHeight="1">
      <c r="A34" s="20"/>
      <c r="B34" s="20"/>
      <c r="C34" s="20"/>
      <c r="D34" s="20"/>
      <c r="E34" s="20"/>
    </row>
    <row r="35" spans="1:5" ht="23.25" customHeight="1">
      <c r="A35" s="125"/>
      <c r="B35" s="125"/>
      <c r="C35" s="125"/>
      <c r="D35" s="52"/>
      <c r="E35" s="64"/>
    </row>
    <row r="36" spans="1:5" ht="12.75">
      <c r="A36" s="20"/>
      <c r="B36" s="20"/>
      <c r="C36" s="20"/>
      <c r="D36" s="20"/>
      <c r="E36" s="20"/>
    </row>
    <row r="37" spans="1:5" ht="23.25" customHeight="1">
      <c r="A37" s="125"/>
      <c r="B37" s="125"/>
      <c r="C37" s="125"/>
      <c r="D37" s="52"/>
      <c r="E37" s="65"/>
    </row>
  </sheetData>
  <mergeCells count="36">
    <mergeCell ref="B10:C10"/>
    <mergeCell ref="B11:C11"/>
    <mergeCell ref="B12:C12"/>
    <mergeCell ref="A5:C5"/>
    <mergeCell ref="B13:C13"/>
    <mergeCell ref="B14:C14"/>
    <mergeCell ref="B15:C15"/>
    <mergeCell ref="B16:C16"/>
    <mergeCell ref="B17:C17"/>
    <mergeCell ref="B18:C18"/>
    <mergeCell ref="B19:C19"/>
    <mergeCell ref="B27:C27"/>
    <mergeCell ref="B24:C24"/>
    <mergeCell ref="B25:C25"/>
    <mergeCell ref="A29:C29"/>
    <mergeCell ref="D29:E29"/>
    <mergeCell ref="D26:E26"/>
    <mergeCell ref="B23:C23"/>
    <mergeCell ref="D23:E23"/>
    <mergeCell ref="D24:E24"/>
    <mergeCell ref="D25:E25"/>
    <mergeCell ref="A35:C35"/>
    <mergeCell ref="A37:C37"/>
    <mergeCell ref="D11:E11"/>
    <mergeCell ref="D17:E17"/>
    <mergeCell ref="B20:C20"/>
    <mergeCell ref="B21:C21"/>
    <mergeCell ref="B22:C22"/>
    <mergeCell ref="D21:E21"/>
    <mergeCell ref="D22:E22"/>
    <mergeCell ref="B26:C26"/>
    <mergeCell ref="A3:E3"/>
    <mergeCell ref="B7:C7"/>
    <mergeCell ref="B8:C8"/>
    <mergeCell ref="B9:C9"/>
    <mergeCell ref="D5:E5"/>
  </mergeCells>
  <printOptions/>
  <pageMargins left="0.75" right="0.71" top="1" bottom="1" header="0.4921259845" footer="0.4921259845"/>
  <pageSetup horizontalDpi="600" verticalDpi="600" orientation="portrait" paperSize="9" scale="87" r:id="rId1"/>
  <rowBreaks count="1" manualBreakCount="1">
    <brk id="30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AVST</dc:creator>
  <cp:keywords/>
  <dc:description/>
  <cp:lastModifiedBy>Mracka</cp:lastModifiedBy>
  <cp:lastPrinted>2007-12-03T07:17:59Z</cp:lastPrinted>
  <dcterms:created xsi:type="dcterms:W3CDTF">2007-06-07T12:09:38Z</dcterms:created>
  <dcterms:modified xsi:type="dcterms:W3CDTF">2007-12-03T07:18:19Z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