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3" activeTab="0"/>
  </bookViews>
  <sheets>
    <sheet name="Alternat CI, CII" sheetId="1" r:id="rId1"/>
  </sheets>
  <definedNames/>
  <calcPr fullCalcOnLoad="1"/>
</workbook>
</file>

<file path=xl/sharedStrings.xml><?xml version="1.0" encoding="utf-8"?>
<sst xmlns="http://schemas.openxmlformats.org/spreadsheetml/2006/main" count="119" uniqueCount="91">
  <si>
    <t xml:space="preserve">Náklady na projekty [mil. EUR ] v rokoch </t>
  </si>
  <si>
    <t>náklady</t>
  </si>
  <si>
    <t>P.</t>
  </si>
  <si>
    <t>Názov projektu</t>
  </si>
  <si>
    <t xml:space="preserve">Predkladateľ </t>
  </si>
  <si>
    <t xml:space="preserve">na projekty </t>
  </si>
  <si>
    <t>č.</t>
  </si>
  <si>
    <t>projektu</t>
  </si>
  <si>
    <t>celk.</t>
  </si>
  <si>
    <t>z toho z BIDSF</t>
  </si>
  <si>
    <t>spolu v r. 2002-2010</t>
  </si>
  <si>
    <t>A.   Projekty priamo súvisiace s predčasným odstavením JE V-1</t>
  </si>
  <si>
    <t>1.</t>
  </si>
  <si>
    <t>Poradenská činnosť konzultanta</t>
  </si>
  <si>
    <t>R-SE</t>
  </si>
  <si>
    <t>PMJ</t>
  </si>
  <si>
    <t>2.</t>
  </si>
  <si>
    <t>Príprava prevádzkovej dokum. a analýz potrebných pre podmienky</t>
  </si>
  <si>
    <t>SE-EBO</t>
  </si>
  <si>
    <t>odstavovania JE V-1</t>
  </si>
  <si>
    <t>3.</t>
  </si>
  <si>
    <t>Príprava syst. fyzickej ochrany a havarij. pripravenosti pre podmien. odstavovania JE V-1 z prevádzky</t>
  </si>
  <si>
    <r>
      <t>A.</t>
    </r>
    <r>
      <rPr>
        <sz val="10"/>
        <rFont val="Arial CE"/>
        <family val="0"/>
      </rPr>
      <t xml:space="preserve"> Rekonštr. fyzickej ochrany areálu na podmienky odstavenia</t>
    </r>
  </si>
  <si>
    <t>blokov JE V-1 z prevádzky</t>
  </si>
  <si>
    <r>
      <t>B.</t>
    </r>
    <r>
      <rPr>
        <sz val="10"/>
        <rFont val="Arial CE"/>
        <family val="0"/>
      </rPr>
      <t xml:space="preserve"> Rekonštr. systému varovania </t>
    </r>
  </si>
  <si>
    <t>obyvateľstva</t>
  </si>
  <si>
    <t>4.</t>
  </si>
  <si>
    <t xml:space="preserve">Dodávka  </t>
  </si>
  <si>
    <t>dekontaminačných zariadení</t>
  </si>
  <si>
    <t>5.</t>
  </si>
  <si>
    <t>Náhrada zdrojov energií a prevádz. médií JE V-1, V-2 a A-1</t>
  </si>
  <si>
    <r>
      <t>A.</t>
    </r>
    <r>
      <rPr>
        <sz val="10"/>
        <rFont val="Arial CE"/>
        <family val="0"/>
      </rPr>
      <t xml:space="preserve"> Modifikácia systémov elektric. </t>
    </r>
  </si>
  <si>
    <t>prepojenia JE V-1, JE V-2, SE-VYZ</t>
  </si>
  <si>
    <r>
      <t>B.</t>
    </r>
    <r>
      <rPr>
        <sz val="10"/>
        <rFont val="Arial CE"/>
        <family val="0"/>
      </rPr>
      <t xml:space="preserve"> Modifikácia zdroja pary pre</t>
    </r>
  </si>
  <si>
    <t>vykurovanie a technológiu</t>
  </si>
  <si>
    <r>
      <t>C.</t>
    </r>
    <r>
      <rPr>
        <sz val="10"/>
        <rFont val="Arial CE"/>
        <family val="0"/>
      </rPr>
      <t xml:space="preserve"> Modifikácia systému vykurov. </t>
    </r>
  </si>
  <si>
    <t>objektov JE V-1 a SE-VYZ</t>
  </si>
  <si>
    <r>
      <t>D.</t>
    </r>
    <r>
      <rPr>
        <sz val="10"/>
        <rFont val="Arial CE"/>
        <family val="0"/>
      </rPr>
      <t xml:space="preserve"> Modifikácia systému chladiacej</t>
    </r>
  </si>
  <si>
    <t>a cirkulačnej vody</t>
  </si>
  <si>
    <r>
      <t>E.</t>
    </r>
    <r>
      <rPr>
        <sz val="10"/>
        <rFont val="Arial CE"/>
        <family val="0"/>
      </rPr>
      <t xml:space="preserve"> Modifikácia systému </t>
    </r>
  </si>
  <si>
    <t>demi vody</t>
  </si>
  <si>
    <r>
      <t>F.</t>
    </r>
    <r>
      <rPr>
        <sz val="10"/>
        <rFont val="Arial CE"/>
        <family val="0"/>
      </rPr>
      <t xml:space="preserve"> Modifikácia systému vtoku</t>
    </r>
  </si>
  <si>
    <t>surovej vody do JE V-1</t>
  </si>
  <si>
    <r>
      <t>G.</t>
    </r>
    <r>
      <rPr>
        <sz val="10"/>
        <rFont val="Arial CE"/>
        <family val="0"/>
      </rPr>
      <t xml:space="preserve"> Modifik. systému vypúšťania </t>
    </r>
  </si>
  <si>
    <t>kvapalných  odpadových vôd</t>
  </si>
  <si>
    <t>Spolu A:</t>
  </si>
  <si>
    <t>B.  Projekty súvisiace s vyraďovaním JE V-1</t>
  </si>
  <si>
    <t>6.</t>
  </si>
  <si>
    <t xml:space="preserve">Dokumentácia pre </t>
  </si>
  <si>
    <t>SE-VYZ</t>
  </si>
  <si>
    <t>vyraďovanie JE V-1</t>
  </si>
  <si>
    <t>Spolu B:</t>
  </si>
  <si>
    <t>C.  Projekty vyvolané predčasným odstavením JE V-1 - zabezpečované SE, a. s.</t>
  </si>
  <si>
    <t>7.</t>
  </si>
  <si>
    <t xml:space="preserve">Doplnenie existujúcich technológií spracovania a úpravy RAO </t>
  </si>
  <si>
    <r>
      <t>A.</t>
    </r>
    <r>
      <rPr>
        <sz val="10"/>
        <rFont val="Arial CE"/>
        <family val="0"/>
      </rPr>
      <t xml:space="preserve"> Pretavovacia linka</t>
    </r>
  </si>
  <si>
    <t>kovových RAO</t>
  </si>
  <si>
    <r>
      <t>B.</t>
    </r>
    <r>
      <rPr>
        <sz val="10"/>
        <rFont val="Arial CE"/>
        <family val="0"/>
      </rPr>
      <t xml:space="preserve"> Studený kelímok</t>
    </r>
  </si>
  <si>
    <r>
      <t>C.</t>
    </r>
    <r>
      <rPr>
        <sz val="10"/>
        <rFont val="Arial CE"/>
        <family val="2"/>
      </rPr>
      <t xml:space="preserve"> Kombinované plazmové</t>
    </r>
  </si>
  <si>
    <t>spaľovanie</t>
  </si>
  <si>
    <r>
      <t>D.</t>
    </r>
    <r>
      <rPr>
        <sz val="10"/>
        <rFont val="Arial CE"/>
        <family val="2"/>
      </rPr>
      <t xml:space="preserve"> Prepravné prostriedky na prevoz</t>
    </r>
  </si>
  <si>
    <t>kvap. RAO z V-1 k sprac. linkám</t>
  </si>
  <si>
    <t>8.</t>
  </si>
  <si>
    <t>Dočasný sklad RAO v lokalite</t>
  </si>
  <si>
    <t>SE-EBO (integrálny sklad)</t>
  </si>
  <si>
    <t>9.</t>
  </si>
  <si>
    <t>Rozšírenie RÚ RAO</t>
  </si>
  <si>
    <t>Mochovce</t>
  </si>
  <si>
    <t>10.</t>
  </si>
  <si>
    <t>Hlbinné úložisko</t>
  </si>
  <si>
    <t>VJP a RAO</t>
  </si>
  <si>
    <t>11.</t>
  </si>
  <si>
    <t>odstavené bloky JE V-1</t>
  </si>
  <si>
    <t>12.</t>
  </si>
  <si>
    <t>D. Projekty vyvolané predčasným odstavením JE V-1 - zabezpečované iným subjektom</t>
  </si>
  <si>
    <t xml:space="preserve">Opatrenia v prenosovej sústave vyvolané predčasným </t>
  </si>
  <si>
    <t xml:space="preserve">SEPS, a. s. </t>
  </si>
  <si>
    <t>odstavením JE V-1</t>
  </si>
  <si>
    <t>Spolu D:</t>
  </si>
  <si>
    <t xml:space="preserve">        z toho z BIDSF</t>
  </si>
  <si>
    <t>Bratislava 5. 03. 2002</t>
  </si>
  <si>
    <t>Náhrada výkonu a výroby za</t>
  </si>
  <si>
    <t>Dokončenie 3. a 4. bloku EMO</t>
  </si>
  <si>
    <t>Repowering EVO</t>
  </si>
  <si>
    <t>Spolu alt. C I:</t>
  </si>
  <si>
    <t>Spolu alt. C II.</t>
  </si>
  <si>
    <t>I. alt.</t>
  </si>
  <si>
    <t xml:space="preserve">II. alt. Obnova komb. výroby v ENO a </t>
  </si>
  <si>
    <t>Spolu A+B+alt.CI+D:</t>
  </si>
  <si>
    <t>Spolu A+B+alt.CII+D:</t>
  </si>
  <si>
    <t>Príloha č.2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</si>
</sst>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0.000"/>
    <numFmt numFmtId="167" formatCode="#,##0.000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right" vertical="top"/>
    </xf>
    <xf numFmtId="0" fontId="0" fillId="0" borderId="15" xfId="0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right" vertical="top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164" fontId="0" fillId="0" borderId="1" xfId="0" applyNumberFormat="1" applyFill="1" applyBorder="1" applyAlignment="1">
      <alignment horizontal="right" vertical="center" wrapText="1"/>
    </xf>
    <xf numFmtId="164" fontId="0" fillId="0" borderId="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right" vertical="top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165" fontId="0" fillId="0" borderId="6" xfId="0" applyNumberFormat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23" xfId="0" applyNumberForma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4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65" fontId="0" fillId="0" borderId="5" xfId="0" applyNumberFormat="1" applyBorder="1" applyAlignment="1">
      <alignment/>
    </xf>
    <xf numFmtId="165" fontId="0" fillId="0" borderId="19" xfId="0" applyNumberFormat="1" applyBorder="1" applyAlignment="1">
      <alignment horizontal="left"/>
    </xf>
    <xf numFmtId="165" fontId="0" fillId="0" borderId="27" xfId="0" applyNumberFormat="1" applyBorder="1" applyAlignment="1">
      <alignment horizontal="center"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0" xfId="0" applyNumberFormat="1" applyBorder="1" applyAlignment="1">
      <alignment/>
    </xf>
    <xf numFmtId="164" fontId="0" fillId="0" borderId="28" xfId="0" applyNumberFormat="1" applyBorder="1" applyAlignment="1">
      <alignment horizontal="right" vertical="center"/>
    </xf>
    <xf numFmtId="164" fontId="0" fillId="0" borderId="29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65" fontId="0" fillId="0" borderId="30" xfId="0" applyNumberFormat="1" applyBorder="1" applyAlignment="1">
      <alignment horizontal="left" wrapText="1"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164" fontId="0" fillId="0" borderId="33" xfId="0" applyNumberFormat="1" applyBorder="1" applyAlignment="1">
      <alignment horizontal="right" vertical="top"/>
    </xf>
    <xf numFmtId="164" fontId="0" fillId="0" borderId="34" xfId="0" applyNumberFormat="1" applyBorder="1" applyAlignment="1">
      <alignment horizontal="right"/>
    </xf>
    <xf numFmtId="0" fontId="0" fillId="0" borderId="35" xfId="0" applyBorder="1" applyAlignment="1">
      <alignment horizontal="center" vertical="center"/>
    </xf>
    <xf numFmtId="165" fontId="2" fillId="0" borderId="36" xfId="0" applyNumberFormat="1" applyFont="1" applyBorder="1" applyAlignment="1">
      <alignment horizontal="left" wrapText="1"/>
    </xf>
    <xf numFmtId="165" fontId="0" fillId="0" borderId="0" xfId="0" applyNumberFormat="1" applyBorder="1" applyAlignment="1">
      <alignment horizontal="center"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35" xfId="0" applyNumberFormat="1" applyBorder="1" applyAlignment="1">
      <alignment horizontal="right" vertical="center"/>
    </xf>
    <xf numFmtId="165" fontId="0" fillId="0" borderId="36" xfId="0" applyNumberFormat="1" applyBorder="1" applyAlignment="1">
      <alignment horizontal="right"/>
    </xf>
    <xf numFmtId="165" fontId="0" fillId="0" borderId="35" xfId="0" applyNumberFormat="1" applyBorder="1" applyAlignment="1">
      <alignment/>
    </xf>
    <xf numFmtId="165" fontId="0" fillId="0" borderId="29" xfId="0" applyNumberFormat="1" applyBorder="1" applyAlignment="1">
      <alignment horizontal="left"/>
    </xf>
    <xf numFmtId="165" fontId="0" fillId="0" borderId="37" xfId="0" applyNumberFormat="1" applyBorder="1" applyAlignment="1">
      <alignment horizontal="center"/>
    </xf>
    <xf numFmtId="165" fontId="0" fillId="0" borderId="28" xfId="0" applyNumberFormat="1" applyBorder="1" applyAlignment="1">
      <alignment horizontal="right" vertical="center"/>
    </xf>
    <xf numFmtId="165" fontId="2" fillId="0" borderId="36" xfId="0" applyNumberFormat="1" applyFont="1" applyBorder="1" applyAlignment="1">
      <alignment horizontal="left" vertical="center" wrapText="1"/>
    </xf>
    <xf numFmtId="165" fontId="0" fillId="0" borderId="38" xfId="0" applyNumberFormat="1" applyBorder="1" applyAlignment="1">
      <alignment vertical="center"/>
    </xf>
    <xf numFmtId="165" fontId="0" fillId="0" borderId="36" xfId="0" applyNumberFormat="1" applyBorder="1" applyAlignment="1">
      <alignment horizontal="right" vertical="center"/>
    </xf>
    <xf numFmtId="165" fontId="0" fillId="0" borderId="28" xfId="0" applyNumberFormat="1" applyBorder="1" applyAlignment="1">
      <alignment/>
    </xf>
    <xf numFmtId="165" fontId="0" fillId="0" borderId="20" xfId="0" applyNumberFormat="1" applyBorder="1" applyAlignment="1">
      <alignment horizontal="center"/>
    </xf>
    <xf numFmtId="165" fontId="0" fillId="0" borderId="6" xfId="0" applyNumberFormat="1" applyBorder="1" applyAlignment="1">
      <alignment horizontal="left"/>
    </xf>
    <xf numFmtId="165" fontId="0" fillId="0" borderId="36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34" xfId="0" applyNumberFormat="1" applyBorder="1" applyAlignment="1">
      <alignment horizontal="left" wrapText="1"/>
    </xf>
    <xf numFmtId="165" fontId="0" fillId="0" borderId="33" xfId="0" applyNumberFormat="1" applyBorder="1" applyAlignment="1">
      <alignment horizontal="right" vertical="center"/>
    </xf>
    <xf numFmtId="164" fontId="0" fillId="0" borderId="34" xfId="0" applyNumberFormat="1" applyBorder="1" applyAlignment="1">
      <alignment horizontal="right" vertical="center"/>
    </xf>
    <xf numFmtId="165" fontId="0" fillId="0" borderId="38" xfId="0" applyNumberFormat="1" applyBorder="1" applyAlignment="1">
      <alignment/>
    </xf>
    <xf numFmtId="165" fontId="2" fillId="0" borderId="36" xfId="0" applyNumberFormat="1" applyFont="1" applyBorder="1" applyAlignment="1">
      <alignment horizontal="left"/>
    </xf>
    <xf numFmtId="165" fontId="0" fillId="0" borderId="39" xfId="0" applyNumberFormat="1" applyBorder="1" applyAlignment="1">
      <alignment/>
    </xf>
    <xf numFmtId="165" fontId="0" fillId="0" borderId="40" xfId="0" applyNumberFormat="1" applyBorder="1" applyAlignment="1">
      <alignment horizontal="left"/>
    </xf>
    <xf numFmtId="165" fontId="0" fillId="0" borderId="41" xfId="0" applyNumberFormat="1" applyBorder="1" applyAlignment="1">
      <alignment horizontal="center"/>
    </xf>
    <xf numFmtId="165" fontId="0" fillId="0" borderId="42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43" xfId="0" applyNumberFormat="1" applyBorder="1" applyAlignment="1">
      <alignment/>
    </xf>
    <xf numFmtId="164" fontId="0" fillId="0" borderId="39" xfId="0" applyNumberFormat="1" applyBorder="1" applyAlignment="1">
      <alignment horizontal="right" vertical="center"/>
    </xf>
    <xf numFmtId="164" fontId="0" fillId="0" borderId="40" xfId="0" applyNumberFormat="1" applyBorder="1" applyAlignment="1">
      <alignment horizontal="right" vertical="center"/>
    </xf>
    <xf numFmtId="165" fontId="2" fillId="0" borderId="6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right" vertical="center"/>
    </xf>
    <xf numFmtId="164" fontId="0" fillId="0" borderId="37" xfId="0" applyNumberFormat="1" applyBorder="1" applyAlignment="1">
      <alignment/>
    </xf>
    <xf numFmtId="164" fontId="0" fillId="0" borderId="44" xfId="0" applyNumberFormat="1" applyBorder="1" applyAlignment="1">
      <alignment horizontal="right" vertical="center"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5" xfId="0" applyNumberFormat="1" applyBorder="1" applyAlignment="1">
      <alignment horizontal="right" vertical="center"/>
    </xf>
    <xf numFmtId="164" fontId="0" fillId="0" borderId="46" xfId="0" applyNumberFormat="1" applyBorder="1" applyAlignment="1">
      <alignment horizontal="center" vertical="center"/>
    </xf>
    <xf numFmtId="165" fontId="0" fillId="0" borderId="47" xfId="0" applyNumberFormat="1" applyBorder="1" applyAlignment="1">
      <alignment/>
    </xf>
    <xf numFmtId="165" fontId="0" fillId="0" borderId="8" xfId="0" applyNumberFormat="1" applyBorder="1" applyAlignment="1">
      <alignment horizontal="right"/>
    </xf>
    <xf numFmtId="165" fontId="0" fillId="0" borderId="48" xfId="0" applyNumberFormat="1" applyBorder="1" applyAlignment="1">
      <alignment horizontal="center"/>
    </xf>
    <xf numFmtId="165" fontId="0" fillId="0" borderId="49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47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66" fontId="0" fillId="0" borderId="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left" vertical="center" wrapText="1"/>
    </xf>
    <xf numFmtId="166" fontId="0" fillId="0" borderId="3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right" vertical="center"/>
    </xf>
    <xf numFmtId="166" fontId="0" fillId="0" borderId="16" xfId="0" applyNumberFormat="1" applyBorder="1" applyAlignment="1">
      <alignment horizontal="right" vertical="center"/>
    </xf>
    <xf numFmtId="166" fontId="0" fillId="0" borderId="3" xfId="0" applyNumberFormat="1" applyBorder="1" applyAlignment="1">
      <alignment horizontal="right" vertical="center"/>
    </xf>
    <xf numFmtId="165" fontId="0" fillId="0" borderId="51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165" fontId="0" fillId="0" borderId="53" xfId="0" applyNumberFormat="1" applyBorder="1" applyAlignment="1">
      <alignment horizontal="left" vertical="center" wrapText="1"/>
    </xf>
    <xf numFmtId="165" fontId="0" fillId="0" borderId="41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right" vertical="center"/>
    </xf>
    <xf numFmtId="165" fontId="0" fillId="0" borderId="42" xfId="0" applyNumberFormat="1" applyBorder="1" applyAlignment="1">
      <alignment horizontal="right" vertical="center"/>
    </xf>
    <xf numFmtId="165" fontId="0" fillId="0" borderId="41" xfId="0" applyNumberFormat="1" applyBorder="1" applyAlignment="1">
      <alignment horizontal="right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53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center" vertical="center"/>
    </xf>
    <xf numFmtId="165" fontId="2" fillId="0" borderId="46" xfId="0" applyNumberFormat="1" applyFont="1" applyBorder="1" applyAlignment="1">
      <alignment horizontal="left" vertical="center" wrapText="1"/>
    </xf>
    <xf numFmtId="165" fontId="0" fillId="0" borderId="44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54" xfId="0" applyNumberFormat="1" applyBorder="1" applyAlignment="1">
      <alignment horizontal="right" vertical="center"/>
    </xf>
    <xf numFmtId="165" fontId="0" fillId="0" borderId="45" xfId="0" applyNumberFormat="1" applyBorder="1" applyAlignment="1">
      <alignment horizontal="right" vertical="center"/>
    </xf>
    <xf numFmtId="165" fontId="0" fillId="0" borderId="35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65" fontId="0" fillId="0" borderId="47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9" xfId="0" applyNumberFormat="1" applyBorder="1" applyAlignment="1">
      <alignment horizontal="right" vertical="center"/>
    </xf>
    <xf numFmtId="165" fontId="0" fillId="0" borderId="48" xfId="0" applyNumberForma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5" fontId="0" fillId="0" borderId="50" xfId="0" applyNumberFormat="1" applyBorder="1" applyAlignment="1">
      <alignment horizontal="right" vertical="center"/>
    </xf>
    <xf numFmtId="165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165" fontId="0" fillId="0" borderId="55" xfId="0" applyNumberForma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center"/>
    </xf>
    <xf numFmtId="165" fontId="0" fillId="0" borderId="57" xfId="0" applyNumberFormat="1" applyBorder="1" applyAlignment="1">
      <alignment horizontal="right" vertical="top"/>
    </xf>
    <xf numFmtId="165" fontId="0" fillId="0" borderId="5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9" xfId="0" applyNumberFormat="1" applyBorder="1" applyAlignment="1">
      <alignment horizontal="right" vertical="center"/>
    </xf>
    <xf numFmtId="165" fontId="2" fillId="0" borderId="6" xfId="0" applyNumberFormat="1" applyFont="1" applyBorder="1" applyAlignment="1">
      <alignment horizontal="left" wrapText="1"/>
    </xf>
    <xf numFmtId="165" fontId="0" fillId="0" borderId="24" xfId="0" applyNumberFormat="1" applyBorder="1" applyAlignment="1">
      <alignment horizontal="right" vertical="center"/>
    </xf>
    <xf numFmtId="165" fontId="0" fillId="0" borderId="23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right" vertical="center"/>
    </xf>
    <xf numFmtId="165" fontId="0" fillId="0" borderId="20" xfId="0" applyNumberFormat="1" applyBorder="1" applyAlignment="1">
      <alignment horizontal="right" vertical="center"/>
    </xf>
    <xf numFmtId="165" fontId="0" fillId="0" borderId="21" xfId="0" applyNumberFormat="1" applyBorder="1" applyAlignment="1">
      <alignment horizontal="right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58" xfId="0" applyNumberFormat="1" applyBorder="1" applyAlignment="1">
      <alignment horizontal="right"/>
    </xf>
    <xf numFmtId="165" fontId="0" fillId="0" borderId="6" xfId="0" applyNumberFormat="1" applyBorder="1" applyAlignment="1">
      <alignment horizontal="left" wrapText="1"/>
    </xf>
    <xf numFmtId="165" fontId="0" fillId="0" borderId="58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center" vertical="center"/>
    </xf>
    <xf numFmtId="164" fontId="0" fillId="0" borderId="58" xfId="0" applyNumberFormat="1" applyBorder="1" applyAlignment="1">
      <alignment horizontal="left" vertical="center" wrapText="1"/>
    </xf>
    <xf numFmtId="164" fontId="0" fillId="0" borderId="38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164" fontId="0" fillId="0" borderId="58" xfId="0" applyNumberFormat="1" applyBorder="1" applyAlignment="1">
      <alignment horizontal="right" vertical="center"/>
    </xf>
    <xf numFmtId="167" fontId="0" fillId="0" borderId="18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left" vertical="center" wrapText="1"/>
    </xf>
    <xf numFmtId="167" fontId="0" fillId="0" borderId="20" xfId="0" applyNumberFormat="1" applyBorder="1" applyAlignment="1">
      <alignment horizontal="center" vertical="center"/>
    </xf>
    <xf numFmtId="167" fontId="0" fillId="0" borderId="22" xfId="0" applyNumberFormat="1" applyBorder="1" applyAlignment="1">
      <alignment horizontal="right" vertical="center"/>
    </xf>
    <xf numFmtId="167" fontId="0" fillId="0" borderId="20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58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left" vertical="center" wrapText="1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right" vertical="center"/>
    </xf>
    <xf numFmtId="164" fontId="0" fillId="0" borderId="41" xfId="0" applyNumberFormat="1" applyBorder="1" applyAlignment="1">
      <alignment horizontal="right" vertical="center"/>
    </xf>
    <xf numFmtId="167" fontId="0" fillId="0" borderId="42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164" fontId="0" fillId="0" borderId="53" xfId="0" applyNumberForma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164" fontId="0" fillId="0" borderId="36" xfId="0" applyNumberForma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7" fontId="0" fillId="0" borderId="49" xfId="0" applyNumberFormat="1" applyBorder="1" applyAlignment="1">
      <alignment horizontal="right" vertical="center"/>
    </xf>
    <xf numFmtId="164" fontId="0" fillId="0" borderId="50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164" fontId="0" fillId="0" borderId="17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7" fontId="0" fillId="0" borderId="41" xfId="0" applyNumberFormat="1" applyBorder="1" applyAlignment="1">
      <alignment horizontal="right" vertical="center"/>
    </xf>
    <xf numFmtId="164" fontId="0" fillId="0" borderId="43" xfId="0" applyNumberFormat="1" applyBorder="1" applyAlignment="1">
      <alignment horizontal="right" vertical="center"/>
    </xf>
    <xf numFmtId="164" fontId="0" fillId="0" borderId="60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/>
    </xf>
    <xf numFmtId="167" fontId="0" fillId="0" borderId="0" xfId="0" applyNumberFormat="1" applyBorder="1" applyAlignment="1">
      <alignment horizontal="right" vertical="center"/>
    </xf>
    <xf numFmtId="165" fontId="3" fillId="0" borderId="2" xfId="0" applyNumberFormat="1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 wrapText="1"/>
    </xf>
    <xf numFmtId="165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9" xfId="0" applyBorder="1" applyAlignment="1">
      <alignment horizontal="left" vertical="center" wrapText="1"/>
    </xf>
    <xf numFmtId="164" fontId="0" fillId="0" borderId="2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48" xfId="0" applyNumberFormat="1" applyBorder="1" applyAlignment="1">
      <alignment horizontal="right" vertical="center"/>
    </xf>
    <xf numFmtId="167" fontId="0" fillId="0" borderId="48" xfId="0" applyNumberFormat="1" applyBorder="1" applyAlignment="1">
      <alignment horizontal="right" vertical="center"/>
    </xf>
    <xf numFmtId="0" fontId="1" fillId="0" borderId="4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165" fontId="0" fillId="0" borderId="19" xfId="0" applyNumberFormat="1" applyBorder="1" applyAlignment="1">
      <alignment horizontal="right"/>
    </xf>
    <xf numFmtId="164" fontId="0" fillId="0" borderId="61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G69">
      <selection activeCell="B3" sqref="B3"/>
    </sheetView>
  </sheetViews>
  <sheetFormatPr defaultColWidth="9.00390625" defaultRowHeight="12.75"/>
  <cols>
    <col min="1" max="1" width="3.75390625" style="0" customWidth="1"/>
    <col min="2" max="2" width="30.375" style="227" customWidth="1"/>
    <col min="3" max="3" width="11.125" style="228" customWidth="1"/>
    <col min="4" max="18" width="6.125" style="0" customWidth="1"/>
    <col min="19" max="19" width="6.75390625" style="0" customWidth="1"/>
    <col min="20" max="20" width="9.75390625" style="0" customWidth="1"/>
    <col min="21" max="21" width="7.375" style="0" customWidth="1"/>
  </cols>
  <sheetData>
    <row r="1" spans="1:21" ht="18" customHeight="1">
      <c r="A1" s="1"/>
      <c r="B1" s="242" t="s">
        <v>90</v>
      </c>
      <c r="C1" s="3"/>
      <c r="D1" s="4"/>
      <c r="E1" s="3"/>
      <c r="F1" s="3"/>
      <c r="G1" s="3"/>
      <c r="H1" s="3"/>
      <c r="I1" s="3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243" t="s">
        <v>1</v>
      </c>
      <c r="U1" s="244"/>
    </row>
    <row r="2" spans="1:21" ht="12.75">
      <c r="A2" s="6" t="s">
        <v>2</v>
      </c>
      <c r="B2" s="7" t="s">
        <v>3</v>
      </c>
      <c r="C2" s="8" t="s">
        <v>4</v>
      </c>
      <c r="D2" s="245">
        <v>2003</v>
      </c>
      <c r="E2" s="245"/>
      <c r="F2" s="246">
        <v>2004</v>
      </c>
      <c r="G2" s="247"/>
      <c r="H2" s="245">
        <v>2005</v>
      </c>
      <c r="I2" s="245"/>
      <c r="J2" s="245">
        <v>2006</v>
      </c>
      <c r="K2" s="245"/>
      <c r="L2" s="245">
        <v>2007</v>
      </c>
      <c r="M2" s="245"/>
      <c r="N2" s="245">
        <v>2008</v>
      </c>
      <c r="O2" s="245"/>
      <c r="P2" s="245">
        <v>2009</v>
      </c>
      <c r="Q2" s="245"/>
      <c r="R2" s="245">
        <v>2010</v>
      </c>
      <c r="S2" s="246"/>
      <c r="T2" s="248" t="s">
        <v>5</v>
      </c>
      <c r="U2" s="249"/>
    </row>
    <row r="3" spans="1:21" ht="51.75" thickBot="1">
      <c r="A3" s="9" t="s">
        <v>6</v>
      </c>
      <c r="B3" s="10"/>
      <c r="C3" s="11" t="s">
        <v>7</v>
      </c>
      <c r="D3" s="12" t="s">
        <v>8</v>
      </c>
      <c r="E3" s="13" t="s">
        <v>9</v>
      </c>
      <c r="F3" s="12" t="s">
        <v>8</v>
      </c>
      <c r="G3" s="13" t="s">
        <v>9</v>
      </c>
      <c r="H3" s="12" t="s">
        <v>8</v>
      </c>
      <c r="I3" s="13" t="s">
        <v>9</v>
      </c>
      <c r="J3" s="12" t="s">
        <v>8</v>
      </c>
      <c r="K3" s="13" t="s">
        <v>9</v>
      </c>
      <c r="L3" s="12" t="s">
        <v>8</v>
      </c>
      <c r="M3" s="13" t="s">
        <v>9</v>
      </c>
      <c r="N3" s="12" t="s">
        <v>8</v>
      </c>
      <c r="O3" s="13" t="s">
        <v>9</v>
      </c>
      <c r="P3" s="12" t="s">
        <v>8</v>
      </c>
      <c r="Q3" s="13" t="s">
        <v>9</v>
      </c>
      <c r="R3" s="12" t="s">
        <v>8</v>
      </c>
      <c r="S3" s="14" t="s">
        <v>9</v>
      </c>
      <c r="T3" s="15" t="s">
        <v>10</v>
      </c>
      <c r="U3" s="16" t="s">
        <v>9</v>
      </c>
    </row>
    <row r="4" spans="1:21" ht="16.5" thickBot="1">
      <c r="A4" s="17"/>
      <c r="B4" s="18" t="s">
        <v>11</v>
      </c>
      <c r="C4" s="19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2"/>
      <c r="U4" s="23"/>
    </row>
    <row r="5" spans="1:21" ht="12.75">
      <c r="A5" s="5" t="s">
        <v>12</v>
      </c>
      <c r="B5" s="24" t="s">
        <v>13</v>
      </c>
      <c r="C5" s="25" t="s">
        <v>14</v>
      </c>
      <c r="D5" s="26">
        <v>0.3</v>
      </c>
      <c r="E5" s="27"/>
      <c r="F5" s="28">
        <v>0.3</v>
      </c>
      <c r="G5" s="27"/>
      <c r="H5" s="28">
        <v>0.4</v>
      </c>
      <c r="I5" s="29"/>
      <c r="J5" s="30">
        <v>0.4</v>
      </c>
      <c r="K5" s="27"/>
      <c r="L5" s="31">
        <v>0.4</v>
      </c>
      <c r="M5" s="27"/>
      <c r="N5" s="31">
        <v>0.4</v>
      </c>
      <c r="O5" s="27"/>
      <c r="P5" s="31">
        <v>0.4</v>
      </c>
      <c r="Q5" s="27"/>
      <c r="R5" s="31">
        <v>0.4</v>
      </c>
      <c r="S5" s="29"/>
      <c r="T5" s="32">
        <f>SUM(C5:S5)</f>
        <v>2.9999999999999996</v>
      </c>
      <c r="U5" s="33"/>
    </row>
    <row r="6" spans="1:21" ht="12.75">
      <c r="A6" s="34"/>
      <c r="B6" s="35" t="s">
        <v>15</v>
      </c>
      <c r="C6" s="36"/>
      <c r="D6" s="37"/>
      <c r="E6" s="38">
        <v>0.3</v>
      </c>
      <c r="F6" s="39"/>
      <c r="G6" s="38">
        <v>0.3</v>
      </c>
      <c r="H6" s="39"/>
      <c r="I6" s="40">
        <v>0.4</v>
      </c>
      <c r="J6" s="41"/>
      <c r="K6" s="38">
        <v>0.4</v>
      </c>
      <c r="L6" s="39"/>
      <c r="M6" s="38">
        <v>0.4</v>
      </c>
      <c r="N6" s="39"/>
      <c r="O6" s="38">
        <v>0.4</v>
      </c>
      <c r="P6" s="39"/>
      <c r="Q6" s="38">
        <v>0.4</v>
      </c>
      <c r="R6" s="39"/>
      <c r="S6" s="40">
        <v>0.4</v>
      </c>
      <c r="T6" s="42"/>
      <c r="U6" s="43">
        <f>SUM(D6:S6)</f>
        <v>2.9999999999999996</v>
      </c>
    </row>
    <row r="7" spans="1:21" ht="25.5">
      <c r="A7" s="6" t="s">
        <v>16</v>
      </c>
      <c r="B7" s="44" t="s">
        <v>17</v>
      </c>
      <c r="C7" s="45" t="s">
        <v>18</v>
      </c>
      <c r="D7" s="46"/>
      <c r="E7" s="47"/>
      <c r="F7" s="48">
        <v>0.2</v>
      </c>
      <c r="G7" s="47"/>
      <c r="H7" s="48">
        <v>0.2</v>
      </c>
      <c r="I7" s="46"/>
      <c r="J7" s="47">
        <v>0.2</v>
      </c>
      <c r="K7" s="47"/>
      <c r="L7" s="48">
        <v>0.4</v>
      </c>
      <c r="M7" s="47"/>
      <c r="N7" s="48"/>
      <c r="O7" s="47"/>
      <c r="P7" s="48"/>
      <c r="Q7" s="47"/>
      <c r="R7" s="48"/>
      <c r="S7" s="46"/>
      <c r="T7" s="49">
        <f>SUM(C7:S7)</f>
        <v>1</v>
      </c>
      <c r="U7" s="50"/>
    </row>
    <row r="8" spans="1:21" ht="12.75">
      <c r="A8" s="51"/>
      <c r="B8" s="52" t="s">
        <v>19</v>
      </c>
      <c r="C8" s="53"/>
      <c r="D8" s="54"/>
      <c r="E8" s="55"/>
      <c r="F8" s="56"/>
      <c r="G8" s="55">
        <v>0.2</v>
      </c>
      <c r="H8" s="56"/>
      <c r="I8" s="54">
        <v>0.2</v>
      </c>
      <c r="J8" s="55"/>
      <c r="K8" s="55">
        <v>0.2</v>
      </c>
      <c r="L8" s="56"/>
      <c r="M8" s="55">
        <v>0.4</v>
      </c>
      <c r="N8" s="56"/>
      <c r="O8" s="55"/>
      <c r="P8" s="56"/>
      <c r="Q8" s="55"/>
      <c r="R8" s="56"/>
      <c r="S8" s="54"/>
      <c r="T8" s="57"/>
      <c r="U8" s="58">
        <f>SUM(C8:S8)</f>
        <v>1</v>
      </c>
    </row>
    <row r="9" spans="1:21" ht="38.25">
      <c r="A9" s="59" t="s">
        <v>20</v>
      </c>
      <c r="B9" s="60" t="s">
        <v>21</v>
      </c>
      <c r="C9" s="45" t="s">
        <v>18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>
        <f>SUM(T10:T12)</f>
        <v>8.200000000000001</v>
      </c>
      <c r="U9" s="64">
        <f>SUM(U10:U13)</f>
        <v>8.200000000000001</v>
      </c>
    </row>
    <row r="10" spans="1:21" ht="25.5">
      <c r="A10" s="65"/>
      <c r="B10" s="66" t="s">
        <v>22</v>
      </c>
      <c r="C10" s="67"/>
      <c r="D10" s="68"/>
      <c r="E10" s="69"/>
      <c r="F10" s="70">
        <v>0.3</v>
      </c>
      <c r="G10" s="69"/>
      <c r="H10" s="70">
        <v>0.5</v>
      </c>
      <c r="I10" s="68"/>
      <c r="J10" s="69">
        <v>0.9</v>
      </c>
      <c r="K10" s="69"/>
      <c r="L10" s="70">
        <v>1.2</v>
      </c>
      <c r="M10" s="69"/>
      <c r="N10" s="70">
        <v>1.7</v>
      </c>
      <c r="O10" s="69"/>
      <c r="P10" s="70"/>
      <c r="Q10" s="69"/>
      <c r="R10" s="70"/>
      <c r="S10" s="68"/>
      <c r="T10" s="71">
        <f>SUM(C10:S10)</f>
        <v>4.6000000000000005</v>
      </c>
      <c r="U10" s="72"/>
    </row>
    <row r="11" spans="1:21" ht="12.75">
      <c r="A11" s="73"/>
      <c r="B11" s="74" t="s">
        <v>23</v>
      </c>
      <c r="C11" s="75"/>
      <c r="D11" s="54"/>
      <c r="E11" s="55"/>
      <c r="F11" s="56"/>
      <c r="G11" s="55">
        <v>0.3</v>
      </c>
      <c r="H11" s="56"/>
      <c r="I11" s="54">
        <v>0.5</v>
      </c>
      <c r="J11" s="55"/>
      <c r="K11" s="55">
        <v>0.9</v>
      </c>
      <c r="L11" s="56"/>
      <c r="M11" s="55">
        <v>1.2</v>
      </c>
      <c r="N11" s="56"/>
      <c r="O11" s="55">
        <v>1.7</v>
      </c>
      <c r="P11" s="56"/>
      <c r="Q11" s="55"/>
      <c r="R11" s="56"/>
      <c r="S11" s="54"/>
      <c r="T11" s="76"/>
      <c r="U11" s="58">
        <f>SUM(C11:S11)</f>
        <v>4.6000000000000005</v>
      </c>
    </row>
    <row r="12" spans="1:21" ht="12.75">
      <c r="A12" s="65"/>
      <c r="B12" s="77" t="s">
        <v>24</v>
      </c>
      <c r="C12" s="45"/>
      <c r="D12" s="78"/>
      <c r="E12" s="47"/>
      <c r="F12" s="48">
        <v>0.3</v>
      </c>
      <c r="G12" s="47"/>
      <c r="H12" s="48">
        <v>0.3</v>
      </c>
      <c r="I12" s="46"/>
      <c r="J12" s="47">
        <v>0.6</v>
      </c>
      <c r="K12" s="47"/>
      <c r="L12" s="48">
        <v>0.8</v>
      </c>
      <c r="M12" s="47"/>
      <c r="N12" s="48">
        <v>1.6</v>
      </c>
      <c r="O12" s="47"/>
      <c r="P12" s="48"/>
      <c r="Q12" s="47"/>
      <c r="R12" s="48"/>
      <c r="S12" s="46"/>
      <c r="T12" s="71">
        <f>SUM(C12:S12)</f>
        <v>3.6</v>
      </c>
      <c r="U12" s="79"/>
    </row>
    <row r="13" spans="1:21" ht="12.75">
      <c r="A13" s="80"/>
      <c r="B13" s="74" t="s">
        <v>25</v>
      </c>
      <c r="C13" s="81"/>
      <c r="D13" s="54"/>
      <c r="E13" s="55"/>
      <c r="F13" s="56"/>
      <c r="G13" s="55">
        <v>0.3</v>
      </c>
      <c r="H13" s="56"/>
      <c r="I13" s="54">
        <v>0.3</v>
      </c>
      <c r="J13" s="55"/>
      <c r="K13" s="55">
        <v>0.6</v>
      </c>
      <c r="L13" s="56"/>
      <c r="M13" s="55">
        <v>0.8</v>
      </c>
      <c r="N13" s="56"/>
      <c r="O13" s="55">
        <v>1.6</v>
      </c>
      <c r="P13" s="56"/>
      <c r="Q13" s="55"/>
      <c r="R13" s="56"/>
      <c r="S13" s="54"/>
      <c r="T13" s="76"/>
      <c r="U13" s="58">
        <f>SUM(C13:S13)</f>
        <v>3.6</v>
      </c>
    </row>
    <row r="14" spans="1:21" ht="12.75">
      <c r="A14" s="6" t="s">
        <v>26</v>
      </c>
      <c r="B14" s="82" t="s">
        <v>27</v>
      </c>
      <c r="C14" s="67" t="s">
        <v>18</v>
      </c>
      <c r="D14" s="68"/>
      <c r="E14" s="69"/>
      <c r="F14" s="70"/>
      <c r="G14" s="69"/>
      <c r="H14" s="70"/>
      <c r="I14" s="68"/>
      <c r="J14" s="69"/>
      <c r="K14" s="69"/>
      <c r="L14" s="70">
        <v>0.3</v>
      </c>
      <c r="M14" s="69"/>
      <c r="N14" s="70">
        <v>0.3</v>
      </c>
      <c r="O14" s="69"/>
      <c r="P14" s="70">
        <v>0.7</v>
      </c>
      <c r="Q14" s="69"/>
      <c r="R14" s="70">
        <v>1.1</v>
      </c>
      <c r="S14" s="68"/>
      <c r="T14" s="71">
        <f>SUM(C14:S14)</f>
        <v>2.4</v>
      </c>
      <c r="U14" s="83"/>
    </row>
    <row r="15" spans="1:21" ht="12.75">
      <c r="A15" s="84"/>
      <c r="B15" s="52" t="s">
        <v>28</v>
      </c>
      <c r="C15" s="53"/>
      <c r="D15" s="54"/>
      <c r="E15" s="55"/>
      <c r="F15" s="56"/>
      <c r="G15" s="55"/>
      <c r="H15" s="56"/>
      <c r="I15" s="54"/>
      <c r="J15" s="55"/>
      <c r="K15" s="55"/>
      <c r="L15" s="56"/>
      <c r="M15" s="55">
        <v>0.3</v>
      </c>
      <c r="N15" s="56"/>
      <c r="O15" s="55">
        <v>0.3</v>
      </c>
      <c r="P15" s="56"/>
      <c r="Q15" s="55">
        <v>0.7</v>
      </c>
      <c r="R15" s="56"/>
      <c r="S15" s="54">
        <v>1.1</v>
      </c>
      <c r="T15" s="76"/>
      <c r="U15" s="58">
        <f>SUM(C15:S15)</f>
        <v>2.4</v>
      </c>
    </row>
    <row r="16" spans="1:21" ht="25.5">
      <c r="A16" s="6" t="s">
        <v>29</v>
      </c>
      <c r="B16" s="85" t="s">
        <v>30</v>
      </c>
      <c r="C16" s="67" t="s">
        <v>18</v>
      </c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86">
        <f>SUM(T17:T29)</f>
        <v>10.700000000000001</v>
      </c>
      <c r="U16" s="87">
        <f>SUM(U18:U30)</f>
        <v>7.7</v>
      </c>
    </row>
    <row r="17" spans="1:21" ht="12.75">
      <c r="A17" s="65"/>
      <c r="B17" s="66" t="s">
        <v>31</v>
      </c>
      <c r="C17" s="67"/>
      <c r="D17" s="88"/>
      <c r="E17" s="69"/>
      <c r="F17" s="70"/>
      <c r="G17" s="69"/>
      <c r="H17" s="70">
        <v>0.5</v>
      </c>
      <c r="I17" s="68"/>
      <c r="J17" s="69">
        <v>0.5</v>
      </c>
      <c r="K17" s="69"/>
      <c r="L17" s="70">
        <v>1</v>
      </c>
      <c r="M17" s="69"/>
      <c r="N17" s="70">
        <v>1</v>
      </c>
      <c r="O17" s="69"/>
      <c r="P17" s="70"/>
      <c r="Q17" s="69"/>
      <c r="R17" s="70"/>
      <c r="S17" s="68"/>
      <c r="T17" s="71">
        <f>SUM(C17:S17)</f>
        <v>3</v>
      </c>
      <c r="U17" s="72"/>
    </row>
    <row r="18" spans="1:21" ht="12.75">
      <c r="A18" s="73"/>
      <c r="B18" s="74" t="s">
        <v>32</v>
      </c>
      <c r="C18" s="67"/>
      <c r="D18" s="55"/>
      <c r="E18" s="55"/>
      <c r="F18" s="56"/>
      <c r="G18" s="55"/>
      <c r="H18" s="56"/>
      <c r="I18" s="54">
        <v>0.5</v>
      </c>
      <c r="J18" s="55"/>
      <c r="K18" s="55">
        <v>0.5</v>
      </c>
      <c r="L18" s="56"/>
      <c r="M18" s="55">
        <v>1</v>
      </c>
      <c r="N18" s="56"/>
      <c r="O18" s="55">
        <v>1</v>
      </c>
      <c r="P18" s="56"/>
      <c r="Q18" s="55"/>
      <c r="R18" s="56"/>
      <c r="S18" s="54"/>
      <c r="T18" s="76"/>
      <c r="U18" s="58">
        <f>SUM(C18:S18)</f>
        <v>3</v>
      </c>
    </row>
    <row r="19" spans="1:21" ht="12.75">
      <c r="A19" s="65"/>
      <c r="B19" s="89" t="s">
        <v>33</v>
      </c>
      <c r="C19" s="67"/>
      <c r="D19" s="69">
        <v>0.2</v>
      </c>
      <c r="E19" s="69"/>
      <c r="F19" s="70">
        <v>0.2</v>
      </c>
      <c r="G19" s="69"/>
      <c r="H19" s="70">
        <v>1.1</v>
      </c>
      <c r="I19" s="68"/>
      <c r="J19" s="69">
        <v>1.5</v>
      </c>
      <c r="K19" s="69"/>
      <c r="L19" s="70"/>
      <c r="M19" s="69"/>
      <c r="N19" s="70"/>
      <c r="O19" s="69"/>
      <c r="P19" s="70"/>
      <c r="Q19" s="69"/>
      <c r="R19" s="70"/>
      <c r="S19" s="68"/>
      <c r="T19" s="71">
        <f>SUM(C19:S19)</f>
        <v>3</v>
      </c>
      <c r="U19" s="72"/>
    </row>
    <row r="20" spans="1:21" ht="12.75">
      <c r="A20" s="73"/>
      <c r="B20" s="74" t="s">
        <v>34</v>
      </c>
      <c r="C20" s="67"/>
      <c r="D20" s="55"/>
      <c r="E20" s="55"/>
      <c r="F20" s="56"/>
      <c r="G20" s="55"/>
      <c r="H20" s="56"/>
      <c r="I20" s="54"/>
      <c r="J20" s="55"/>
      <c r="K20" s="55"/>
      <c r="L20" s="56"/>
      <c r="M20" s="55"/>
      <c r="N20" s="56"/>
      <c r="O20" s="55"/>
      <c r="P20" s="56"/>
      <c r="Q20" s="55"/>
      <c r="R20" s="56"/>
      <c r="S20" s="54"/>
      <c r="T20" s="76"/>
      <c r="U20" s="58">
        <f>SUM(C20:S20)</f>
        <v>0</v>
      </c>
    </row>
    <row r="21" spans="1:21" ht="12.75">
      <c r="A21" s="65"/>
      <c r="B21" s="66" t="s">
        <v>35</v>
      </c>
      <c r="C21" s="67"/>
      <c r="D21" s="69"/>
      <c r="E21" s="69"/>
      <c r="F21" s="70">
        <v>0.1</v>
      </c>
      <c r="G21" s="69"/>
      <c r="H21" s="70">
        <v>0.4</v>
      </c>
      <c r="I21" s="68"/>
      <c r="J21" s="69">
        <v>0.5</v>
      </c>
      <c r="K21" s="69"/>
      <c r="L21" s="70"/>
      <c r="M21" s="69"/>
      <c r="N21" s="70"/>
      <c r="O21" s="69"/>
      <c r="P21" s="70"/>
      <c r="Q21" s="69"/>
      <c r="R21" s="70"/>
      <c r="S21" s="68"/>
      <c r="T21" s="71">
        <f>SUM(C21:S21)</f>
        <v>1</v>
      </c>
      <c r="U21" s="72"/>
    </row>
    <row r="22" spans="1:21" ht="12.75">
      <c r="A22" s="73"/>
      <c r="B22" s="74" t="s">
        <v>36</v>
      </c>
      <c r="C22" s="67"/>
      <c r="D22" s="55"/>
      <c r="E22" s="55"/>
      <c r="F22" s="56"/>
      <c r="G22" s="55">
        <v>0.1</v>
      </c>
      <c r="H22" s="56"/>
      <c r="I22" s="54">
        <v>0.4</v>
      </c>
      <c r="J22" s="55"/>
      <c r="K22" s="55">
        <v>0.5</v>
      </c>
      <c r="L22" s="56"/>
      <c r="M22" s="55"/>
      <c r="N22" s="56"/>
      <c r="O22" s="55"/>
      <c r="P22" s="56"/>
      <c r="Q22" s="55"/>
      <c r="R22" s="56"/>
      <c r="S22" s="54"/>
      <c r="T22" s="76"/>
      <c r="U22" s="58">
        <f>SUM(C22:S22)</f>
        <v>1</v>
      </c>
    </row>
    <row r="23" spans="1:21" ht="12.75">
      <c r="A23" s="73"/>
      <c r="B23" s="89" t="s">
        <v>37</v>
      </c>
      <c r="C23" s="67"/>
      <c r="D23" s="69"/>
      <c r="E23" s="69"/>
      <c r="F23" s="70"/>
      <c r="G23" s="69"/>
      <c r="H23" s="70"/>
      <c r="I23" s="68"/>
      <c r="J23" s="69">
        <v>0.2</v>
      </c>
      <c r="K23" s="69"/>
      <c r="L23" s="70">
        <v>0.2</v>
      </c>
      <c r="M23" s="69"/>
      <c r="N23" s="70">
        <v>0.6</v>
      </c>
      <c r="O23" s="69"/>
      <c r="P23" s="70"/>
      <c r="Q23" s="69"/>
      <c r="R23" s="70"/>
      <c r="S23" s="68"/>
      <c r="T23" s="71">
        <f>SUM(C23:S23)</f>
        <v>1</v>
      </c>
      <c r="U23" s="72"/>
    </row>
    <row r="24" spans="1:21" ht="12.75">
      <c r="A24" s="73"/>
      <c r="B24" s="74" t="s">
        <v>38</v>
      </c>
      <c r="C24" s="67"/>
      <c r="D24" s="55"/>
      <c r="E24" s="55"/>
      <c r="F24" s="56"/>
      <c r="G24" s="55"/>
      <c r="H24" s="56"/>
      <c r="I24" s="54"/>
      <c r="J24" s="55"/>
      <c r="K24" s="55">
        <v>0.2</v>
      </c>
      <c r="L24" s="56"/>
      <c r="M24" s="55">
        <v>0.2</v>
      </c>
      <c r="N24" s="56"/>
      <c r="O24" s="55">
        <v>0.6</v>
      </c>
      <c r="P24" s="56"/>
      <c r="Q24" s="55"/>
      <c r="R24" s="56"/>
      <c r="S24" s="54"/>
      <c r="T24" s="76"/>
      <c r="U24" s="58">
        <f>SUM(C24:S24)</f>
        <v>1</v>
      </c>
    </row>
    <row r="25" spans="1:21" ht="12.75">
      <c r="A25" s="73"/>
      <c r="B25" s="89" t="s">
        <v>39</v>
      </c>
      <c r="C25" s="67"/>
      <c r="D25" s="69"/>
      <c r="E25" s="69"/>
      <c r="F25" s="70"/>
      <c r="G25" s="69"/>
      <c r="H25" s="70"/>
      <c r="I25" s="68"/>
      <c r="J25" s="69">
        <v>0.2</v>
      </c>
      <c r="K25" s="69"/>
      <c r="L25" s="70">
        <v>0.2</v>
      </c>
      <c r="M25" s="69"/>
      <c r="N25" s="70">
        <v>0.6</v>
      </c>
      <c r="O25" s="69"/>
      <c r="P25" s="70"/>
      <c r="Q25" s="69"/>
      <c r="R25" s="70"/>
      <c r="S25" s="68"/>
      <c r="T25" s="71">
        <f>SUM(C25:S25)</f>
        <v>1</v>
      </c>
      <c r="U25" s="72"/>
    </row>
    <row r="26" spans="1:21" ht="12.75">
      <c r="A26" s="73"/>
      <c r="B26" s="74" t="s">
        <v>40</v>
      </c>
      <c r="C26" s="67"/>
      <c r="D26" s="55"/>
      <c r="E26" s="55"/>
      <c r="F26" s="56"/>
      <c r="G26" s="55"/>
      <c r="H26" s="56"/>
      <c r="I26" s="54"/>
      <c r="J26" s="55"/>
      <c r="K26" s="55">
        <v>0.2</v>
      </c>
      <c r="L26" s="56"/>
      <c r="M26" s="55">
        <v>0.2</v>
      </c>
      <c r="N26" s="56"/>
      <c r="O26" s="55">
        <v>0.6</v>
      </c>
      <c r="P26" s="56"/>
      <c r="Q26" s="55"/>
      <c r="R26" s="56"/>
      <c r="S26" s="54"/>
      <c r="T26" s="76"/>
      <c r="U26" s="58">
        <f>SUM(C26:S26)</f>
        <v>1</v>
      </c>
    </row>
    <row r="27" spans="1:21" ht="12.75">
      <c r="A27" s="73"/>
      <c r="B27" s="89" t="s">
        <v>41</v>
      </c>
      <c r="C27" s="67"/>
      <c r="D27" s="69"/>
      <c r="E27" s="69"/>
      <c r="F27" s="70"/>
      <c r="G27" s="69"/>
      <c r="H27" s="70"/>
      <c r="I27" s="68"/>
      <c r="J27" s="69">
        <v>0.1</v>
      </c>
      <c r="K27" s="69"/>
      <c r="L27" s="70">
        <v>0.3</v>
      </c>
      <c r="M27" s="69"/>
      <c r="N27" s="70">
        <v>0.5</v>
      </c>
      <c r="O27" s="69"/>
      <c r="P27" s="70"/>
      <c r="Q27" s="69"/>
      <c r="R27" s="70"/>
      <c r="S27" s="68"/>
      <c r="T27" s="71">
        <f>SUM(C27:S27)</f>
        <v>0.9</v>
      </c>
      <c r="U27" s="72"/>
    </row>
    <row r="28" spans="1:21" ht="12.75">
      <c r="A28" s="80"/>
      <c r="B28" s="74" t="s">
        <v>42</v>
      </c>
      <c r="C28" s="67"/>
      <c r="D28" s="55"/>
      <c r="E28" s="55"/>
      <c r="F28" s="56"/>
      <c r="G28" s="55"/>
      <c r="H28" s="56"/>
      <c r="I28" s="54"/>
      <c r="J28" s="55"/>
      <c r="K28" s="55">
        <v>0.1</v>
      </c>
      <c r="L28" s="56"/>
      <c r="M28" s="55">
        <v>0.3</v>
      </c>
      <c r="N28" s="56"/>
      <c r="O28" s="55">
        <v>0.5</v>
      </c>
      <c r="P28" s="56"/>
      <c r="Q28" s="55"/>
      <c r="R28" s="56"/>
      <c r="S28" s="54"/>
      <c r="T28" s="76"/>
      <c r="U28" s="58">
        <f>SUM(C28:S28)</f>
        <v>0.9</v>
      </c>
    </row>
    <row r="29" spans="1:21" ht="12.75">
      <c r="A29" s="73"/>
      <c r="B29" s="66" t="s">
        <v>43</v>
      </c>
      <c r="C29" s="67"/>
      <c r="D29" s="69"/>
      <c r="E29" s="69"/>
      <c r="F29" s="70"/>
      <c r="G29" s="69"/>
      <c r="H29" s="70"/>
      <c r="I29" s="68"/>
      <c r="J29" s="69">
        <v>0.1</v>
      </c>
      <c r="K29" s="69"/>
      <c r="L29" s="70">
        <v>0.3</v>
      </c>
      <c r="M29" s="69"/>
      <c r="N29" s="70">
        <v>0.4</v>
      </c>
      <c r="O29" s="69"/>
      <c r="P29" s="70"/>
      <c r="Q29" s="69"/>
      <c r="R29" s="70"/>
      <c r="S29" s="68"/>
      <c r="T29" s="71">
        <f>SUM(C29:S29)</f>
        <v>0.8</v>
      </c>
      <c r="U29" s="72"/>
    </row>
    <row r="30" spans="1:21" ht="13.5" thickBot="1">
      <c r="A30" s="90"/>
      <c r="B30" s="91" t="s">
        <v>44</v>
      </c>
      <c r="C30" s="92"/>
      <c r="D30" s="93"/>
      <c r="E30" s="93"/>
      <c r="F30" s="94"/>
      <c r="G30" s="93"/>
      <c r="H30" s="94"/>
      <c r="I30" s="95"/>
      <c r="J30" s="93"/>
      <c r="K30" s="93">
        <v>0.1</v>
      </c>
      <c r="L30" s="94"/>
      <c r="M30" s="93">
        <v>0.3</v>
      </c>
      <c r="N30" s="94"/>
      <c r="O30" s="93">
        <v>0.4</v>
      </c>
      <c r="P30" s="94"/>
      <c r="Q30" s="93"/>
      <c r="R30" s="94"/>
      <c r="S30" s="95"/>
      <c r="T30" s="96"/>
      <c r="U30" s="97">
        <f>SUM(C30:S30)</f>
        <v>0.8</v>
      </c>
    </row>
    <row r="31" spans="1:21" ht="13.5" thickTop="1">
      <c r="A31" s="51"/>
      <c r="B31" s="98" t="s">
        <v>45</v>
      </c>
      <c r="C31" s="99"/>
      <c r="D31" s="100">
        <f>SUM(D5:D30)</f>
        <v>0.5</v>
      </c>
      <c r="E31" s="101"/>
      <c r="F31" s="102">
        <f>SUM(F5:F30)</f>
        <v>1.4000000000000001</v>
      </c>
      <c r="G31" s="103"/>
      <c r="H31" s="102">
        <f>SUM(H5:H30)</f>
        <v>3.4</v>
      </c>
      <c r="I31" s="104"/>
      <c r="J31" s="102">
        <f>SUM(J5:J30)</f>
        <v>5.199999999999999</v>
      </c>
      <c r="K31" s="103"/>
      <c r="L31" s="102">
        <f>SUM(L5:L30)</f>
        <v>5.1</v>
      </c>
      <c r="M31" s="103"/>
      <c r="N31" s="102">
        <f>SUM(N5:N30)</f>
        <v>7.1</v>
      </c>
      <c r="O31" s="103"/>
      <c r="P31" s="102">
        <f>SUM(P5:P30)</f>
        <v>1.1</v>
      </c>
      <c r="Q31" s="103"/>
      <c r="R31" s="102">
        <f>SUM(R5:R30)</f>
        <v>1.5</v>
      </c>
      <c r="S31" s="104"/>
      <c r="T31" s="105">
        <f>SUM(T5+T7+T9+T14+T16)</f>
        <v>25.300000000000004</v>
      </c>
      <c r="U31" s="106"/>
    </row>
    <row r="32" spans="1:21" ht="13.5" thickBot="1">
      <c r="A32" s="107"/>
      <c r="B32" s="108" t="s">
        <v>9</v>
      </c>
      <c r="C32" s="109"/>
      <c r="D32" s="110"/>
      <c r="E32" s="111">
        <f>SUM(E5:E30)</f>
        <v>0.3</v>
      </c>
      <c r="F32" s="112"/>
      <c r="G32" s="110">
        <f>SUM(G5:G30)</f>
        <v>1.2000000000000002</v>
      </c>
      <c r="H32" s="112"/>
      <c r="I32" s="113">
        <f>SUM(I5:I30)</f>
        <v>2.3000000000000003</v>
      </c>
      <c r="J32" s="110"/>
      <c r="K32" s="110">
        <f>SUM(K5:K30)</f>
        <v>3.7000000000000006</v>
      </c>
      <c r="L32" s="112"/>
      <c r="M32" s="110">
        <f>SUM(M5:M30)</f>
        <v>5.1</v>
      </c>
      <c r="N32" s="112"/>
      <c r="O32" s="110">
        <f>SUM(O5:O30)</f>
        <v>7.1</v>
      </c>
      <c r="P32" s="112"/>
      <c r="Q32" s="110">
        <f>SUM(Q5:Q30)</f>
        <v>1.1</v>
      </c>
      <c r="R32" s="112"/>
      <c r="S32" s="113">
        <f>SUM(S5:S30)</f>
        <v>1.5</v>
      </c>
      <c r="T32" s="114"/>
      <c r="U32" s="115">
        <f>SUM(U6+U8+U9+U15+U16)</f>
        <v>22.3</v>
      </c>
    </row>
    <row r="33" spans="1:21" ht="16.5" thickBot="1">
      <c r="A33" s="17"/>
      <c r="B33" s="116" t="s">
        <v>46</v>
      </c>
      <c r="C33" s="117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23"/>
    </row>
    <row r="34" spans="1:21" ht="12.75">
      <c r="A34" s="119" t="s">
        <v>47</v>
      </c>
      <c r="B34" s="120" t="s">
        <v>48</v>
      </c>
      <c r="C34" s="121" t="s">
        <v>49</v>
      </c>
      <c r="D34" s="122">
        <v>0.1</v>
      </c>
      <c r="E34" s="123"/>
      <c r="F34" s="122">
        <f>5/42.4</f>
        <v>0.1179245283018868</v>
      </c>
      <c r="G34" s="124"/>
      <c r="H34" s="122">
        <f>6/42.4</f>
        <v>0.14150943396226415</v>
      </c>
      <c r="I34" s="124"/>
      <c r="J34" s="122">
        <f>8/42.4</f>
        <v>0.18867924528301888</v>
      </c>
      <c r="K34" s="124"/>
      <c r="L34" s="122">
        <f>10/42.4</f>
        <v>0.2358490566037736</v>
      </c>
      <c r="M34" s="124"/>
      <c r="N34" s="122">
        <f>10/42.4</f>
        <v>0.2358490566037736</v>
      </c>
      <c r="O34" s="124"/>
      <c r="P34" s="122">
        <f>18/42.4</f>
        <v>0.42452830188679247</v>
      </c>
      <c r="Q34" s="124"/>
      <c r="R34" s="122">
        <f>20/42.4</f>
        <v>0.4716981132075472</v>
      </c>
      <c r="S34" s="124"/>
      <c r="T34" s="125">
        <f>SUM(C34:S34)</f>
        <v>1.9160377358490566</v>
      </c>
      <c r="U34" s="126"/>
    </row>
    <row r="35" spans="1:21" ht="13.5" thickBot="1">
      <c r="A35" s="127"/>
      <c r="B35" s="128" t="s">
        <v>50</v>
      </c>
      <c r="C35" s="129"/>
      <c r="D35" s="130"/>
      <c r="E35" s="131"/>
      <c r="F35" s="132"/>
      <c r="G35" s="131">
        <f>5/42.4</f>
        <v>0.1179245283018868</v>
      </c>
      <c r="H35" s="132"/>
      <c r="I35" s="131">
        <f>6/42.4</f>
        <v>0.14150943396226415</v>
      </c>
      <c r="J35" s="132"/>
      <c r="K35" s="131">
        <f>8/42.4</f>
        <v>0.18867924528301888</v>
      </c>
      <c r="L35" s="132"/>
      <c r="M35" s="131">
        <f>10/42.4</f>
        <v>0.2358490566037736</v>
      </c>
      <c r="N35" s="132"/>
      <c r="O35" s="131">
        <f>10/42.4</f>
        <v>0.2358490566037736</v>
      </c>
      <c r="P35" s="132"/>
      <c r="Q35" s="131">
        <f>18/42.4</f>
        <v>0.42452830188679247</v>
      </c>
      <c r="R35" s="132"/>
      <c r="S35" s="130">
        <f>20/42.4</f>
        <v>0.4716981132075472</v>
      </c>
      <c r="T35" s="133"/>
      <c r="U35" s="134">
        <f>SUM(C35:S35)</f>
        <v>1.8160377358490565</v>
      </c>
    </row>
    <row r="36" spans="1:21" ht="13.5" thickTop="1">
      <c r="A36" s="135"/>
      <c r="B36" s="136" t="s">
        <v>51</v>
      </c>
      <c r="C36" s="45"/>
      <c r="D36" s="137">
        <f>SUM(D34:D35)</f>
        <v>0.1</v>
      </c>
      <c r="E36" s="138"/>
      <c r="F36" s="137">
        <f>SUM(F34:F35)</f>
        <v>0.1179245283018868</v>
      </c>
      <c r="G36" s="139"/>
      <c r="H36" s="138">
        <f>SUM(H34:H35)</f>
        <v>0.14150943396226415</v>
      </c>
      <c r="I36" s="137"/>
      <c r="J36" s="138">
        <f>SUM(J34:J35)</f>
        <v>0.18867924528301888</v>
      </c>
      <c r="K36" s="137"/>
      <c r="L36" s="138">
        <f>SUM(L34:L35)</f>
        <v>0.2358490566037736</v>
      </c>
      <c r="M36" s="137"/>
      <c r="N36" s="138">
        <f>SUM(N34:N35)</f>
        <v>0.2358490566037736</v>
      </c>
      <c r="O36" s="137"/>
      <c r="P36" s="138">
        <f>SUM(P34:P35)</f>
        <v>0.42452830188679247</v>
      </c>
      <c r="Q36" s="137"/>
      <c r="R36" s="138">
        <f>SUM(R34:R35)</f>
        <v>0.4716981132075472</v>
      </c>
      <c r="S36" s="140"/>
      <c r="T36" s="141">
        <f>SUM(T34:T35)</f>
        <v>1.9160377358490566</v>
      </c>
      <c r="U36" s="142"/>
    </row>
    <row r="37" spans="1:21" ht="13.5" thickBot="1">
      <c r="A37" s="143"/>
      <c r="B37" s="108" t="s">
        <v>9</v>
      </c>
      <c r="C37" s="144"/>
      <c r="D37" s="145"/>
      <c r="E37" s="146">
        <f>SUM(E35)</f>
        <v>0</v>
      </c>
      <c r="F37" s="145"/>
      <c r="G37" s="147">
        <f>SUM(G35:G36)</f>
        <v>0.1179245283018868</v>
      </c>
      <c r="H37" s="146"/>
      <c r="I37" s="145">
        <f>SUM(I35:I36)</f>
        <v>0.14150943396226415</v>
      </c>
      <c r="J37" s="146"/>
      <c r="K37" s="145">
        <f>SUM(K35:K36)</f>
        <v>0.18867924528301888</v>
      </c>
      <c r="L37" s="146"/>
      <c r="M37" s="145">
        <f>SUM(M35:M36)</f>
        <v>0.2358490566037736</v>
      </c>
      <c r="N37" s="146"/>
      <c r="O37" s="145">
        <f>SUM(O35:O36)</f>
        <v>0.2358490566037736</v>
      </c>
      <c r="P37" s="146"/>
      <c r="Q37" s="145">
        <f>SUM(Q35:Q36)</f>
        <v>0.42452830188679247</v>
      </c>
      <c r="R37" s="146"/>
      <c r="S37" s="148">
        <f>SUM(S35:S36)</f>
        <v>0.4716981132075472</v>
      </c>
      <c r="T37" s="149"/>
      <c r="U37" s="115">
        <f>SUM(U35:U36)</f>
        <v>1.8160377358490565</v>
      </c>
    </row>
    <row r="38" spans="1:21" ht="16.5" thickBot="1">
      <c r="A38" s="150"/>
      <c r="B38" s="151" t="s">
        <v>52</v>
      </c>
      <c r="C38" s="117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23"/>
    </row>
    <row r="39" spans="1:21" ht="25.5">
      <c r="A39" s="152" t="s">
        <v>53</v>
      </c>
      <c r="B39" s="153" t="s">
        <v>54</v>
      </c>
      <c r="C39" s="154" t="s">
        <v>49</v>
      </c>
      <c r="D39" s="155"/>
      <c r="E39" s="156"/>
      <c r="F39" s="156"/>
      <c r="G39" s="156"/>
      <c r="H39" s="156"/>
      <c r="I39" s="156"/>
      <c r="J39" s="156"/>
      <c r="K39" s="156"/>
      <c r="L39" s="156"/>
      <c r="M39" s="157"/>
      <c r="N39" s="156"/>
      <c r="O39" s="156"/>
      <c r="P39" s="156"/>
      <c r="Q39" s="156"/>
      <c r="R39" s="156"/>
      <c r="S39" s="156"/>
      <c r="T39" s="158">
        <f>SUM(T40:T46)</f>
        <v>25.900000000000002</v>
      </c>
      <c r="U39" s="159">
        <f>SUM(U41:U47)</f>
        <v>25.900000000000002</v>
      </c>
    </row>
    <row r="40" spans="1:21" ht="12.75">
      <c r="A40" s="135"/>
      <c r="B40" s="98" t="s">
        <v>55</v>
      </c>
      <c r="C40" s="67"/>
      <c r="D40" s="78"/>
      <c r="E40" s="47"/>
      <c r="F40" s="48"/>
      <c r="G40" s="47"/>
      <c r="H40" s="48"/>
      <c r="I40" s="47"/>
      <c r="J40" s="48"/>
      <c r="K40" s="47"/>
      <c r="L40" s="48">
        <v>0.7</v>
      </c>
      <c r="M40" s="47"/>
      <c r="N40" s="48">
        <v>1.7</v>
      </c>
      <c r="O40" s="47"/>
      <c r="P40" s="48">
        <v>4.7</v>
      </c>
      <c r="Q40" s="47"/>
      <c r="R40" s="48">
        <v>4.7</v>
      </c>
      <c r="S40" s="46"/>
      <c r="T40" s="141">
        <f>SUM(C40:S40)</f>
        <v>11.8</v>
      </c>
      <c r="U40" s="160"/>
    </row>
    <row r="41" spans="1:21" ht="12.75">
      <c r="A41" s="51"/>
      <c r="B41" s="52" t="s">
        <v>56</v>
      </c>
      <c r="C41" s="67"/>
      <c r="D41" s="55"/>
      <c r="E41" s="55"/>
      <c r="F41" s="56"/>
      <c r="G41" s="55"/>
      <c r="H41" s="56"/>
      <c r="I41" s="55"/>
      <c r="J41" s="56"/>
      <c r="K41" s="55"/>
      <c r="L41" s="56"/>
      <c r="M41" s="55">
        <v>0.7</v>
      </c>
      <c r="N41" s="56"/>
      <c r="O41" s="55">
        <v>1.7</v>
      </c>
      <c r="P41" s="56"/>
      <c r="Q41" s="55">
        <v>4.7</v>
      </c>
      <c r="R41" s="56"/>
      <c r="S41" s="54">
        <v>4.7</v>
      </c>
      <c r="T41" s="84"/>
      <c r="U41" s="161">
        <f>SUM(C41:S41)</f>
        <v>11.8</v>
      </c>
    </row>
    <row r="42" spans="1:21" ht="12.75">
      <c r="A42" s="135"/>
      <c r="B42" s="162" t="s">
        <v>57</v>
      </c>
      <c r="C42" s="45"/>
      <c r="D42" s="163"/>
      <c r="E42" s="163"/>
      <c r="F42" s="138">
        <v>0.3</v>
      </c>
      <c r="G42" s="163"/>
      <c r="H42" s="138">
        <v>0.7</v>
      </c>
      <c r="I42" s="163"/>
      <c r="J42" s="138"/>
      <c r="K42" s="163"/>
      <c r="L42" s="138"/>
      <c r="M42" s="163"/>
      <c r="N42" s="138"/>
      <c r="O42" s="163"/>
      <c r="P42" s="138"/>
      <c r="Q42" s="163"/>
      <c r="R42" s="138"/>
      <c r="S42" s="164"/>
      <c r="T42" s="141">
        <f>SUM(C42:S42)</f>
        <v>1</v>
      </c>
      <c r="U42" s="165"/>
    </row>
    <row r="43" spans="1:21" ht="12.75">
      <c r="A43" s="135"/>
      <c r="B43" s="52"/>
      <c r="C43" s="45"/>
      <c r="D43" s="166"/>
      <c r="E43" s="166"/>
      <c r="F43" s="167"/>
      <c r="G43" s="166">
        <v>0.3</v>
      </c>
      <c r="H43" s="167"/>
      <c r="I43" s="166">
        <v>0.7</v>
      </c>
      <c r="J43" s="167"/>
      <c r="K43" s="166"/>
      <c r="L43" s="167"/>
      <c r="M43" s="166"/>
      <c r="N43" s="167"/>
      <c r="O43" s="166"/>
      <c r="P43" s="167"/>
      <c r="Q43" s="166"/>
      <c r="R43" s="167"/>
      <c r="S43" s="168"/>
      <c r="T43" s="169"/>
      <c r="U43" s="161">
        <f>SUM(C43:S43)</f>
        <v>1</v>
      </c>
    </row>
    <row r="44" spans="1:21" ht="12.75">
      <c r="A44" s="6"/>
      <c r="B44" s="162" t="s">
        <v>58</v>
      </c>
      <c r="C44" s="67"/>
      <c r="D44" s="69"/>
      <c r="E44" s="69"/>
      <c r="F44" s="70"/>
      <c r="G44" s="69"/>
      <c r="H44" s="70"/>
      <c r="I44" s="69"/>
      <c r="J44" s="70"/>
      <c r="K44" s="69"/>
      <c r="L44" s="70"/>
      <c r="M44" s="69"/>
      <c r="N44" s="48">
        <v>1.2</v>
      </c>
      <c r="O44" s="47"/>
      <c r="P44" s="48">
        <v>8.3</v>
      </c>
      <c r="Q44" s="47"/>
      <c r="R44" s="48">
        <v>1.3</v>
      </c>
      <c r="S44" s="68"/>
      <c r="T44" s="141">
        <f>SUM(C44:S44)</f>
        <v>10.8</v>
      </c>
      <c r="U44" s="170"/>
    </row>
    <row r="45" spans="1:21" ht="12.75">
      <c r="A45" s="51"/>
      <c r="B45" s="52" t="s">
        <v>59</v>
      </c>
      <c r="C45" s="67"/>
      <c r="D45" s="55"/>
      <c r="E45" s="55"/>
      <c r="F45" s="56"/>
      <c r="G45" s="55"/>
      <c r="H45" s="56"/>
      <c r="I45" s="55"/>
      <c r="J45" s="56"/>
      <c r="K45" s="55"/>
      <c r="L45" s="56"/>
      <c r="M45" s="55"/>
      <c r="N45" s="56"/>
      <c r="O45" s="55">
        <v>1.2</v>
      </c>
      <c r="P45" s="56"/>
      <c r="Q45" s="55">
        <v>8.3</v>
      </c>
      <c r="R45" s="56"/>
      <c r="S45" s="54">
        <v>1.3</v>
      </c>
      <c r="T45" s="84"/>
      <c r="U45" s="161">
        <f>SUM(C45:S45)</f>
        <v>10.8</v>
      </c>
    </row>
    <row r="46" spans="1:21" ht="12.75">
      <c r="A46" s="51"/>
      <c r="B46" s="98" t="s">
        <v>60</v>
      </c>
      <c r="C46" s="67"/>
      <c r="D46" s="69">
        <v>0.8</v>
      </c>
      <c r="E46" s="69"/>
      <c r="F46" s="70">
        <v>1.5</v>
      </c>
      <c r="G46" s="69"/>
      <c r="H46" s="70"/>
      <c r="I46" s="69"/>
      <c r="J46" s="70"/>
      <c r="K46" s="69"/>
      <c r="L46" s="70"/>
      <c r="M46" s="69"/>
      <c r="N46" s="70"/>
      <c r="O46" s="69"/>
      <c r="P46" s="70"/>
      <c r="Q46" s="69"/>
      <c r="R46" s="70"/>
      <c r="S46" s="68"/>
      <c r="T46" s="141">
        <f>SUM(C46:S46)</f>
        <v>2.3</v>
      </c>
      <c r="U46" s="142"/>
    </row>
    <row r="47" spans="1:21" ht="12.75">
      <c r="A47" s="84"/>
      <c r="B47" s="52" t="s">
        <v>61</v>
      </c>
      <c r="C47" s="53"/>
      <c r="D47" s="55"/>
      <c r="E47" s="55">
        <v>0.8</v>
      </c>
      <c r="F47" s="56"/>
      <c r="G47" s="55">
        <v>1.5</v>
      </c>
      <c r="H47" s="56"/>
      <c r="I47" s="55"/>
      <c r="J47" s="56"/>
      <c r="K47" s="55"/>
      <c r="L47" s="56"/>
      <c r="M47" s="55"/>
      <c r="N47" s="56"/>
      <c r="O47" s="55"/>
      <c r="P47" s="56"/>
      <c r="Q47" s="55"/>
      <c r="R47" s="56"/>
      <c r="S47" s="54"/>
      <c r="T47" s="84"/>
      <c r="U47" s="161">
        <f>SUM(C47:S47)</f>
        <v>2.3</v>
      </c>
    </row>
    <row r="48" spans="1:21" ht="12.75">
      <c r="A48" s="135" t="s">
        <v>62</v>
      </c>
      <c r="B48" s="82" t="s">
        <v>63</v>
      </c>
      <c r="C48" s="154" t="s">
        <v>49</v>
      </c>
      <c r="D48" s="163"/>
      <c r="E48" s="163"/>
      <c r="F48" s="138"/>
      <c r="G48" s="163"/>
      <c r="H48" s="138"/>
      <c r="I48" s="163"/>
      <c r="J48" s="138">
        <v>0.2</v>
      </c>
      <c r="K48" s="163"/>
      <c r="L48" s="138">
        <v>0.5</v>
      </c>
      <c r="M48" s="163"/>
      <c r="N48" s="138">
        <v>1.4</v>
      </c>
      <c r="O48" s="163"/>
      <c r="P48" s="138">
        <v>2.8</v>
      </c>
      <c r="Q48" s="163"/>
      <c r="R48" s="138">
        <v>2.4</v>
      </c>
      <c r="S48" s="164"/>
      <c r="T48" s="141">
        <f>SUM(C48:S48)</f>
        <v>7.299999999999999</v>
      </c>
      <c r="U48" s="142"/>
    </row>
    <row r="49" spans="1:21" ht="12.75">
      <c r="A49" s="84"/>
      <c r="B49" s="52" t="s">
        <v>64</v>
      </c>
      <c r="C49" s="53"/>
      <c r="D49" s="55"/>
      <c r="E49" s="55"/>
      <c r="F49" s="56"/>
      <c r="G49" s="55"/>
      <c r="H49" s="56"/>
      <c r="I49" s="55"/>
      <c r="J49" s="56"/>
      <c r="K49" s="55">
        <v>0.2</v>
      </c>
      <c r="L49" s="56"/>
      <c r="M49" s="55">
        <v>0.5</v>
      </c>
      <c r="N49" s="56"/>
      <c r="O49" s="55">
        <v>1.4</v>
      </c>
      <c r="P49" s="56"/>
      <c r="Q49" s="55">
        <v>2.8</v>
      </c>
      <c r="R49" s="56"/>
      <c r="S49" s="54">
        <v>2.4</v>
      </c>
      <c r="T49" s="84"/>
      <c r="U49" s="161">
        <f>SUM(C49:S49)</f>
        <v>7.299999999999999</v>
      </c>
    </row>
    <row r="50" spans="1:21" ht="12.75">
      <c r="A50" s="135" t="s">
        <v>65</v>
      </c>
      <c r="B50" s="171" t="s">
        <v>66</v>
      </c>
      <c r="C50" s="154" t="s">
        <v>49</v>
      </c>
      <c r="D50" s="163"/>
      <c r="E50" s="163"/>
      <c r="F50" s="138"/>
      <c r="G50" s="163"/>
      <c r="H50" s="138"/>
      <c r="I50" s="163"/>
      <c r="J50" s="138"/>
      <c r="K50" s="163"/>
      <c r="L50" s="138"/>
      <c r="M50" s="163"/>
      <c r="N50" s="138">
        <v>2.4</v>
      </c>
      <c r="O50" s="163"/>
      <c r="P50" s="138">
        <v>7.1</v>
      </c>
      <c r="Q50" s="163"/>
      <c r="R50" s="138">
        <v>4.7</v>
      </c>
      <c r="S50" s="164"/>
      <c r="T50" s="141">
        <f>SUM(C50:S50)</f>
        <v>14.2</v>
      </c>
      <c r="U50" s="172"/>
    </row>
    <row r="51" spans="1:21" ht="12.75">
      <c r="A51" s="84"/>
      <c r="B51" s="52" t="s">
        <v>67</v>
      </c>
      <c r="C51" s="53"/>
      <c r="D51" s="55"/>
      <c r="E51" s="55"/>
      <c r="F51" s="56"/>
      <c r="G51" s="55"/>
      <c r="H51" s="56"/>
      <c r="I51" s="55"/>
      <c r="J51" s="56"/>
      <c r="K51" s="55"/>
      <c r="L51" s="56"/>
      <c r="M51" s="55"/>
      <c r="N51" s="56"/>
      <c r="O51" s="55">
        <v>2.4</v>
      </c>
      <c r="P51" s="56"/>
      <c r="Q51" s="55">
        <v>7.1</v>
      </c>
      <c r="R51" s="56"/>
      <c r="S51" s="54">
        <v>4.7</v>
      </c>
      <c r="T51" s="84"/>
      <c r="U51" s="161">
        <f>SUM(C51:S51)</f>
        <v>14.2</v>
      </c>
    </row>
    <row r="52" spans="1:21" ht="12.75">
      <c r="A52" s="173" t="s">
        <v>68</v>
      </c>
      <c r="B52" s="174" t="s">
        <v>69</v>
      </c>
      <c r="C52" s="99" t="s">
        <v>14</v>
      </c>
      <c r="D52" s="175">
        <v>0.6</v>
      </c>
      <c r="E52" s="175"/>
      <c r="F52" s="176">
        <v>1.1</v>
      </c>
      <c r="G52" s="175"/>
      <c r="H52" s="176">
        <v>1.3</v>
      </c>
      <c r="I52" s="175"/>
      <c r="J52" s="176">
        <v>1.4</v>
      </c>
      <c r="K52" s="175"/>
      <c r="L52" s="176">
        <v>1.5</v>
      </c>
      <c r="M52" s="175"/>
      <c r="N52" s="176">
        <v>1.9</v>
      </c>
      <c r="O52" s="175"/>
      <c r="P52" s="176">
        <v>2.4</v>
      </c>
      <c r="Q52" s="100"/>
      <c r="R52" s="176">
        <v>2.7</v>
      </c>
      <c r="S52" s="177"/>
      <c r="T52" s="141">
        <f>SUM(C52:S52)</f>
        <v>12.900000000000002</v>
      </c>
      <c r="U52" s="178"/>
    </row>
    <row r="53" spans="1:21" ht="12.75">
      <c r="A53" s="179"/>
      <c r="B53" s="180" t="s">
        <v>70</v>
      </c>
      <c r="C53" s="181"/>
      <c r="D53" s="182"/>
      <c r="E53" s="182"/>
      <c r="F53" s="183"/>
      <c r="G53" s="182"/>
      <c r="H53" s="183"/>
      <c r="I53" s="182"/>
      <c r="J53" s="183"/>
      <c r="K53" s="182"/>
      <c r="L53" s="183"/>
      <c r="M53" s="182"/>
      <c r="N53" s="183"/>
      <c r="O53" s="184">
        <v>1.9</v>
      </c>
      <c r="P53" s="183"/>
      <c r="Q53" s="184">
        <v>2.4</v>
      </c>
      <c r="R53" s="183"/>
      <c r="S53" s="185">
        <v>2.7</v>
      </c>
      <c r="T53" s="179"/>
      <c r="U53" s="186">
        <f>SUM(C53:S53)</f>
        <v>7</v>
      </c>
    </row>
    <row r="54" spans="1:21" ht="12.75">
      <c r="A54" s="6" t="s">
        <v>71</v>
      </c>
      <c r="B54" s="187" t="s">
        <v>81</v>
      </c>
      <c r="C54" s="8"/>
      <c r="D54" s="188"/>
      <c r="E54" s="189"/>
      <c r="F54" s="190"/>
      <c r="G54" s="189"/>
      <c r="H54" s="100"/>
      <c r="I54" s="8"/>
      <c r="J54" s="100"/>
      <c r="K54" s="8"/>
      <c r="L54" s="100"/>
      <c r="M54" s="100"/>
      <c r="N54" s="175"/>
      <c r="O54" s="176"/>
      <c r="P54" s="175"/>
      <c r="Q54" s="176"/>
      <c r="R54" s="175"/>
      <c r="S54" s="176"/>
      <c r="T54" s="141"/>
      <c r="U54" s="191"/>
    </row>
    <row r="55" spans="1:21" ht="12.75">
      <c r="A55" s="65"/>
      <c r="B55" s="229" t="s">
        <v>72</v>
      </c>
      <c r="C55" s="192"/>
      <c r="D55" s="184"/>
      <c r="E55" s="184"/>
      <c r="F55" s="182"/>
      <c r="G55" s="184"/>
      <c r="H55" s="193"/>
      <c r="I55" s="184"/>
      <c r="J55" s="193"/>
      <c r="K55" s="184"/>
      <c r="L55" s="193"/>
      <c r="M55" s="184"/>
      <c r="N55" s="184"/>
      <c r="O55" s="193"/>
      <c r="P55" s="184"/>
      <c r="Q55" s="193"/>
      <c r="R55" s="184"/>
      <c r="S55" s="193"/>
      <c r="T55" s="194"/>
      <c r="U55" s="186"/>
    </row>
    <row r="56" spans="1:21" ht="12.75">
      <c r="A56" s="195"/>
      <c r="B56" s="187" t="s">
        <v>86</v>
      </c>
      <c r="C56" s="99"/>
      <c r="D56" s="100">
        <v>5</v>
      </c>
      <c r="E56" s="100"/>
      <c r="F56" s="100">
        <v>30</v>
      </c>
      <c r="G56" s="100"/>
      <c r="H56" s="100">
        <v>180</v>
      </c>
      <c r="I56" s="8"/>
      <c r="J56" s="100">
        <v>250</v>
      </c>
      <c r="K56" s="8"/>
      <c r="L56" s="100">
        <v>250</v>
      </c>
      <c r="M56" s="100"/>
      <c r="N56" s="100">
        <v>185</v>
      </c>
      <c r="O56" s="176"/>
      <c r="P56" s="100">
        <v>100</v>
      </c>
      <c r="Q56" s="176"/>
      <c r="R56" s="100"/>
      <c r="S56" s="176"/>
      <c r="T56" s="141">
        <f>SUM(C56:S56)</f>
        <v>1000</v>
      </c>
      <c r="U56" s="191"/>
    </row>
    <row r="57" spans="1:21" ht="12.75">
      <c r="A57" s="194"/>
      <c r="B57" s="229" t="s">
        <v>82</v>
      </c>
      <c r="C57" s="230"/>
      <c r="D57" s="184"/>
      <c r="E57" s="193">
        <v>0</v>
      </c>
      <c r="F57" s="182"/>
      <c r="G57" s="193">
        <v>5</v>
      </c>
      <c r="H57" s="184"/>
      <c r="I57" s="184">
        <v>20</v>
      </c>
      <c r="J57" s="193"/>
      <c r="K57" s="184">
        <v>20</v>
      </c>
      <c r="L57" s="193"/>
      <c r="M57" s="184">
        <v>20</v>
      </c>
      <c r="N57" s="184"/>
      <c r="O57" s="193">
        <v>14</v>
      </c>
      <c r="P57" s="184"/>
      <c r="Q57" s="193">
        <v>0</v>
      </c>
      <c r="R57" s="184"/>
      <c r="S57" s="193"/>
      <c r="T57" s="231"/>
      <c r="U57" s="186">
        <f>SUM(C57:S57)</f>
        <v>79</v>
      </c>
    </row>
    <row r="58" spans="1:21" ht="25.5">
      <c r="A58" s="6"/>
      <c r="B58" s="187" t="s">
        <v>87</v>
      </c>
      <c r="C58" s="99"/>
      <c r="D58" s="100"/>
      <c r="E58" s="176"/>
      <c r="F58" s="100">
        <v>10</v>
      </c>
      <c r="G58" s="176"/>
      <c r="H58" s="100">
        <v>40</v>
      </c>
      <c r="I58" s="100"/>
      <c r="J58" s="176">
        <v>155</v>
      </c>
      <c r="K58" s="100"/>
      <c r="L58" s="176">
        <v>75</v>
      </c>
      <c r="M58" s="100"/>
      <c r="N58" s="100"/>
      <c r="O58" s="176"/>
      <c r="P58" s="100"/>
      <c r="Q58" s="176"/>
      <c r="R58" s="100"/>
      <c r="S58" s="176"/>
      <c r="T58" s="141">
        <f>SUM(C58:S58)</f>
        <v>280</v>
      </c>
      <c r="U58" s="205"/>
    </row>
    <row r="59" spans="1:22" ht="13.5" thickBot="1">
      <c r="A59" s="196"/>
      <c r="B59" s="197" t="s">
        <v>83</v>
      </c>
      <c r="C59" s="198"/>
      <c r="D59" s="199"/>
      <c r="E59" s="200"/>
      <c r="F59" s="201"/>
      <c r="G59" s="200">
        <v>5</v>
      </c>
      <c r="H59" s="199"/>
      <c r="I59" s="199">
        <v>20</v>
      </c>
      <c r="J59" s="200"/>
      <c r="K59" s="199">
        <v>40</v>
      </c>
      <c r="L59" s="200"/>
      <c r="M59" s="199">
        <v>14</v>
      </c>
      <c r="N59" s="199"/>
      <c r="O59" s="200"/>
      <c r="P59" s="199"/>
      <c r="Q59" s="200"/>
      <c r="R59" s="199"/>
      <c r="S59" s="200"/>
      <c r="T59" s="202"/>
      <c r="U59" s="203">
        <f>SUM(C59:S59)</f>
        <v>79</v>
      </c>
      <c r="V59" s="241"/>
    </row>
    <row r="60" spans="1:21" ht="13.5" thickTop="1">
      <c r="A60" s="6"/>
      <c r="B60" s="204" t="s">
        <v>84</v>
      </c>
      <c r="C60" s="99"/>
      <c r="D60" s="100">
        <f>SUM(D40:D56)</f>
        <v>6.4</v>
      </c>
      <c r="E60" s="176"/>
      <c r="F60" s="100">
        <f>SUM(F40:F56)</f>
        <v>32.9</v>
      </c>
      <c r="G60" s="176"/>
      <c r="H60" s="100">
        <f>SUM(H40:H57)</f>
        <v>182</v>
      </c>
      <c r="I60" s="100"/>
      <c r="J60" s="100">
        <f>SUM(J40:J56)</f>
        <v>251.6</v>
      </c>
      <c r="K60" s="100"/>
      <c r="L60" s="100">
        <f>SUM(L40:L56)</f>
        <v>252.7</v>
      </c>
      <c r="M60" s="100"/>
      <c r="N60" s="100">
        <f>SUM(N40:N56)</f>
        <v>193.6</v>
      </c>
      <c r="O60" s="176"/>
      <c r="P60" s="100">
        <f>SUM(P40:P56)</f>
        <v>125.3</v>
      </c>
      <c r="Q60" s="176"/>
      <c r="R60" s="100">
        <f>SUM(R40:R56)</f>
        <v>15.8</v>
      </c>
      <c r="S60" s="176"/>
      <c r="T60" s="71">
        <f>SUM(T39+T48+T50+T52+T54+T56)</f>
        <v>1060.3</v>
      </c>
      <c r="U60" s="205"/>
    </row>
    <row r="61" spans="1:22" ht="12.75">
      <c r="A61" s="194"/>
      <c r="B61" s="237" t="s">
        <v>9</v>
      </c>
      <c r="C61" s="230"/>
      <c r="D61" s="184"/>
      <c r="E61" s="184">
        <f>SUM(E40:E57)</f>
        <v>0.8</v>
      </c>
      <c r="F61" s="182"/>
      <c r="G61" s="184">
        <f>SUM(G40:G57)</f>
        <v>6.8</v>
      </c>
      <c r="H61" s="184"/>
      <c r="I61" s="184">
        <f>SUM(I40:I57)</f>
        <v>20.7</v>
      </c>
      <c r="J61" s="184"/>
      <c r="K61" s="184">
        <f>SUM(K40:K57)</f>
        <v>20.2</v>
      </c>
      <c r="L61" s="184"/>
      <c r="M61" s="184">
        <f>SUM(M40:M57)</f>
        <v>21.2</v>
      </c>
      <c r="N61" s="184"/>
      <c r="O61" s="184">
        <f>SUM(O40:O57)</f>
        <v>22.6</v>
      </c>
      <c r="P61" s="184"/>
      <c r="Q61" s="184">
        <f>SUM(Q40:Q57)</f>
        <v>25.299999999999997</v>
      </c>
      <c r="R61" s="184"/>
      <c r="S61" s="185">
        <f>SUM(S40:S57)</f>
        <v>15.8</v>
      </c>
      <c r="T61" s="231"/>
      <c r="U61" s="58">
        <f>SUM(U39+U49+U51+U53+U55+U57)</f>
        <v>133.4</v>
      </c>
      <c r="V61" s="241"/>
    </row>
    <row r="62" spans="1:21" s="236" customFormat="1" ht="12.75">
      <c r="A62" s="6"/>
      <c r="B62" s="98" t="s">
        <v>85</v>
      </c>
      <c r="C62" s="99"/>
      <c r="D62" s="175">
        <f>SUM(D40:D54)+D58</f>
        <v>1.4</v>
      </c>
      <c r="E62" s="238"/>
      <c r="F62" s="175">
        <f>SUM(F40:F54)+F58</f>
        <v>12.9</v>
      </c>
      <c r="G62" s="176"/>
      <c r="H62" s="175">
        <f>SUM(H40:H54)+H58</f>
        <v>42</v>
      </c>
      <c r="I62" s="238"/>
      <c r="J62" s="175">
        <f>SUM(J40:J54)+J58</f>
        <v>156.6</v>
      </c>
      <c r="K62" s="238"/>
      <c r="L62" s="175">
        <f>SUM(L40:L54)+L58</f>
        <v>77.7</v>
      </c>
      <c r="M62" s="238"/>
      <c r="N62" s="175">
        <f>SUM(N40:N54)+N58</f>
        <v>8.6</v>
      </c>
      <c r="O62" s="238"/>
      <c r="P62" s="175">
        <f>SUM(P40:P54)+P58</f>
        <v>25.299999999999997</v>
      </c>
      <c r="Q62" s="238"/>
      <c r="R62" s="175">
        <f>SUM(R40:R54)+R58</f>
        <v>15.8</v>
      </c>
      <c r="S62" s="238"/>
      <c r="T62" s="49">
        <f>SUM(T42:T54)+T58</f>
        <v>328.5</v>
      </c>
      <c r="U62" s="178"/>
    </row>
    <row r="63" spans="1:22" s="236" customFormat="1" ht="13.5" thickBot="1">
      <c r="A63" s="206"/>
      <c r="B63" s="108" t="s">
        <v>9</v>
      </c>
      <c r="C63" s="207"/>
      <c r="D63" s="232"/>
      <c r="E63" s="209">
        <f>SUM(E41:E55)+E59</f>
        <v>0.8</v>
      </c>
      <c r="F63" s="208"/>
      <c r="G63" s="209">
        <f>SUM(G41:G55)+G59</f>
        <v>6.8</v>
      </c>
      <c r="H63" s="209"/>
      <c r="I63" s="209">
        <f>SUM(I41:I55)+I59</f>
        <v>20.7</v>
      </c>
      <c r="J63" s="209"/>
      <c r="K63" s="209">
        <f>SUM(K41:K55)+K59</f>
        <v>40.2</v>
      </c>
      <c r="L63" s="209"/>
      <c r="M63" s="209">
        <f>SUM(M41:M55)+M59</f>
        <v>15.2</v>
      </c>
      <c r="N63" s="209"/>
      <c r="O63" s="209">
        <f>SUM(O41:O55)+O59</f>
        <v>8.6</v>
      </c>
      <c r="P63" s="209"/>
      <c r="Q63" s="209">
        <f>SUM(Q41:Q55)+Q59</f>
        <v>25.299999999999997</v>
      </c>
      <c r="R63" s="209"/>
      <c r="S63" s="209">
        <f>SUM(S41:S55)+S59</f>
        <v>15.8</v>
      </c>
      <c r="T63" s="206"/>
      <c r="U63" s="239">
        <f>SUM(U41:U55)+U59</f>
        <v>133.4</v>
      </c>
      <c r="V63" s="240"/>
    </row>
    <row r="64" spans="1:21" ht="16.5" thickBot="1">
      <c r="A64" s="206"/>
      <c r="B64" s="234" t="s">
        <v>74</v>
      </c>
      <c r="C64" s="207"/>
      <c r="D64" s="232"/>
      <c r="E64" s="232"/>
      <c r="F64" s="233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5"/>
    </row>
    <row r="65" spans="1:21" ht="25.5">
      <c r="A65" s="1" t="s">
        <v>73</v>
      </c>
      <c r="B65" s="210" t="s">
        <v>75</v>
      </c>
      <c r="C65" s="99" t="s">
        <v>76</v>
      </c>
      <c r="D65" s="211">
        <v>5</v>
      </c>
      <c r="E65" s="100"/>
      <c r="F65" s="176">
        <v>7</v>
      </c>
      <c r="G65" s="100"/>
      <c r="H65" s="100">
        <v>10.5</v>
      </c>
      <c r="I65" s="8"/>
      <c r="J65" s="100">
        <v>5</v>
      </c>
      <c r="K65" s="8"/>
      <c r="L65" s="100">
        <v>5</v>
      </c>
      <c r="M65" s="100"/>
      <c r="N65" s="100"/>
      <c r="O65" s="100"/>
      <c r="P65" s="100"/>
      <c r="Q65" s="100"/>
      <c r="R65" s="100"/>
      <c r="S65" s="177"/>
      <c r="T65" s="212">
        <f>SUM(C65:S65)</f>
        <v>32.5</v>
      </c>
      <c r="U65" s="2"/>
    </row>
    <row r="66" spans="1:21" ht="13.5" thickBot="1">
      <c r="A66" s="196"/>
      <c r="B66" s="197" t="s">
        <v>77</v>
      </c>
      <c r="C66" s="198"/>
      <c r="D66" s="199"/>
      <c r="E66" s="199">
        <v>0</v>
      </c>
      <c r="F66" s="213"/>
      <c r="G66" s="199">
        <v>5</v>
      </c>
      <c r="H66" s="200"/>
      <c r="I66" s="199">
        <v>5</v>
      </c>
      <c r="J66" s="200"/>
      <c r="K66" s="199">
        <v>4</v>
      </c>
      <c r="L66" s="200"/>
      <c r="M66" s="199">
        <v>0</v>
      </c>
      <c r="N66" s="200"/>
      <c r="O66" s="199"/>
      <c r="P66" s="200"/>
      <c r="Q66" s="199"/>
      <c r="R66" s="200"/>
      <c r="S66" s="214"/>
      <c r="T66" s="196"/>
      <c r="U66" s="203">
        <f>SUM(C66:S66)</f>
        <v>14</v>
      </c>
    </row>
    <row r="67" spans="1:21" ht="13.5" thickTop="1">
      <c r="A67" s="6"/>
      <c r="B67" s="204" t="s">
        <v>78</v>
      </c>
      <c r="C67" s="99"/>
      <c r="D67" s="100">
        <f>SUM(D65:D66)</f>
        <v>5</v>
      </c>
      <c r="E67" s="100"/>
      <c r="F67" s="100">
        <f>SUM(F65:F66)</f>
        <v>7</v>
      </c>
      <c r="G67" s="100"/>
      <c r="H67" s="176">
        <f>SUM(H65:H66)</f>
        <v>10.5</v>
      </c>
      <c r="I67" s="100"/>
      <c r="J67" s="176">
        <f>SUM(J65:J66)</f>
        <v>5</v>
      </c>
      <c r="K67" s="100"/>
      <c r="L67" s="176">
        <f>SUM(L65:L66)</f>
        <v>5</v>
      </c>
      <c r="M67" s="100"/>
      <c r="N67" s="176">
        <f>SUM(N65:N66)</f>
        <v>0</v>
      </c>
      <c r="O67" s="100"/>
      <c r="P67" s="176">
        <f>SUM(P65:P66)</f>
        <v>0</v>
      </c>
      <c r="Q67" s="100"/>
      <c r="R67" s="176">
        <f>SUM(R65:R66)</f>
        <v>0</v>
      </c>
      <c r="S67" s="177"/>
      <c r="T67" s="215">
        <f>SUM(C67:S67)</f>
        <v>32.5</v>
      </c>
      <c r="U67" s="216"/>
    </row>
    <row r="68" spans="1:21" ht="13.5" thickBot="1">
      <c r="A68" s="6"/>
      <c r="B68" s="217" t="s">
        <v>9</v>
      </c>
      <c r="C68" s="99"/>
      <c r="D68" s="100"/>
      <c r="E68" s="100">
        <f>SUM(E66)</f>
        <v>0</v>
      </c>
      <c r="F68" s="218"/>
      <c r="G68" s="100">
        <f>SUM(G66)</f>
        <v>5</v>
      </c>
      <c r="H68" s="176"/>
      <c r="I68" s="100">
        <f>SUM(I66)</f>
        <v>5</v>
      </c>
      <c r="J68" s="176"/>
      <c r="K68" s="100">
        <f>SUM(K66)</f>
        <v>4</v>
      </c>
      <c r="L68" s="176"/>
      <c r="M68" s="100">
        <f>SUM(M65:M67)</f>
        <v>0</v>
      </c>
      <c r="N68" s="176"/>
      <c r="O68" s="100">
        <f>SUM(O66)</f>
        <v>0</v>
      </c>
      <c r="P68" s="176"/>
      <c r="Q68" s="100">
        <f>SUM(Q66)</f>
        <v>0</v>
      </c>
      <c r="R68" s="176"/>
      <c r="S68" s="100">
        <f>SUM(S66)</f>
        <v>0</v>
      </c>
      <c r="T68" s="6"/>
      <c r="U68" s="216">
        <f>SUM(C68:T68)</f>
        <v>14</v>
      </c>
    </row>
    <row r="69" spans="1:21" ht="15">
      <c r="A69" s="152"/>
      <c r="B69" s="219" t="s">
        <v>88</v>
      </c>
      <c r="C69" s="220"/>
      <c r="D69" s="122">
        <f>SUM(D31+D36+D60+D67)</f>
        <v>12</v>
      </c>
      <c r="E69" s="122"/>
      <c r="F69" s="221">
        <f>SUM(F31+F36+F60+F67)</f>
        <v>41.41792452830189</v>
      </c>
      <c r="G69" s="122"/>
      <c r="H69" s="221">
        <f>SUM(H31+H36+H60+H67)</f>
        <v>196.04150943396226</v>
      </c>
      <c r="I69" s="122"/>
      <c r="J69" s="221">
        <f>SUM(J31+J36+J60+J67)</f>
        <v>261.98867924528304</v>
      </c>
      <c r="K69" s="122"/>
      <c r="L69" s="221">
        <f>SUM(L31+L36+L60+L67)</f>
        <v>263.03584905660375</v>
      </c>
      <c r="M69" s="122"/>
      <c r="N69" s="221">
        <f>SUM(N31+N36+N60+N67)</f>
        <v>200.93584905660376</v>
      </c>
      <c r="O69" s="122"/>
      <c r="P69" s="221">
        <f>SUM(P31+P36+P60+P67)</f>
        <v>126.82452830188679</v>
      </c>
      <c r="Q69" s="122"/>
      <c r="R69" s="221">
        <f>SUM(R31+R36+R60+R67)</f>
        <v>17.77169811320755</v>
      </c>
      <c r="S69" s="222"/>
      <c r="T69" s="223">
        <f>SUM(T31+T36+T60+T67)</f>
        <v>1120.016037735849</v>
      </c>
      <c r="U69" s="224"/>
    </row>
    <row r="70" spans="1:21" ht="13.5" thickBot="1">
      <c r="A70" s="143"/>
      <c r="B70" s="225" t="s">
        <v>79</v>
      </c>
      <c r="C70" s="144"/>
      <c r="D70" s="145"/>
      <c r="E70" s="145">
        <f>SUM(E32+E37+E61+E68)</f>
        <v>1.1</v>
      </c>
      <c r="F70" s="146"/>
      <c r="G70" s="145">
        <f>SUM(G32+G37+G61+G68)</f>
        <v>13.117924528301886</v>
      </c>
      <c r="H70" s="146"/>
      <c r="I70" s="145">
        <f>SUM(I32+I35+I61+I68)</f>
        <v>28.141509433962263</v>
      </c>
      <c r="J70" s="146"/>
      <c r="K70" s="145">
        <f>SUM(K32+K37+K61+K68)</f>
        <v>28.088679245283018</v>
      </c>
      <c r="L70" s="146"/>
      <c r="M70" s="145">
        <f>SUM(M32+M37+M61+M68)</f>
        <v>26.535849056603773</v>
      </c>
      <c r="N70" s="146"/>
      <c r="O70" s="145">
        <f>SUM(O32+O37+O61+O68)</f>
        <v>29.935849056603775</v>
      </c>
      <c r="P70" s="146"/>
      <c r="Q70" s="145">
        <f>SUM(Q32+Q37+Q61+Q68)</f>
        <v>26.82452830188679</v>
      </c>
      <c r="R70" s="146"/>
      <c r="S70" s="148">
        <f>SUM(S32+S37+S61+S68)</f>
        <v>17.77169811320755</v>
      </c>
      <c r="T70" s="149"/>
      <c r="U70" s="226">
        <f>SUM(U32+U37+U61+U68)</f>
        <v>171.51603773584907</v>
      </c>
    </row>
    <row r="71" spans="1:21" ht="15">
      <c r="A71" s="152"/>
      <c r="B71" s="219" t="s">
        <v>89</v>
      </c>
      <c r="C71" s="220"/>
      <c r="D71" s="122">
        <f>SUM(D33+D38+D62+D67)</f>
        <v>6.4</v>
      </c>
      <c r="E71" s="122"/>
      <c r="F71" s="221">
        <f>SUM(F33+F38+F62+F67)</f>
        <v>19.9</v>
      </c>
      <c r="G71" s="122"/>
      <c r="H71" s="221">
        <f>SUM(H33+H38+H62+H67)</f>
        <v>52.5</v>
      </c>
      <c r="I71" s="122"/>
      <c r="J71" s="221">
        <f>SUM(J33+J38+J62+J67)</f>
        <v>161.6</v>
      </c>
      <c r="K71" s="122"/>
      <c r="L71" s="221">
        <f>SUM(L33+L38+L62+L67)</f>
        <v>82.7</v>
      </c>
      <c r="M71" s="122"/>
      <c r="N71" s="221">
        <f>SUM(N33+N38+N62+N67)</f>
        <v>8.6</v>
      </c>
      <c r="O71" s="122"/>
      <c r="P71" s="221">
        <f>SUM(P33+P38+P62+P67)</f>
        <v>25.299999999999997</v>
      </c>
      <c r="Q71" s="122"/>
      <c r="R71" s="221">
        <f>SUM(R31+R36+R62+R67)</f>
        <v>17.77169811320755</v>
      </c>
      <c r="S71" s="222"/>
      <c r="T71" s="223">
        <f>SUM(T33+T38+T62+T67)</f>
        <v>361</v>
      </c>
      <c r="U71" s="224"/>
    </row>
    <row r="72" spans="1:21" ht="13.5" thickBot="1">
      <c r="A72" s="143"/>
      <c r="B72" s="225" t="s">
        <v>79</v>
      </c>
      <c r="C72" s="144"/>
      <c r="D72" s="145"/>
      <c r="E72" s="145">
        <f>SUM(E34+E39+E63+E68)</f>
        <v>0.8</v>
      </c>
      <c r="F72" s="146"/>
      <c r="G72" s="145">
        <f>SUM(G34+G39+G63+G68)</f>
        <v>11.8</v>
      </c>
      <c r="H72" s="146"/>
      <c r="I72" s="145">
        <f>SUM(I34+I39+I63+I68)</f>
        <v>25.7</v>
      </c>
      <c r="J72" s="146"/>
      <c r="K72" s="145">
        <f>SUM(K34+K39+K63+K68)</f>
        <v>44.2</v>
      </c>
      <c r="L72" s="146"/>
      <c r="M72" s="145">
        <f>SUM(M34+M39+M63+M68)</f>
        <v>15.2</v>
      </c>
      <c r="N72" s="146"/>
      <c r="O72" s="145">
        <f>SUM(O34+O39+O63+O68)</f>
        <v>8.6</v>
      </c>
      <c r="P72" s="146"/>
      <c r="Q72" s="145">
        <f>SUM(Q32+Q37+Q63+Q68)</f>
        <v>26.82452830188679</v>
      </c>
      <c r="R72" s="146"/>
      <c r="S72" s="148">
        <f>SUM(S32+S37+S63+S68)</f>
        <v>17.77169811320755</v>
      </c>
      <c r="T72" s="149"/>
      <c r="U72" s="226">
        <f>SUM(U32+U37+U63+U68)</f>
        <v>171.51603773584907</v>
      </c>
    </row>
    <row r="76" ht="12.75">
      <c r="B76" s="227" t="s">
        <v>80</v>
      </c>
    </row>
  </sheetData>
  <mergeCells count="10">
    <mergeCell ref="T1:U1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3" right="0.22" top="0.52" bottom="0.54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Slovenské elektrárne,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luptakov</dc:creator>
  <cp:keywords/>
  <dc:description/>
  <cp:lastModifiedBy>--</cp:lastModifiedBy>
  <cp:lastPrinted>2002-11-28T08:08:12Z</cp:lastPrinted>
  <dcterms:created xsi:type="dcterms:W3CDTF">2002-03-15T10:42:10Z</dcterms:created>
  <dcterms:modified xsi:type="dcterms:W3CDTF">2002-12-02T10:50:48Z</dcterms:modified>
  <cp:category/>
  <cp:version/>
  <cp:contentType/>
  <cp:contentStatus/>
</cp:coreProperties>
</file>