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likad\Documents\Správa o stave ochrany práce a o činnosti orgánov štátnej správy v oblasti inšpekcie práce v roku 2020\2021\prijate vyhodnotenie\hlavny bansky urad\"/>
    </mc:Choice>
  </mc:AlternateContent>
  <bookViews>
    <workbookView xWindow="-15" yWindow="6675" windowWidth="27615" windowHeight="6720" tabRatio="690" activeTab="4"/>
  </bookViews>
  <sheets>
    <sheet name="tab_1" sheetId="8" r:id="rId1"/>
    <sheet name="tab_2" sheetId="9" r:id="rId2"/>
    <sheet name="tab_3" sheetId="10" r:id="rId3"/>
    <sheet name="tab_4" sheetId="11" r:id="rId4"/>
    <sheet name="tab_5" sheetId="12" r:id="rId5"/>
    <sheet name="tab_6" sheetId="13" r:id="rId6"/>
    <sheet name="tab_7" sheetId="1" r:id="rId7"/>
    <sheet name="tab_ 8" sheetId="2" r:id="rId8"/>
    <sheet name="tab_9" sheetId="3" r:id="rId9"/>
    <sheet name="tab_ 10" sheetId="4" r:id="rId10"/>
    <sheet name="tab_11" sheetId="6" r:id="rId11"/>
    <sheet name="tab_12" sheetId="7" r:id="rId12"/>
  </sheets>
  <definedNames>
    <definedName name="_xlnm.Print_Area" localSheetId="0">tab_1!$A$1:$G$27</definedName>
    <definedName name="_xlnm.Print_Area" localSheetId="10">tab_11!$A$1:$AD$18</definedName>
  </definedNames>
  <calcPr calcId="162913"/>
</workbook>
</file>

<file path=xl/calcChain.xml><?xml version="1.0" encoding="utf-8"?>
<calcChain xmlns="http://schemas.openxmlformats.org/spreadsheetml/2006/main">
  <c r="D23" i="12" l="1"/>
  <c r="G21" i="12"/>
  <c r="D21" i="12"/>
  <c r="D10" i="12"/>
  <c r="G10" i="12"/>
  <c r="E14" i="10"/>
  <c r="O21" i="7" l="1"/>
  <c r="O16" i="7"/>
  <c r="O12" i="7"/>
  <c r="P16" i="6"/>
  <c r="O16" i="6"/>
  <c r="AC10" i="6" s="1"/>
  <c r="P20" i="4"/>
  <c r="O20" i="4"/>
  <c r="O15" i="4"/>
  <c r="O21" i="4" s="1"/>
  <c r="O11" i="4"/>
  <c r="P20" i="3"/>
  <c r="O20" i="3"/>
  <c r="O15" i="3"/>
  <c r="O21" i="3" s="1"/>
  <c r="O11" i="3"/>
  <c r="O15" i="2"/>
  <c r="O15" i="1"/>
  <c r="AC5" i="6" l="1"/>
  <c r="AC13" i="6"/>
  <c r="AC6" i="6"/>
  <c r="AC14" i="6"/>
  <c r="AC7" i="6"/>
  <c r="AC15" i="6"/>
  <c r="AC8" i="6"/>
  <c r="AC9" i="6"/>
  <c r="AC11" i="6"/>
  <c r="AC12" i="6"/>
  <c r="O22" i="7"/>
  <c r="AC20" i="7" l="1"/>
  <c r="AC12" i="7"/>
  <c r="AC21" i="7"/>
  <c r="AC22" i="7" s="1"/>
  <c r="AC19" i="7"/>
  <c r="AC11" i="7"/>
  <c r="AC15" i="7"/>
  <c r="AC5" i="7"/>
  <c r="AC18" i="7"/>
  <c r="AC10" i="7"/>
  <c r="AC14" i="7"/>
  <c r="AC13" i="7"/>
  <c r="AC17" i="7"/>
  <c r="AC9" i="7"/>
  <c r="AC16" i="7"/>
  <c r="AC8" i="7"/>
  <c r="AC7" i="7"/>
  <c r="AC6" i="7"/>
  <c r="AC16" i="6"/>
  <c r="E19" i="10"/>
  <c r="E25" i="9" l="1"/>
  <c r="N21" i="7" l="1"/>
  <c r="N16" i="7"/>
  <c r="N12" i="7"/>
  <c r="AB13" i="6"/>
  <c r="AB11" i="6"/>
  <c r="AB10" i="6"/>
  <c r="AB6" i="6"/>
  <c r="N16" i="6"/>
  <c r="AB12" i="6" s="1"/>
  <c r="E14" i="13"/>
  <c r="D11" i="12"/>
  <c r="G11" i="12"/>
  <c r="G9" i="12"/>
  <c r="G8" i="12"/>
  <c r="G7" i="12"/>
  <c r="D9" i="12"/>
  <c r="D8" i="12"/>
  <c r="G20" i="12"/>
  <c r="G19" i="12"/>
  <c r="D20" i="12"/>
  <c r="D19" i="12"/>
  <c r="N20" i="4"/>
  <c r="N15" i="4"/>
  <c r="N11" i="4"/>
  <c r="N20" i="3"/>
  <c r="N15" i="3"/>
  <c r="N11" i="3"/>
  <c r="N21" i="3" s="1"/>
  <c r="N15" i="2"/>
  <c r="N15" i="1"/>
  <c r="AB14" i="6" l="1"/>
  <c r="AB5" i="6"/>
  <c r="AB15" i="6"/>
  <c r="AB7" i="6"/>
  <c r="AB9" i="6"/>
  <c r="N22" i="7"/>
  <c r="AB5" i="7" s="1"/>
  <c r="AB11" i="7"/>
  <c r="AB8" i="6"/>
  <c r="AB16" i="6" s="1"/>
  <c r="N21" i="4"/>
  <c r="P16" i="7"/>
  <c r="AB13" i="7" l="1"/>
  <c r="AB7" i="7"/>
  <c r="AB20" i="7"/>
  <c r="AB18" i="7"/>
  <c r="AB12" i="7"/>
  <c r="AB8" i="7"/>
  <c r="AB9" i="7"/>
  <c r="AB14" i="7"/>
  <c r="AB6" i="7"/>
  <c r="AB15" i="7"/>
  <c r="AB19" i="7"/>
  <c r="AB10" i="7"/>
  <c r="AB21" i="7"/>
  <c r="AB17" i="7"/>
  <c r="AB16" i="7"/>
  <c r="AB22" i="7"/>
  <c r="E22" i="12"/>
  <c r="F22" i="12"/>
  <c r="M21" i="7" l="1"/>
  <c r="M16" i="7"/>
  <c r="M12" i="7"/>
  <c r="M16" i="6"/>
  <c r="AA5" i="6" s="1"/>
  <c r="P15" i="4"/>
  <c r="P11" i="4"/>
  <c r="P15" i="3"/>
  <c r="P11" i="3"/>
  <c r="P15" i="2"/>
  <c r="P15" i="1"/>
  <c r="G42" i="12"/>
  <c r="G37" i="12"/>
  <c r="G36" i="12"/>
  <c r="G30" i="12"/>
  <c r="D42" i="12"/>
  <c r="D37" i="12"/>
  <c r="D36" i="12"/>
  <c r="D30" i="12"/>
  <c r="G23" i="12"/>
  <c r="G22" i="12"/>
  <c r="G12" i="12"/>
  <c r="D7" i="12"/>
  <c r="E6" i="9"/>
  <c r="E28" i="9"/>
  <c r="E27" i="9"/>
  <c r="E21" i="9"/>
  <c r="E16" i="9"/>
  <c r="E15" i="9"/>
  <c r="E12" i="9"/>
  <c r="E11" i="9"/>
  <c r="E9" i="9"/>
  <c r="E8" i="9"/>
  <c r="E7" i="9"/>
  <c r="M22" i="7" l="1"/>
  <c r="AA20" i="7" s="1"/>
  <c r="AA11" i="6"/>
  <c r="AA12" i="6"/>
  <c r="AA13" i="6"/>
  <c r="AA8" i="6"/>
  <c r="AA6" i="6"/>
  <c r="AA14" i="6"/>
  <c r="AA7" i="6"/>
  <c r="AA15" i="6"/>
  <c r="AA9" i="6"/>
  <c r="AA10" i="6"/>
  <c r="P21" i="4"/>
  <c r="P21" i="3"/>
  <c r="G7" i="8"/>
  <c r="G24" i="8"/>
  <c r="G21" i="8"/>
  <c r="G17" i="8"/>
  <c r="G15" i="8"/>
  <c r="G14" i="8"/>
  <c r="G13" i="8"/>
  <c r="G12" i="8"/>
  <c r="G9" i="8"/>
  <c r="G8" i="8"/>
  <c r="AA13" i="7" l="1"/>
  <c r="AA10" i="7"/>
  <c r="AA16" i="7"/>
  <c r="AA9" i="7"/>
  <c r="AA6" i="7"/>
  <c r="AA21" i="7"/>
  <c r="AA17" i="7"/>
  <c r="AA14" i="7"/>
  <c r="AA15" i="7"/>
  <c r="AA18" i="7"/>
  <c r="AA8" i="7"/>
  <c r="AA11" i="7"/>
  <c r="AA19" i="7"/>
  <c r="AA12" i="7"/>
  <c r="AA7" i="7"/>
  <c r="AA5" i="7"/>
  <c r="AA16" i="6"/>
  <c r="E25" i="11"/>
  <c r="E12" i="11"/>
  <c r="E16" i="10"/>
  <c r="E15" i="10"/>
  <c r="E13" i="10"/>
  <c r="E12" i="10"/>
  <c r="E11" i="10"/>
  <c r="E10" i="10"/>
  <c r="E9" i="10"/>
  <c r="E8" i="10"/>
  <c r="E7" i="10"/>
  <c r="C21" i="10"/>
  <c r="C29" i="9"/>
  <c r="C17" i="9"/>
  <c r="AA22" i="7" l="1"/>
  <c r="E8" i="11"/>
  <c r="P21" i="7" l="1"/>
  <c r="L21" i="7" l="1"/>
  <c r="L16" i="7"/>
  <c r="L12" i="7"/>
  <c r="L16" i="6"/>
  <c r="Z12" i="6" s="1"/>
  <c r="L20" i="4"/>
  <c r="L15" i="4"/>
  <c r="L11" i="4"/>
  <c r="L21" i="4" s="1"/>
  <c r="L20" i="3"/>
  <c r="L15" i="3"/>
  <c r="L11" i="3"/>
  <c r="L15" i="1"/>
  <c r="Z9" i="6" l="1"/>
  <c r="L22" i="7"/>
  <c r="Z18" i="7" s="1"/>
  <c r="Z16" i="7"/>
  <c r="Z17" i="7"/>
  <c r="Z10" i="6"/>
  <c r="Z11" i="6"/>
  <c r="Z5" i="6"/>
  <c r="Z13" i="6"/>
  <c r="Z6" i="6"/>
  <c r="Z14" i="6"/>
  <c r="Z7" i="6"/>
  <c r="Z15" i="6"/>
  <c r="Z8" i="6"/>
  <c r="L21" i="3"/>
  <c r="M15" i="2"/>
  <c r="Z16" i="6" l="1"/>
  <c r="Z5" i="7"/>
  <c r="Z9" i="7"/>
  <c r="Z20" i="7"/>
  <c r="Z11" i="7"/>
  <c r="Z15" i="7"/>
  <c r="Z8" i="7"/>
  <c r="Z14" i="7"/>
  <c r="Z10" i="7"/>
  <c r="Z21" i="7"/>
  <c r="Z7" i="7"/>
  <c r="Z13" i="7"/>
  <c r="Z6" i="7"/>
  <c r="Z12" i="7"/>
  <c r="Z19" i="7"/>
  <c r="B22" i="12"/>
  <c r="M15" i="1" l="1"/>
  <c r="K15" i="1"/>
  <c r="J15" i="1"/>
  <c r="I15" i="1"/>
  <c r="H15" i="1"/>
  <c r="G15" i="1"/>
  <c r="F15" i="1"/>
  <c r="E15" i="1"/>
  <c r="D15" i="1"/>
  <c r="C15" i="1"/>
  <c r="L15" i="2"/>
  <c r="K15" i="2"/>
  <c r="J15" i="2"/>
  <c r="I15" i="2"/>
  <c r="H15" i="2"/>
  <c r="G15" i="2"/>
  <c r="F15" i="2"/>
  <c r="E15" i="2"/>
  <c r="D15" i="2"/>
  <c r="C15" i="2"/>
  <c r="J20" i="3" l="1"/>
  <c r="K20" i="3"/>
  <c r="M20" i="3"/>
  <c r="K15" i="3"/>
  <c r="M15" i="3"/>
  <c r="K11" i="3"/>
  <c r="K21" i="3" s="1"/>
  <c r="M11" i="3"/>
  <c r="K15" i="4"/>
  <c r="M15" i="4"/>
  <c r="K11" i="4"/>
  <c r="M11" i="4"/>
  <c r="J20" i="4"/>
  <c r="K20" i="4"/>
  <c r="M20" i="4"/>
  <c r="M21" i="3" l="1"/>
  <c r="K21" i="4"/>
  <c r="M21" i="4"/>
  <c r="C16" i="6"/>
  <c r="K16" i="6"/>
  <c r="Y5" i="6" s="1"/>
  <c r="AD13" i="6" l="1"/>
  <c r="AD11" i="6"/>
  <c r="AD10" i="6"/>
  <c r="AD8" i="6"/>
  <c r="AD7" i="6"/>
  <c r="AD6" i="6"/>
  <c r="AD12" i="6"/>
  <c r="AD5" i="6"/>
  <c r="AD9" i="6"/>
  <c r="AD15" i="6"/>
  <c r="AD14" i="6"/>
  <c r="Y13" i="6"/>
  <c r="Y9" i="6"/>
  <c r="Y14" i="6"/>
  <c r="Y12" i="6"/>
  <c r="Y10" i="6"/>
  <c r="Y8" i="6"/>
  <c r="Y6" i="6"/>
  <c r="Y15" i="6"/>
  <c r="Y11" i="6"/>
  <c r="Y7" i="6"/>
  <c r="Y16" i="6" l="1"/>
  <c r="AD16" i="6"/>
  <c r="P12" i="7"/>
  <c r="K21" i="7"/>
  <c r="K16" i="7"/>
  <c r="K12" i="7"/>
  <c r="P22" i="7" l="1"/>
  <c r="K22" i="7"/>
  <c r="Y13" i="7" s="1"/>
  <c r="AD7" i="7" l="1"/>
  <c r="AD17" i="7"/>
  <c r="AD8" i="7"/>
  <c r="AD18" i="7"/>
  <c r="AD9" i="7"/>
  <c r="AD19" i="7"/>
  <c r="AD10" i="7"/>
  <c r="AD20" i="7"/>
  <c r="AD13" i="7"/>
  <c r="AD14" i="7"/>
  <c r="AD15" i="7"/>
  <c r="AD11" i="7"/>
  <c r="AD5" i="7"/>
  <c r="AD6" i="7"/>
  <c r="Y19" i="7"/>
  <c r="Y9" i="7"/>
  <c r="Y10" i="7"/>
  <c r="Y16" i="7"/>
  <c r="AD16" i="7"/>
  <c r="AD12" i="7"/>
  <c r="AD21" i="7"/>
  <c r="Y5" i="7"/>
  <c r="Y21" i="7"/>
  <c r="Y12" i="7"/>
  <c r="Y17" i="7"/>
  <c r="Y14" i="7"/>
  <c r="Y18" i="7"/>
  <c r="Y6" i="7"/>
  <c r="Y20" i="7"/>
  <c r="Y8" i="7"/>
  <c r="Y11" i="7"/>
  <c r="Y7" i="7"/>
  <c r="Y15" i="7"/>
  <c r="J15" i="4"/>
  <c r="J11" i="4"/>
  <c r="J21" i="4" l="1"/>
  <c r="Y22" i="7"/>
  <c r="AD22" i="7"/>
  <c r="Z22" i="7"/>
  <c r="E24" i="13"/>
  <c r="C11" i="3"/>
  <c r="D11" i="3"/>
  <c r="E11" i="3"/>
  <c r="F11" i="3"/>
  <c r="G11" i="3"/>
  <c r="H11" i="3"/>
  <c r="I11" i="3"/>
  <c r="C15" i="3"/>
  <c r="D15" i="3"/>
  <c r="E15" i="3"/>
  <c r="F15" i="3"/>
  <c r="G15" i="3"/>
  <c r="H15" i="3"/>
  <c r="I15" i="3"/>
  <c r="D40" i="9"/>
  <c r="D29" i="9"/>
  <c r="E29" i="9" s="1"/>
  <c r="D17" i="9"/>
  <c r="E17" i="9" s="1"/>
  <c r="I21" i="7"/>
  <c r="H21" i="7"/>
  <c r="G21" i="7"/>
  <c r="F21" i="7"/>
  <c r="E21" i="7"/>
  <c r="D21" i="7"/>
  <c r="C21" i="7"/>
  <c r="I16" i="7"/>
  <c r="H16" i="7"/>
  <c r="G16" i="7"/>
  <c r="F16" i="7"/>
  <c r="E16" i="7"/>
  <c r="D16" i="7"/>
  <c r="C16" i="7"/>
  <c r="I12" i="7"/>
  <c r="H12" i="7"/>
  <c r="G12" i="7"/>
  <c r="F12" i="7"/>
  <c r="E12" i="7"/>
  <c r="D12" i="7"/>
  <c r="C12" i="7"/>
  <c r="D16" i="6"/>
  <c r="E16" i="6"/>
  <c r="F16" i="6"/>
  <c r="G16" i="6"/>
  <c r="H16" i="6"/>
  <c r="I16" i="6"/>
  <c r="I20" i="4"/>
  <c r="H20" i="4"/>
  <c r="G20" i="4"/>
  <c r="F20" i="4"/>
  <c r="E20" i="4"/>
  <c r="D20" i="4"/>
  <c r="C20" i="4"/>
  <c r="I15" i="4"/>
  <c r="H15" i="4"/>
  <c r="G15" i="4"/>
  <c r="F15" i="4"/>
  <c r="E15" i="4"/>
  <c r="D15" i="4"/>
  <c r="C15" i="4"/>
  <c r="I11" i="4"/>
  <c r="H11" i="4"/>
  <c r="G11" i="4"/>
  <c r="F11" i="4"/>
  <c r="E11" i="4"/>
  <c r="D11" i="4"/>
  <c r="C11" i="4"/>
  <c r="C20" i="3"/>
  <c r="D20" i="3"/>
  <c r="E20" i="3"/>
  <c r="F20" i="3"/>
  <c r="G20" i="3"/>
  <c r="H20" i="3"/>
  <c r="I20" i="3"/>
  <c r="J21" i="7"/>
  <c r="J15" i="3"/>
  <c r="J12" i="7"/>
  <c r="J16" i="7"/>
  <c r="J16" i="6"/>
  <c r="J11" i="3"/>
  <c r="D23" i="13"/>
  <c r="C22" i="12"/>
  <c r="D22" i="12" s="1"/>
  <c r="D26" i="11"/>
  <c r="C26" i="13"/>
  <c r="E26" i="13" s="1"/>
  <c r="C23" i="13"/>
  <c r="C26" i="11"/>
  <c r="D12" i="12"/>
  <c r="C40" i="9"/>
  <c r="D21" i="10"/>
  <c r="E21" i="10" s="1"/>
  <c r="D21" i="4" l="1"/>
  <c r="F21" i="4"/>
  <c r="E26" i="11"/>
  <c r="E23" i="13"/>
  <c r="C22" i="7"/>
  <c r="Q6" i="7" s="1"/>
  <c r="G22" i="7"/>
  <c r="U8" i="7" s="1"/>
  <c r="F22" i="7"/>
  <c r="T20" i="7" s="1"/>
  <c r="V15" i="6"/>
  <c r="V7" i="6"/>
  <c r="V14" i="6"/>
  <c r="V6" i="6"/>
  <c r="V13" i="6"/>
  <c r="V5" i="6"/>
  <c r="V12" i="6"/>
  <c r="V10" i="6"/>
  <c r="V9" i="6"/>
  <c r="V11" i="6"/>
  <c r="V8" i="6"/>
  <c r="H21" i="4"/>
  <c r="J21" i="3"/>
  <c r="D21" i="3"/>
  <c r="G21" i="3"/>
  <c r="C21" i="3"/>
  <c r="I21" i="3"/>
  <c r="D22" i="7"/>
  <c r="H22" i="7"/>
  <c r="W14" i="6"/>
  <c r="W12" i="6"/>
  <c r="W10" i="6"/>
  <c r="W8" i="6"/>
  <c r="W6" i="6"/>
  <c r="W15" i="6"/>
  <c r="W13" i="6"/>
  <c r="W11" i="6"/>
  <c r="W9" i="6"/>
  <c r="W7" i="6"/>
  <c r="W5" i="6"/>
  <c r="R14" i="6"/>
  <c r="R12" i="6"/>
  <c r="R10" i="6"/>
  <c r="R8" i="6"/>
  <c r="R6" i="6"/>
  <c r="R15" i="6"/>
  <c r="R13" i="6"/>
  <c r="R11" i="6"/>
  <c r="R9" i="6"/>
  <c r="R7" i="6"/>
  <c r="R5" i="6"/>
  <c r="T15" i="6"/>
  <c r="T13" i="6"/>
  <c r="T11" i="6"/>
  <c r="T9" i="6"/>
  <c r="T7" i="6"/>
  <c r="T5" i="6"/>
  <c r="T14" i="6"/>
  <c r="T12" i="6"/>
  <c r="T10" i="6"/>
  <c r="T8" i="6"/>
  <c r="T6" i="6"/>
  <c r="S15" i="6"/>
  <c r="S13" i="6"/>
  <c r="S11" i="6"/>
  <c r="S9" i="6"/>
  <c r="S7" i="6"/>
  <c r="S5" i="6"/>
  <c r="S10" i="6"/>
  <c r="S14" i="6"/>
  <c r="S8" i="6"/>
  <c r="S6" i="6"/>
  <c r="S12" i="6"/>
  <c r="U14" i="6"/>
  <c r="U12" i="6"/>
  <c r="U10" i="6"/>
  <c r="U8" i="6"/>
  <c r="U6" i="6"/>
  <c r="U15" i="6"/>
  <c r="U13" i="6"/>
  <c r="U5" i="6"/>
  <c r="U7" i="6"/>
  <c r="U11" i="6"/>
  <c r="U9" i="6"/>
  <c r="Q14" i="6"/>
  <c r="Q12" i="6"/>
  <c r="Q10" i="6"/>
  <c r="Q8" i="6"/>
  <c r="Q6" i="6"/>
  <c r="Q15" i="6"/>
  <c r="Q7" i="6"/>
  <c r="Q11" i="6"/>
  <c r="Q13" i="6"/>
  <c r="Q5" i="6"/>
  <c r="Q9" i="6"/>
  <c r="X15" i="6"/>
  <c r="X11" i="6"/>
  <c r="X7" i="6"/>
  <c r="X5" i="6"/>
  <c r="X10" i="6"/>
  <c r="X6" i="6"/>
  <c r="X12" i="6"/>
  <c r="X8" i="6"/>
  <c r="X13" i="6"/>
  <c r="X9" i="6"/>
  <c r="X14" i="6"/>
  <c r="E22" i="7"/>
  <c r="I22" i="7"/>
  <c r="J22" i="7"/>
  <c r="E21" i="4"/>
  <c r="I21" i="4"/>
  <c r="G21" i="4"/>
  <c r="F21" i="3"/>
  <c r="H21" i="3"/>
  <c r="C73" i="9"/>
  <c r="G27" i="8"/>
  <c r="E21" i="3"/>
  <c r="C25" i="13"/>
  <c r="E25" i="13" s="1"/>
  <c r="D73" i="9"/>
  <c r="C21" i="4"/>
  <c r="E73" i="9" l="1"/>
  <c r="Q15" i="7"/>
  <c r="Q13" i="7"/>
  <c r="U13" i="7"/>
  <c r="U11" i="7"/>
  <c r="Q8" i="7"/>
  <c r="Q10" i="7"/>
  <c r="Q12" i="7"/>
  <c r="Q14" i="7"/>
  <c r="Q9" i="7"/>
  <c r="Q11" i="7"/>
  <c r="U10" i="7"/>
  <c r="U12" i="7"/>
  <c r="T14" i="7"/>
  <c r="T9" i="7"/>
  <c r="T18" i="7"/>
  <c r="T5" i="7"/>
  <c r="U14" i="7"/>
  <c r="T11" i="7"/>
  <c r="T6" i="7"/>
  <c r="U18" i="7"/>
  <c r="Q16" i="7"/>
  <c r="U5" i="7"/>
  <c r="U21" i="7"/>
  <c r="U20" i="7"/>
  <c r="Q19" i="7"/>
  <c r="Q18" i="7"/>
  <c r="T17" i="7"/>
  <c r="T12" i="7"/>
  <c r="U15" i="7"/>
  <c r="T7" i="7"/>
  <c r="Q17" i="7"/>
  <c r="T8" i="7"/>
  <c r="U7" i="7"/>
  <c r="U6" i="7"/>
  <c r="Q5" i="7"/>
  <c r="Q21" i="7"/>
  <c r="Q20" i="7"/>
  <c r="T19" i="7"/>
  <c r="T16" i="7"/>
  <c r="U17" i="7"/>
  <c r="U16" i="7"/>
  <c r="T13" i="7"/>
  <c r="U19" i="7"/>
  <c r="T15" i="7"/>
  <c r="U9" i="7"/>
  <c r="Q7" i="7"/>
  <c r="T10" i="7"/>
  <c r="T21" i="7"/>
  <c r="V16" i="6"/>
  <c r="U16" i="6"/>
  <c r="T16" i="6"/>
  <c r="R16" i="6"/>
  <c r="S21" i="7"/>
  <c r="S19" i="7"/>
  <c r="S17" i="7"/>
  <c r="S15" i="7"/>
  <c r="S13" i="7"/>
  <c r="S11" i="7"/>
  <c r="S9" i="7"/>
  <c r="S7" i="7"/>
  <c r="S5" i="7"/>
  <c r="S20" i="7"/>
  <c r="S18" i="7"/>
  <c r="S16" i="7"/>
  <c r="S14" i="7"/>
  <c r="S12" i="7"/>
  <c r="S10" i="7"/>
  <c r="S8" i="7"/>
  <c r="S6" i="7"/>
  <c r="V21" i="7"/>
  <c r="V19" i="7"/>
  <c r="V17" i="7"/>
  <c r="V15" i="7"/>
  <c r="V5" i="7"/>
  <c r="V8" i="7"/>
  <c r="V20" i="7"/>
  <c r="V18" i="7"/>
  <c r="V16" i="7"/>
  <c r="V14" i="7"/>
  <c r="V12" i="7"/>
  <c r="V10" i="7"/>
  <c r="V6" i="7"/>
  <c r="V13" i="7"/>
  <c r="V11" i="7"/>
  <c r="V9" i="7"/>
  <c r="V7" i="7"/>
  <c r="W21" i="7"/>
  <c r="W19" i="7"/>
  <c r="W17" i="7"/>
  <c r="W15" i="7"/>
  <c r="W13" i="7"/>
  <c r="W11" i="7"/>
  <c r="W9" i="7"/>
  <c r="W7" i="7"/>
  <c r="W5" i="7"/>
  <c r="W20" i="7"/>
  <c r="W18" i="7"/>
  <c r="W16" i="7"/>
  <c r="W14" i="7"/>
  <c r="W12" i="7"/>
  <c r="W10" i="7"/>
  <c r="W8" i="7"/>
  <c r="W6" i="7"/>
  <c r="R21" i="7"/>
  <c r="R19" i="7"/>
  <c r="R7" i="7"/>
  <c r="R6" i="7"/>
  <c r="R5" i="7"/>
  <c r="R20" i="7"/>
  <c r="R18" i="7"/>
  <c r="R16" i="7"/>
  <c r="R14" i="7"/>
  <c r="R12" i="7"/>
  <c r="R10" i="7"/>
  <c r="R8" i="7"/>
  <c r="R17" i="7"/>
  <c r="R15" i="7"/>
  <c r="R13" i="7"/>
  <c r="R11" i="7"/>
  <c r="R9" i="7"/>
  <c r="X21" i="7"/>
  <c r="X17" i="7"/>
  <c r="X13" i="7"/>
  <c r="X9" i="7"/>
  <c r="X5" i="7"/>
  <c r="X19" i="7"/>
  <c r="X11" i="7"/>
  <c r="X20" i="7"/>
  <c r="X16" i="7"/>
  <c r="X12" i="7"/>
  <c r="X8" i="7"/>
  <c r="X18" i="7"/>
  <c r="X14" i="7"/>
  <c r="X10" i="7"/>
  <c r="X6" i="7"/>
  <c r="X15" i="7"/>
  <c r="X7" i="7"/>
  <c r="X16" i="6"/>
  <c r="Q16" i="6"/>
  <c r="S16" i="6"/>
  <c r="W16" i="6"/>
  <c r="Q22" i="7" l="1"/>
  <c r="T22" i="7"/>
  <c r="U22" i="7"/>
  <c r="R22" i="7"/>
  <c r="W22" i="7"/>
  <c r="V22" i="7"/>
  <c r="S22" i="7"/>
  <c r="X22" i="7"/>
</calcChain>
</file>

<file path=xl/sharedStrings.xml><?xml version="1.0" encoding="utf-8"?>
<sst xmlns="http://schemas.openxmlformats.org/spreadsheetml/2006/main" count="511" uniqueCount="311">
  <si>
    <t>Kód</t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</si>
  <si>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</si>
  <si>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</si>
  <si>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</si>
  <si>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</si>
  <si>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</si>
  <si>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</si>
  <si>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</si>
  <si>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</si>
  <si>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</si>
  <si>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</si>
  <si>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</si>
  <si>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</si>
  <si>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</si>
  <si>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</si>
  <si>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</si>
  <si>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</si>
  <si>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</si>
  <si>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</si>
  <si>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</si>
  <si>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</si>
  <si>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</si>
  <si>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</si>
  <si>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</si>
  <si>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</si>
  <si>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</si>
  <si>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</si>
  <si>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</si>
  <si>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</si>
  <si>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</si>
  <si>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</si>
  <si>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</si>
  <si>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</si>
  <si>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</si>
  <si>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</si>
  <si>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</si>
  <si>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</si>
  <si>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</si>
  <si>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</si>
  <si>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</si>
  <si>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</si>
  <si>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</si>
  <si>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</si>
  <si>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</si>
  <si>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</si>
  <si>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</si>
  <si>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</si>
  <si>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</si>
  <si>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</si>
  <si>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</si>
  <si>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</si>
  <si>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</si>
  <si>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</si>
  <si>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</si>
  <si>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</si>
  <si>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  <charset val="238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</si>
  <si>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</si>
  <si>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</si>
  <si>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</si>
  <si>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</si>
  <si>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  <charset val="238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</si>
  <si>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  <charset val="238"/>
      </rPr>
      <t>(kódy 8-10)</t>
    </r>
  </si>
  <si>
    <r>
      <t>Spolu iné príčiny</t>
    </r>
    <r>
      <rPr>
        <sz val="10"/>
        <color indexed="8"/>
        <rFont val="Times New Roman"/>
        <family val="1"/>
        <charset val="238"/>
      </rPr>
      <t xml:space="preserve">              (kódy 11-14)</t>
    </r>
  </si>
  <si>
    <r>
      <t xml:space="preserve">Spolu iné príčiny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</si>
  <si>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</si>
  <si>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</si>
  <si>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  <charset val="238"/>
      </rPr>
      <t>(kódy 8-10)</t>
    </r>
  </si>
  <si>
    <t>Spolu</t>
  </si>
  <si>
    <t xml:space="preserve">Iné          </t>
  </si>
  <si>
    <t>Samosprávny kraj (úrad samosprávneho kraja)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</si>
  <si>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</si>
  <si>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</si>
  <si>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</si>
  <si>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</si>
  <si>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</si>
  <si>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</si>
  <si>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</si>
  <si>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</si>
  <si>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</si>
  <si>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</si>
  <si>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</si>
  <si>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</si>
  <si>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</si>
  <si>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</si>
  <si>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</si>
  <si>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</si>
  <si>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</si>
  <si>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</si>
  <si>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</si>
  <si>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</si>
  <si>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</si>
  <si>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</si>
  <si>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</si>
  <si>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</si>
  <si>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</si>
  <si>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C e l k o v ý  počet výkonov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</si>
  <si>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</si>
  <si>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</si>
  <si>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</si>
  <si>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</si>
  <si>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</si>
  <si>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</si>
  <si>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</si>
  <si>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</si>
  <si>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</si>
  <si>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</si>
  <si>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</si>
  <si>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</si>
  <si>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</si>
  <si>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% porovnania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</si>
  <si>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</si>
  <si>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</si>
  <si>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</si>
  <si>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</si>
  <si>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</si>
  <si>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</si>
  <si>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</si>
  <si>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</si>
  <si>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</si>
  <si>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</si>
  <si>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</si>
  <si>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</si>
  <si>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</si>
  <si>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</si>
  <si>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</si>
  <si>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</si>
  <si>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</si>
  <si>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</si>
  <si>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</si>
  <si>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</si>
  <si>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</si>
  <si>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</si>
  <si>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</si>
  <si>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</si>
  <si>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</si>
  <si>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</si>
  <si>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</si>
  <si>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</si>
  <si>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</si>
  <si>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</si>
  <si>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</si>
  <si>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</si>
  <si>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</si>
  <si>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</si>
  <si>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</si>
  <si>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</si>
  <si>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</si>
  <si>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</si>
  <si>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</si>
  <si>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</si>
  <si>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</si>
  <si>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</si>
  <si>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</si>
  <si>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</si>
  <si>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</si>
  <si>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</si>
  <si>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</si>
  <si>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</si>
  <si>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</si>
  <si>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</si>
  <si>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</si>
  <si>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</si>
  <si>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</si>
  <si>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</si>
  <si>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</si>
  <si>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</si>
  <si>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</si>
  <si>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</si>
  <si>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</si>
  <si>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</si>
  <si>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</si>
  <si>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</si>
  <si>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</si>
  <si>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</si>
  <si>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</si>
  <si>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</si>
  <si>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</si>
  <si>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</si>
  <si>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</si>
  <si>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</si>
  <si>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</si>
  <si>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</si>
  <si>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</si>
  <si>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</si>
  <si>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</si>
  <si>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</si>
  <si>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</si>
  <si>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</si>
  <si>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</si>
  <si>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</si>
  <si>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</si>
  <si>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</si>
  <si>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</si>
  <si>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 xml:space="preserve">P o č e t </t>
  </si>
  <si>
    <t>Skupina objektov dozoru</t>
  </si>
  <si>
    <t>Prehľad porušení predpisov (nedostatkov) podľa objektov</t>
  </si>
  <si>
    <t xml:space="preserve">          S   p   o   l   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</si>
  <si>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</si>
  <si>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</si>
  <si>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</si>
  <si>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</si>
  <si>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</si>
  <si>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</si>
  <si>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</si>
  <si>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</si>
  <si>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</si>
  <si>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</si>
  <si>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</si>
  <si>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</si>
  <si>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</si>
  <si>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</si>
  <si>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</si>
  <si>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</si>
  <si>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</si>
  <si>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</si>
  <si>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</si>
  <si>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</si>
  <si>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</si>
  <si>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</si>
  <si>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</si>
  <si>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</si>
  <si>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</si>
  <si>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</si>
  <si>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</si>
  <si>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</si>
  <si>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</si>
  <si>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</si>
  <si>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</si>
  <si>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</si>
  <si>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</si>
  <si>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</si>
  <si>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</si>
  <si>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</si>
  <si>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</si>
  <si>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</si>
  <si>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</si>
  <si>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</si>
  <si>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Kontrola NZ</t>
  </si>
  <si>
    <t>Kontrola PPV</t>
  </si>
  <si>
    <t>Kontrola BOZP</t>
  </si>
  <si>
    <t>porovn.</t>
  </si>
  <si>
    <t>Sumy pokút v €</t>
  </si>
  <si>
    <t>Počet pokút</t>
  </si>
  <si>
    <t>Druh výkonu</t>
  </si>
  <si>
    <t>Blokové pokuty</t>
  </si>
  <si>
    <t>Vybavovanie podnetov</t>
  </si>
  <si>
    <t>Násl. previerky - kontrola uložených opatrení</t>
  </si>
  <si>
    <t>Uloženie blokových pokút v €</t>
  </si>
  <si>
    <t>Zákaz činnosti vodiča</t>
  </si>
  <si>
    <t>Práce bez právneho titulu - nelegálne zamestnávanie</t>
  </si>
  <si>
    <t>Zákaz ostatných prác bez oprávnenia, resp. kvalifikácie</t>
  </si>
  <si>
    <t>Zákaz ostatných prác mladistvých a žien</t>
  </si>
  <si>
    <t>Zákaz nočnej práce mladistých</t>
  </si>
  <si>
    <t>Zákaz práce nadčas ostatných</t>
  </si>
  <si>
    <t>Odobratie osvedčenia revízneho technika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</si>
  <si>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</si>
  <si>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</si>
  <si>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</si>
  <si>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</si>
  <si>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</si>
  <si>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</si>
  <si>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</si>
  <si>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</si>
  <si>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</si>
  <si>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</si>
  <si>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</si>
  <si>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Tabuľka č. 7</t>
  </si>
  <si>
    <t>Sociálna poisťovňa a zdravotné poisťovne</t>
  </si>
  <si>
    <t xml:space="preserve">Prehľad výkonov inšpekcie práce </t>
  </si>
  <si>
    <t>Zákaz ostatných prác vykonávaných v rozpore s predpismi</t>
  </si>
  <si>
    <t>Navrhované pokuty organizáciám v €</t>
  </si>
  <si>
    <t>Navrhované pokuty jednotlivcom v €</t>
  </si>
  <si>
    <t>Tabuľka č. 6</t>
  </si>
  <si>
    <t xml:space="preserve">S p o l u  pokuty navrhnuté organizáciám </t>
  </si>
  <si>
    <t xml:space="preserve">S p o l u   pokuty navrhnuté jednotlivcom </t>
  </si>
  <si>
    <t xml:space="preserve">S p o l u   pokuty navrhnuté organizáciám </t>
  </si>
  <si>
    <t>S p o l u  pokuty navrhnuté jednotlivcom</t>
  </si>
  <si>
    <t>Tabuľka č. 5</t>
  </si>
  <si>
    <t>Tabuľka č. 4</t>
  </si>
  <si>
    <t>Tabuľka č. 3</t>
  </si>
  <si>
    <t>Tabuľka č. 2</t>
  </si>
  <si>
    <t>Tabuľka č. 1</t>
  </si>
  <si>
    <t>Druh činnosti, pri ktorej bola pokuta navrhnutá</t>
  </si>
  <si>
    <t xml:space="preserve">Pokuty uložené organizáciám </t>
  </si>
  <si>
    <t xml:space="preserve">Pokuty uložené jednotlivcom </t>
  </si>
  <si>
    <t xml:space="preserve">Rozdelenie uložených pokút podľa druhu výkonu </t>
  </si>
  <si>
    <t>Porovnanie rokov            %</t>
  </si>
  <si>
    <r>
      <t>Zdrojová skupina</t>
    </r>
    <r>
      <rPr>
        <sz val="10"/>
        <color indexed="8"/>
        <rFont val="Times New Roman"/>
        <family val="1"/>
        <charset val="238"/>
      </rPr>
      <t xml:space="preserve"> (vyhl. SÚBP a SBÚ č. 111/1975 Zb. / vyhl. MPSVR SR č. 500/2006 Z.z.)</t>
    </r>
  </si>
  <si>
    <r>
      <t>Zdrojová skupina</t>
    </r>
    <r>
      <rPr>
        <sz val="10"/>
        <color indexed="8"/>
        <rFont val="Times New Roman"/>
        <family val="1"/>
        <charset val="238"/>
      </rPr>
      <t xml:space="preserve"> (vyhl. SÚBP a SBÚ č. 111/1975 Zb.  / vyhl. MPSVR SR č. 500/2006 Z.z.)</t>
    </r>
  </si>
  <si>
    <r>
      <t>Skupina príčin</t>
    </r>
    <r>
      <rPr>
        <sz val="10"/>
        <color indexed="8"/>
        <rFont val="Times New Roman"/>
        <family val="1"/>
        <charset val="238"/>
      </rPr>
      <t xml:space="preserve"> (vyhl. SÚBP a SBÚ č. 111/1975 Zb./vyhl. MPSVR SR č. 500/2006 Z.z.)</t>
    </r>
  </si>
  <si>
    <r>
      <t>Skupina príčin</t>
    </r>
    <r>
      <rPr>
        <sz val="10"/>
        <color indexed="8"/>
        <rFont val="Times New Roman"/>
        <family val="1"/>
        <charset val="238"/>
      </rPr>
      <t xml:space="preserve"> (vyhl. SÚBP a SBÚ č. 111/1975 Zb. / vyhl. MPSVR SR č. 500/2006 Z.z.)</t>
    </r>
  </si>
  <si>
    <r>
      <t xml:space="preserve">Spolu príčiny, za ktoré nesie zodpovednosť zamestnávateľ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</si>
  <si>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t>Percentuálny podiel (porovnanie)</t>
  </si>
  <si>
    <r>
      <t xml:space="preserve">Skupina príčin </t>
    </r>
    <r>
      <rPr>
        <sz val="10"/>
        <color indexed="8"/>
        <rFont val="Times New Roman"/>
        <family val="1"/>
        <charset val="238"/>
      </rPr>
      <t xml:space="preserve">(vyhl. SÚBP a SBÚ č.111/1975 Zb. / vyhl. MPSVR SR č. 500/2006 Z.z.) </t>
    </r>
  </si>
  <si>
    <t>Spolu príčiny spočívajúce v konaní samotného postihnutého                             (kódy 8-10)</t>
  </si>
  <si>
    <t>Tabuľka č. 11</t>
  </si>
  <si>
    <t>Poznámka: Počty pracovných úrazov za roky 2006 až 2011 obsahujú aj úrazy s PN najmenej 42 dní, ktoré vznikli od 01. 07. 2006 do 31. 12. 2011</t>
  </si>
  <si>
    <t xml:space="preserve"> </t>
  </si>
  <si>
    <r>
      <t xml:space="preserve">Prehľad hlavných príčin na celkovom počte </t>
    </r>
    <r>
      <rPr>
        <b/>
        <u/>
        <sz val="12"/>
        <rFont val="Times New Roman"/>
        <family val="1"/>
        <charset val="238"/>
      </rPr>
      <t>ťažkých</t>
    </r>
    <r>
      <rPr>
        <b/>
        <sz val="12"/>
        <rFont val="Times New Roman"/>
        <family val="1"/>
        <charset val="238"/>
      </rPr>
      <t xml:space="preserve"> pracovných úrazov (s ťažkou ujmou na zdraví)                                                                                                                       v organizáciách podliehajúcich hlavnému dozoru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v rokoch  2008 - 2020</t>
    </r>
  </si>
  <si>
    <t>-</t>
  </si>
  <si>
    <t>Počet subjektov kontrolovaných v roku 2021</t>
  </si>
  <si>
    <t>2021/2020</t>
  </si>
  <si>
    <t>2021/ 2020</t>
  </si>
  <si>
    <t>Porovnanie                %</t>
  </si>
  <si>
    <t xml:space="preserve">2021 / 2020 </t>
  </si>
  <si>
    <t>2021 / 2020</t>
  </si>
  <si>
    <r>
      <t xml:space="preserve">Prehľad hlavných príčin na celkovom počte registrovaných pracovných úrazov                                                                                                                                                                                       v organizáciách </t>
    </r>
    <r>
      <rPr>
        <b/>
        <sz val="12"/>
        <rFont val="Times New Roman"/>
        <family val="1"/>
        <charset val="238"/>
      </rPr>
      <t>podliehajúcich hlavnému dozoru</t>
    </r>
    <r>
      <rPr>
        <b/>
        <sz val="12"/>
        <color indexed="8"/>
        <rFont val="Times New Roman"/>
        <family val="1"/>
        <charset val="238"/>
      </rPr>
      <t xml:space="preserve"> v rokoch 2008 - 2021</t>
    </r>
  </si>
  <si>
    <r>
      <t xml:space="preserve">Prehľad hlavných zdrojov na celkovom počte </t>
    </r>
    <r>
      <rPr>
        <b/>
        <u/>
        <sz val="12"/>
        <rFont val="Times New Roman"/>
        <family val="1"/>
        <charset val="238"/>
      </rPr>
      <t>ťažkých</t>
    </r>
    <r>
      <rPr>
        <b/>
        <sz val="12"/>
        <rFont val="Times New Roman"/>
        <family val="1"/>
        <charset val="238"/>
      </rPr>
      <t xml:space="preserve"> pracovných úrazov (s ťažkou ujmou na zdraví)
v organizáciách podliehajúcich hlavnému dozoru v rokoch 2008 - 2020</t>
    </r>
  </si>
  <si>
    <r>
      <t>Prehľad hlavných zdrojov na celkovom počte</t>
    </r>
    <r>
      <rPr>
        <b/>
        <u/>
        <sz val="12"/>
        <rFont val="Times New Roman"/>
        <family val="1"/>
        <charset val="238"/>
      </rPr>
      <t xml:space="preserve"> smrteľných </t>
    </r>
    <r>
      <rPr>
        <b/>
        <sz val="12"/>
        <rFont val="Times New Roman"/>
        <family val="1"/>
        <charset val="238"/>
      </rPr>
      <t>pracovných úrazov
v organizáciách podliehajúcich hlavnému dozoru v rokoch 2008 - 2021</t>
    </r>
  </si>
  <si>
    <r>
      <t xml:space="preserve">Prehľad hlavných príčin na celkovom počte </t>
    </r>
    <r>
      <rPr>
        <b/>
        <u/>
        <sz val="12"/>
        <rFont val="Times New Roman"/>
        <family val="1"/>
        <charset val="238"/>
      </rPr>
      <t>smrteľných</t>
    </r>
    <r>
      <rPr>
        <b/>
        <sz val="12"/>
        <rFont val="Times New Roman"/>
        <family val="1"/>
        <charset val="238"/>
      </rPr>
      <t xml:space="preserve"> pracovných úrazov
v organizáciách podliehajúcich hlavnému dozoru</t>
    </r>
    <r>
      <rPr>
        <sz val="12"/>
        <rFont val="Times New Roman"/>
        <family val="1"/>
        <charset val="238"/>
      </rPr>
      <t xml:space="preserve"> v ro</t>
    </r>
    <r>
      <rPr>
        <b/>
        <sz val="12"/>
        <rFont val="Times New Roman"/>
        <family val="1"/>
        <charset val="238"/>
      </rPr>
      <t>koch 2008 - 2020</t>
    </r>
  </si>
  <si>
    <r>
      <t xml:space="preserve">Prehľad hlavných zdrojov na celkovom počte registrovaných pracovných úrazov
v organizáciách </t>
    </r>
    <r>
      <rPr>
        <b/>
        <sz val="12"/>
        <rFont val="Times New Roman"/>
        <family val="1"/>
        <charset val="238"/>
      </rPr>
      <t xml:space="preserve">podliehajúcich hlavnému dozoru </t>
    </r>
    <r>
      <rPr>
        <b/>
        <sz val="12"/>
        <color indexed="8"/>
        <rFont val="Times New Roman"/>
        <family val="1"/>
        <charset val="238"/>
      </rPr>
      <t>v rokoch 2008 –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</si>
</sst>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\ ##0"/>
    <numFmt numFmtId="166" formatCode="000"/>
    <numFmt numFmtId="167" formatCode="#,##0.0"/>
  </numFmts>
  <fonts count="29" x14ac:knownFonts="1">
    <font>
      <sz val="10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rial CE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b/>
      <u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3" fontId="25" fillId="0" borderId="0" applyFont="0" applyFill="0" applyBorder="0" applyAlignment="0" applyProtection="0"/>
    <xf numFmtId="0" fontId="8" fillId="0" borderId="0"/>
    <xf numFmtId="0" fontId="12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8" fillId="0" borderId="0"/>
  </cellStyleXfs>
  <cellXfs count="5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4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4" applyFont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2" fontId="6" fillId="0" borderId="0" xfId="3" applyNumberFormat="1" applyFont="1" applyAlignment="1">
      <alignment vertical="center"/>
    </xf>
    <xf numFmtId="49" fontId="6" fillId="0" borderId="20" xfId="3" applyNumberFormat="1" applyFont="1" applyBorder="1" applyAlignment="1">
      <alignment horizontal="center" vertical="center"/>
    </xf>
    <xf numFmtId="1" fontId="6" fillId="0" borderId="2" xfId="3" applyNumberFormat="1" applyFont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6" fillId="0" borderId="0" xfId="3" applyFont="1" applyAlignment="1">
      <alignment horizontal="centerContinuous" vertical="center"/>
    </xf>
    <xf numFmtId="166" fontId="6" fillId="0" borderId="26" xfId="3" applyNumberFormat="1" applyFont="1" applyBorder="1" applyAlignment="1">
      <alignment horizontal="centerContinuous" vertical="center"/>
    </xf>
    <xf numFmtId="0" fontId="6" fillId="0" borderId="8" xfId="3" applyFont="1" applyBorder="1" applyAlignment="1">
      <alignment horizontal="center" vertical="center"/>
    </xf>
    <xf numFmtId="0" fontId="6" fillId="0" borderId="28" xfId="3" applyFont="1" applyBorder="1" applyAlignment="1">
      <alignment horizontal="left" vertical="center"/>
    </xf>
    <xf numFmtId="166" fontId="6" fillId="0" borderId="8" xfId="3" applyNumberFormat="1" applyFont="1" applyBorder="1" applyAlignment="1">
      <alignment horizontal="centerContinuous" vertical="center"/>
    </xf>
    <xf numFmtId="0" fontId="6" fillId="0" borderId="23" xfId="3" applyFont="1" applyBorder="1" applyAlignment="1">
      <alignment horizontal="centerContinuous" vertical="center"/>
    </xf>
    <xf numFmtId="0" fontId="6" fillId="0" borderId="0" xfId="3" applyFont="1" applyAlignment="1">
      <alignment horizontal="center" vertical="center"/>
    </xf>
    <xf numFmtId="165" fontId="13" fillId="0" borderId="31" xfId="3" applyNumberFormat="1" applyFont="1" applyBorder="1" applyAlignment="1">
      <alignment horizontal="center" vertical="center"/>
    </xf>
    <xf numFmtId="2" fontId="13" fillId="0" borderId="31" xfId="3" applyNumberFormat="1" applyFont="1" applyBorder="1" applyAlignment="1">
      <alignment horizontal="center" vertical="center"/>
    </xf>
    <xf numFmtId="166" fontId="6" fillId="0" borderId="21" xfId="3" applyNumberFormat="1" applyFont="1" applyBorder="1" applyAlignment="1">
      <alignment horizontal="centerContinuous" vertical="center"/>
    </xf>
    <xf numFmtId="0" fontId="6" fillId="0" borderId="32" xfId="3" applyFont="1" applyBorder="1" applyAlignment="1">
      <alignment horizontal="left" vertical="center"/>
    </xf>
    <xf numFmtId="0" fontId="13" fillId="0" borderId="33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31" xfId="3" applyFont="1" applyBorder="1" applyAlignment="1">
      <alignment horizontal="centerContinuous" vertical="center"/>
    </xf>
    <xf numFmtId="0" fontId="13" fillId="0" borderId="31" xfId="3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24" fillId="0" borderId="0" xfId="3" applyFont="1" applyAlignment="1">
      <alignment horizontal="centerContinuous" vertical="center"/>
    </xf>
    <xf numFmtId="0" fontId="6" fillId="0" borderId="35" xfId="3" applyFont="1" applyBorder="1" applyAlignment="1">
      <alignment horizontal="left" vertical="center"/>
    </xf>
    <xf numFmtId="0" fontId="13" fillId="0" borderId="36" xfId="3" applyFont="1" applyBorder="1" applyAlignment="1">
      <alignment horizontal="left" vertical="center"/>
    </xf>
    <xf numFmtId="0" fontId="6" fillId="0" borderId="26" xfId="3" applyFont="1" applyBorder="1" applyAlignment="1">
      <alignment horizontal="left" vertical="center"/>
    </xf>
    <xf numFmtId="0" fontId="6" fillId="0" borderId="38" xfId="3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2" fontId="6" fillId="0" borderId="0" xfId="4" applyNumberFormat="1" applyFont="1" applyAlignment="1">
      <alignment vertical="center"/>
    </xf>
    <xf numFmtId="0" fontId="6" fillId="0" borderId="20" xfId="4" applyFont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2" fontId="19" fillId="0" borderId="27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3" fillId="0" borderId="51" xfId="2" applyFont="1" applyBorder="1" applyAlignment="1">
      <alignment vertical="center"/>
    </xf>
    <xf numFmtId="0" fontId="6" fillId="0" borderId="52" xfId="2" applyFont="1" applyBorder="1" applyAlignment="1">
      <alignment vertical="center"/>
    </xf>
    <xf numFmtId="0" fontId="6" fillId="0" borderId="54" xfId="2" applyFont="1" applyBorder="1" applyAlignment="1">
      <alignment vertical="center"/>
    </xf>
    <xf numFmtId="0" fontId="6" fillId="0" borderId="55" xfId="3" applyFont="1" applyBorder="1" applyAlignment="1">
      <alignment horizontal="left" vertical="center"/>
    </xf>
    <xf numFmtId="164" fontId="6" fillId="0" borderId="60" xfId="4" applyNumberFormat="1" applyFont="1" applyBorder="1" applyAlignment="1">
      <alignment horizontal="center" vertical="center"/>
    </xf>
    <xf numFmtId="164" fontId="6" fillId="0" borderId="61" xfId="4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6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" fontId="6" fillId="0" borderId="38" xfId="3" applyNumberFormat="1" applyFont="1" applyBorder="1" applyAlignment="1">
      <alignment horizontal="center" vertical="center"/>
    </xf>
    <xf numFmtId="1" fontId="6" fillId="0" borderId="63" xfId="3" applyNumberFormat="1" applyFont="1" applyBorder="1" applyAlignment="1">
      <alignment horizontal="center" vertical="center"/>
    </xf>
    <xf numFmtId="1" fontId="6" fillId="0" borderId="8" xfId="3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9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" fontId="6" fillId="0" borderId="12" xfId="3" applyNumberFormat="1" applyFont="1" applyBorder="1" applyAlignment="1">
      <alignment horizontal="center" vertical="center"/>
    </xf>
    <xf numFmtId="1" fontId="6" fillId="0" borderId="35" xfId="3" applyNumberFormat="1" applyFont="1" applyBorder="1" applyAlignment="1">
      <alignment horizontal="center" vertical="center"/>
    </xf>
    <xf numFmtId="1" fontId="6" fillId="0" borderId="7" xfId="3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3" fontId="1" fillId="3" borderId="44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left" vertical="center" wrapText="1"/>
    </xf>
    <xf numFmtId="1" fontId="1" fillId="3" borderId="37" xfId="0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49" fontId="6" fillId="0" borderId="26" xfId="3" applyNumberFormat="1" applyFont="1" applyBorder="1" applyAlignment="1">
      <alignment horizontal="center" vertical="center"/>
    </xf>
    <xf numFmtId="49" fontId="6" fillId="0" borderId="77" xfId="3" applyNumberFormat="1" applyFont="1" applyBorder="1" applyAlignment="1">
      <alignment horizontal="center" vertical="center"/>
    </xf>
    <xf numFmtId="0" fontId="13" fillId="0" borderId="94" xfId="3" applyFont="1" applyBorder="1" applyAlignment="1">
      <alignment horizontal="center" vertical="center" wrapText="1"/>
    </xf>
    <xf numFmtId="0" fontId="6" fillId="0" borderId="51" xfId="3" applyFont="1" applyBorder="1" applyAlignment="1">
      <alignment horizontal="left" vertical="center"/>
    </xf>
    <xf numFmtId="0" fontId="6" fillId="0" borderId="52" xfId="3" applyFont="1" applyBorder="1" applyAlignment="1">
      <alignment horizontal="left" vertical="center"/>
    </xf>
    <xf numFmtId="0" fontId="6" fillId="0" borderId="61" xfId="3" applyFont="1" applyBorder="1" applyAlignment="1">
      <alignment horizontal="left" vertical="center"/>
    </xf>
    <xf numFmtId="0" fontId="13" fillId="0" borderId="100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3" borderId="29" xfId="0" applyNumberFormat="1" applyFont="1" applyFill="1" applyBorder="1" applyAlignment="1">
      <alignment horizontal="center" vertical="center" wrapText="1"/>
    </xf>
    <xf numFmtId="1" fontId="1" fillId="3" borderId="6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left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2" fontId="19" fillId="0" borderId="71" xfId="0" applyNumberFormat="1" applyFont="1" applyBorder="1" applyAlignment="1">
      <alignment horizontal="center" vertical="center"/>
    </xf>
    <xf numFmtId="2" fontId="19" fillId="0" borderId="81" xfId="0" applyNumberFormat="1" applyFont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left" vertical="center" wrapText="1"/>
    </xf>
    <xf numFmtId="1" fontId="1" fillId="3" borderId="47" xfId="0" applyNumberFormat="1" applyFont="1" applyFill="1" applyBorder="1" applyAlignment="1">
      <alignment horizontal="center" vertical="center" wrapText="1"/>
    </xf>
    <xf numFmtId="2" fontId="1" fillId="3" borderId="65" xfId="0" applyNumberFormat="1" applyFont="1" applyFill="1" applyBorder="1" applyAlignment="1">
      <alignment horizontal="center" vertical="center" wrapText="1"/>
    </xf>
    <xf numFmtId="2" fontId="1" fillId="3" borderId="72" xfId="0" applyNumberFormat="1" applyFont="1" applyFill="1" applyBorder="1" applyAlignment="1">
      <alignment horizontal="center" vertical="center" wrapText="1"/>
    </xf>
    <xf numFmtId="1" fontId="13" fillId="3" borderId="44" xfId="4" applyNumberFormat="1" applyFont="1" applyFill="1" applyBorder="1" applyAlignment="1">
      <alignment horizontal="center" vertical="center"/>
    </xf>
    <xf numFmtId="1" fontId="13" fillId="3" borderId="37" xfId="4" applyNumberFormat="1" applyFont="1" applyFill="1" applyBorder="1" applyAlignment="1">
      <alignment horizontal="center" vertical="center"/>
    </xf>
    <xf numFmtId="164" fontId="13" fillId="3" borderId="53" xfId="4" applyNumberFormat="1" applyFont="1" applyFill="1" applyBorder="1" applyAlignment="1">
      <alignment horizontal="center" vertical="center"/>
    </xf>
    <xf numFmtId="0" fontId="13" fillId="3" borderId="36" xfId="3" applyFont="1" applyFill="1" applyBorder="1" applyAlignment="1">
      <alignment horizontal="left" vertical="center"/>
    </xf>
    <xf numFmtId="3" fontId="13" fillId="3" borderId="53" xfId="3" applyNumberFormat="1" applyFont="1" applyFill="1" applyBorder="1" applyAlignment="1">
      <alignment horizontal="center" vertical="center"/>
    </xf>
    <xf numFmtId="3" fontId="13" fillId="3" borderId="57" xfId="3" applyNumberFormat="1" applyFont="1" applyFill="1" applyBorder="1" applyAlignment="1">
      <alignment horizontal="center" vertical="center"/>
    </xf>
    <xf numFmtId="167" fontId="13" fillId="3" borderId="53" xfId="3" applyNumberFormat="1" applyFont="1" applyFill="1" applyBorder="1" applyAlignment="1">
      <alignment horizontal="center" vertical="center"/>
    </xf>
    <xf numFmtId="0" fontId="13" fillId="3" borderId="76" xfId="3" applyFont="1" applyFill="1" applyBorder="1" applyAlignment="1">
      <alignment horizontal="left" vertical="center"/>
    </xf>
    <xf numFmtId="0" fontId="6" fillId="3" borderId="23" xfId="3" applyFont="1" applyFill="1" applyBorder="1" applyAlignment="1">
      <alignment horizontal="centerContinuous" vertical="center"/>
    </xf>
    <xf numFmtId="0" fontId="6" fillId="3" borderId="23" xfId="3" applyFont="1" applyFill="1" applyBorder="1" applyAlignment="1">
      <alignment vertical="center"/>
    </xf>
    <xf numFmtId="0" fontId="13" fillId="3" borderId="33" xfId="3" applyFont="1" applyFill="1" applyBorder="1" applyAlignment="1">
      <alignment vertical="center"/>
    </xf>
    <xf numFmtId="164" fontId="6" fillId="0" borderId="45" xfId="3" applyNumberFormat="1" applyFont="1" applyBorder="1" applyAlignment="1">
      <alignment horizontal="center" vertical="center"/>
    </xf>
    <xf numFmtId="164" fontId="13" fillId="3" borderId="87" xfId="3" applyNumberFormat="1" applyFont="1" applyFill="1" applyBorder="1" applyAlignment="1">
      <alignment horizontal="center" vertical="center"/>
    </xf>
    <xf numFmtId="0" fontId="6" fillId="0" borderId="58" xfId="3" applyFont="1" applyBorder="1" applyAlignment="1">
      <alignment horizontal="left" vertical="center"/>
    </xf>
    <xf numFmtId="0" fontId="6" fillId="0" borderId="78" xfId="3" applyFont="1" applyBorder="1" applyAlignment="1">
      <alignment horizontal="left" vertical="center"/>
    </xf>
    <xf numFmtId="166" fontId="6" fillId="0" borderId="52" xfId="3" applyNumberFormat="1" applyFont="1" applyBorder="1" applyAlignment="1">
      <alignment horizontal="centerContinuous" vertical="center"/>
    </xf>
    <xf numFmtId="166" fontId="6" fillId="0" borderId="61" xfId="3" applyNumberFormat="1" applyFont="1" applyBorder="1" applyAlignment="1">
      <alignment horizontal="centerContinuous" vertical="center"/>
    </xf>
    <xf numFmtId="3" fontId="13" fillId="3" borderId="85" xfId="3" applyNumberFormat="1" applyFont="1" applyFill="1" applyBorder="1" applyAlignment="1">
      <alignment horizontal="center" vertical="center"/>
    </xf>
    <xf numFmtId="3" fontId="13" fillId="3" borderId="33" xfId="3" applyNumberFormat="1" applyFont="1" applyFill="1" applyBorder="1" applyAlignment="1">
      <alignment horizontal="center" vertical="center"/>
    </xf>
    <xf numFmtId="164" fontId="13" fillId="3" borderId="85" xfId="3" applyNumberFormat="1" applyFont="1" applyFill="1" applyBorder="1" applyAlignment="1">
      <alignment horizontal="center" vertical="center"/>
    </xf>
    <xf numFmtId="3" fontId="17" fillId="3" borderId="85" xfId="3" applyNumberFormat="1" applyFont="1" applyFill="1" applyBorder="1" applyAlignment="1">
      <alignment horizontal="center" vertical="center"/>
    </xf>
    <xf numFmtId="0" fontId="13" fillId="3" borderId="53" xfId="2" applyFont="1" applyFill="1" applyBorder="1" applyAlignment="1">
      <alignment horizontal="center" vertical="center"/>
    </xf>
    <xf numFmtId="1" fontId="13" fillId="3" borderId="85" xfId="3" applyNumberFormat="1" applyFont="1" applyFill="1" applyBorder="1" applyAlignment="1">
      <alignment horizontal="center" vertical="center"/>
    </xf>
    <xf numFmtId="167" fontId="23" fillId="3" borderId="85" xfId="3" applyNumberFormat="1" applyFont="1" applyFill="1" applyBorder="1" applyAlignment="1">
      <alignment horizontal="center" vertical="center"/>
    </xf>
    <xf numFmtId="2" fontId="13" fillId="3" borderId="89" xfId="3" applyNumberFormat="1" applyFont="1" applyFill="1" applyBorder="1" applyAlignment="1">
      <alignment horizontal="center" vertical="center"/>
    </xf>
    <xf numFmtId="0" fontId="13" fillId="3" borderId="100" xfId="3" applyFont="1" applyFill="1" applyBorder="1" applyAlignment="1">
      <alignment horizontal="center" vertical="center" wrapText="1"/>
    </xf>
    <xf numFmtId="49" fontId="13" fillId="3" borderId="101" xfId="3" applyNumberFormat="1" applyFont="1" applyFill="1" applyBorder="1" applyAlignment="1">
      <alignment horizontal="center" vertical="center" wrapText="1"/>
    </xf>
    <xf numFmtId="49" fontId="13" fillId="3" borderId="95" xfId="2" applyNumberFormat="1" applyFont="1" applyFill="1" applyBorder="1" applyAlignment="1">
      <alignment horizontal="center" vertical="center"/>
    </xf>
    <xf numFmtId="49" fontId="13" fillId="3" borderId="69" xfId="2" applyNumberFormat="1" applyFont="1" applyFill="1" applyBorder="1" applyAlignment="1">
      <alignment horizontal="center" vertical="center"/>
    </xf>
    <xf numFmtId="1" fontId="6" fillId="0" borderId="62" xfId="3" applyNumberFormat="1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1" fontId="6" fillId="0" borderId="28" xfId="3" applyNumberFormat="1" applyFont="1" applyBorder="1" applyAlignment="1">
      <alignment horizontal="center" vertical="center"/>
    </xf>
    <xf numFmtId="1" fontId="6" fillId="0" borderId="39" xfId="3" applyNumberFormat="1" applyFont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 wrapText="1"/>
    </xf>
    <xf numFmtId="1" fontId="1" fillId="3" borderId="7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/>
    </xf>
    <xf numFmtId="3" fontId="1" fillId="3" borderId="37" xfId="0" applyNumberFormat="1" applyFont="1" applyFill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" fontId="1" fillId="3" borderId="70" xfId="0" applyNumberFormat="1" applyFont="1" applyFill="1" applyBorder="1" applyAlignment="1">
      <alignment horizontal="center" vertical="center" wrapText="1"/>
    </xf>
    <xf numFmtId="0" fontId="13" fillId="3" borderId="53" xfId="3" applyNumberFormat="1" applyFont="1" applyFill="1" applyBorder="1" applyAlignment="1">
      <alignment horizontal="center" vertical="center"/>
    </xf>
    <xf numFmtId="0" fontId="6" fillId="0" borderId="46" xfId="4" applyNumberFormat="1" applyFont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vertical="center"/>
    </xf>
    <xf numFmtId="0" fontId="6" fillId="0" borderId="21" xfId="4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6" fillId="4" borderId="51" xfId="3" applyNumberFormat="1" applyFont="1" applyFill="1" applyBorder="1" applyAlignment="1">
      <alignment horizontal="center" vertical="center"/>
    </xf>
    <xf numFmtId="1" fontId="6" fillId="4" borderId="52" xfId="3" applyNumberFormat="1" applyFont="1" applyFill="1" applyBorder="1" applyAlignment="1">
      <alignment horizontal="center" vertical="center"/>
    </xf>
    <xf numFmtId="1" fontId="6" fillId="4" borderId="60" xfId="3" applyNumberFormat="1" applyFont="1" applyFill="1" applyBorder="1" applyAlignment="1">
      <alignment horizontal="center" vertical="center"/>
    </xf>
    <xf numFmtId="1" fontId="6" fillId="4" borderId="61" xfId="3" applyNumberFormat="1" applyFont="1" applyFill="1" applyBorder="1" applyAlignment="1">
      <alignment horizontal="center" vertical="center"/>
    </xf>
    <xf numFmtId="49" fontId="13" fillId="3" borderId="99" xfId="3" applyNumberFormat="1" applyFont="1" applyFill="1" applyBorder="1" applyAlignment="1">
      <alignment horizontal="center" vertical="center" wrapText="1"/>
    </xf>
    <xf numFmtId="0" fontId="13" fillId="3" borderId="97" xfId="3" applyFont="1" applyFill="1" applyBorder="1" applyAlignment="1">
      <alignment horizontal="center" vertical="center" wrapText="1"/>
    </xf>
    <xf numFmtId="0" fontId="13" fillId="3" borderId="85" xfId="3" applyFont="1" applyFill="1" applyBorder="1" applyAlignment="1">
      <alignment horizontal="center" vertical="center" wrapText="1"/>
    </xf>
    <xf numFmtId="1" fontId="6" fillId="0" borderId="52" xfId="3" applyNumberFormat="1" applyFont="1" applyBorder="1" applyAlignment="1">
      <alignment horizontal="center" vertical="center"/>
    </xf>
    <xf numFmtId="164" fontId="6" fillId="0" borderId="103" xfId="3" applyNumberFormat="1" applyFont="1" applyBorder="1" applyAlignment="1">
      <alignment horizontal="center" vertical="center"/>
    </xf>
    <xf numFmtId="164" fontId="6" fillId="0" borderId="86" xfId="3" applyNumberFormat="1" applyFont="1" applyBorder="1" applyAlignment="1">
      <alignment horizontal="center" vertical="center"/>
    </xf>
    <xf numFmtId="1" fontId="6" fillId="0" borderId="51" xfId="3" applyNumberFormat="1" applyFont="1" applyBorder="1" applyAlignment="1">
      <alignment horizontal="center" vertical="center"/>
    </xf>
    <xf numFmtId="1" fontId="13" fillId="0" borderId="85" xfId="3" applyNumberFormat="1" applyFont="1" applyBorder="1" applyAlignment="1">
      <alignment horizontal="center" vertical="center"/>
    </xf>
    <xf numFmtId="49" fontId="13" fillId="0" borderId="54" xfId="3" applyNumberFormat="1" applyFont="1" applyBorder="1" applyAlignment="1">
      <alignment horizontal="center" vertical="center" wrapText="1"/>
    </xf>
    <xf numFmtId="2" fontId="6" fillId="0" borderId="52" xfId="3" applyNumberFormat="1" applyFont="1" applyBorder="1" applyAlignment="1">
      <alignment horizontal="center" vertical="center"/>
    </xf>
    <xf numFmtId="2" fontId="6" fillId="0" borderId="61" xfId="3" applyNumberFormat="1" applyFont="1" applyBorder="1" applyAlignment="1">
      <alignment horizontal="center" vertical="center"/>
    </xf>
    <xf numFmtId="165" fontId="6" fillId="4" borderId="56" xfId="3" applyNumberFormat="1" applyFont="1" applyFill="1" applyBorder="1" applyAlignment="1">
      <alignment horizontal="center" vertical="center"/>
    </xf>
    <xf numFmtId="165" fontId="6" fillId="4" borderId="58" xfId="3" applyNumberFormat="1" applyFont="1" applyFill="1" applyBorder="1" applyAlignment="1">
      <alignment horizontal="center" vertical="center"/>
    </xf>
    <xf numFmtId="0" fontId="16" fillId="4" borderId="58" xfId="3" applyFont="1" applyFill="1" applyBorder="1" applyAlignment="1">
      <alignment horizontal="center" vertical="center"/>
    </xf>
    <xf numFmtId="165" fontId="6" fillId="4" borderId="78" xfId="3" applyNumberFormat="1" applyFont="1" applyFill="1" applyBorder="1" applyAlignment="1">
      <alignment horizontal="center" vertical="center"/>
    </xf>
    <xf numFmtId="165" fontId="13" fillId="0" borderId="33" xfId="3" applyNumberFormat="1" applyFont="1" applyBorder="1" applyAlignment="1">
      <alignment horizontal="center" vertical="center"/>
    </xf>
    <xf numFmtId="2" fontId="6" fillId="0" borderId="51" xfId="3" applyNumberFormat="1" applyFont="1" applyBorder="1" applyAlignment="1">
      <alignment horizontal="center" vertical="center"/>
    </xf>
    <xf numFmtId="2" fontId="14" fillId="0" borderId="61" xfId="3" applyNumberFormat="1" applyFont="1" applyBorder="1" applyAlignment="1">
      <alignment horizontal="center" vertical="center"/>
    </xf>
    <xf numFmtId="2" fontId="14" fillId="0" borderId="85" xfId="3" applyNumberFormat="1" applyFont="1" applyBorder="1" applyAlignment="1">
      <alignment horizontal="center" vertical="center"/>
    </xf>
    <xf numFmtId="49" fontId="13" fillId="3" borderId="19" xfId="2" applyNumberFormat="1" applyFont="1" applyFill="1" applyBorder="1" applyAlignment="1">
      <alignment horizontal="center" vertical="center"/>
    </xf>
    <xf numFmtId="49" fontId="13" fillId="3" borderId="100" xfId="2" applyNumberFormat="1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 wrapText="1"/>
    </xf>
    <xf numFmtId="0" fontId="13" fillId="3" borderId="94" xfId="3" applyFont="1" applyFill="1" applyBorder="1" applyAlignment="1">
      <alignment horizontal="center" vertical="center" wrapText="1"/>
    </xf>
    <xf numFmtId="49" fontId="13" fillId="3" borderId="54" xfId="3" applyNumberFormat="1" applyFont="1" applyFill="1" applyBorder="1" applyAlignment="1">
      <alignment horizontal="center" vertical="center" wrapText="1"/>
    </xf>
    <xf numFmtId="49" fontId="13" fillId="3" borderId="91" xfId="3" applyNumberFormat="1" applyFont="1" applyFill="1" applyBorder="1" applyAlignment="1">
      <alignment horizontal="center" vertical="center" wrapText="1"/>
    </xf>
    <xf numFmtId="49" fontId="13" fillId="3" borderId="100" xfId="3" applyNumberFormat="1" applyFont="1" applyFill="1" applyBorder="1" applyAlignment="1">
      <alignment horizontal="center" vertical="center" wrapText="1"/>
    </xf>
    <xf numFmtId="1" fontId="13" fillId="3" borderId="85" xfId="4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3" fillId="4" borderId="94" xfId="3" applyFont="1" applyFill="1" applyBorder="1" applyAlignment="1">
      <alignment horizontal="center" vertical="center" wrapText="1"/>
    </xf>
    <xf numFmtId="164" fontId="6" fillId="0" borderId="52" xfId="3" applyNumberFormat="1" applyFont="1" applyBorder="1" applyAlignment="1">
      <alignment horizontal="center" vertical="center"/>
    </xf>
    <xf numFmtId="164" fontId="6" fillId="0" borderId="61" xfId="3" applyNumberFormat="1" applyFont="1" applyBorder="1" applyAlignment="1">
      <alignment horizontal="center" vertical="center"/>
    </xf>
    <xf numFmtId="1" fontId="6" fillId="4" borderId="4" xfId="3" applyNumberFormat="1" applyFont="1" applyFill="1" applyBorder="1" applyAlignment="1">
      <alignment horizontal="center" vertical="center"/>
    </xf>
    <xf numFmtId="1" fontId="6" fillId="4" borderId="2" xfId="3" applyNumberFormat="1" applyFont="1" applyFill="1" applyBorder="1" applyAlignment="1">
      <alignment horizontal="center" vertical="center"/>
    </xf>
    <xf numFmtId="1" fontId="6" fillId="4" borderId="12" xfId="3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/>
    </xf>
    <xf numFmtId="0" fontId="13" fillId="3" borderId="76" xfId="3" applyFont="1" applyFill="1" applyBorder="1" applyAlignment="1">
      <alignment horizontal="center" vertical="center"/>
    </xf>
    <xf numFmtId="1" fontId="6" fillId="4" borderId="15" xfId="3" applyNumberFormat="1" applyFont="1" applyFill="1" applyBorder="1" applyAlignment="1">
      <alignment horizontal="center" vertical="center"/>
    </xf>
    <xf numFmtId="1" fontId="6" fillId="4" borderId="9" xfId="3" applyNumberFormat="1" applyFont="1" applyFill="1" applyBorder="1" applyAlignment="1">
      <alignment horizontal="center" vertical="center"/>
    </xf>
    <xf numFmtId="1" fontId="6" fillId="4" borderId="14" xfId="3" applyNumberFormat="1" applyFont="1" applyFill="1" applyBorder="1" applyAlignment="1">
      <alignment horizontal="center" vertical="center"/>
    </xf>
    <xf numFmtId="1" fontId="6" fillId="4" borderId="55" xfId="3" applyNumberFormat="1" applyFont="1" applyFill="1" applyBorder="1" applyAlignment="1">
      <alignment horizontal="center" vertical="center"/>
    </xf>
    <xf numFmtId="0" fontId="6" fillId="4" borderId="56" xfId="3" applyNumberFormat="1" applyFont="1" applyFill="1" applyBorder="1" applyAlignment="1">
      <alignment horizontal="center" vertical="center"/>
    </xf>
    <xf numFmtId="1" fontId="6" fillId="4" borderId="26" xfId="3" applyNumberFormat="1" applyFont="1" applyFill="1" applyBorder="1" applyAlignment="1">
      <alignment horizontal="center" vertical="center"/>
    </xf>
    <xf numFmtId="0" fontId="6" fillId="4" borderId="58" xfId="3" applyNumberFormat="1" applyFont="1" applyFill="1" applyBorder="1" applyAlignment="1">
      <alignment horizontal="center" vertical="center"/>
    </xf>
    <xf numFmtId="1" fontId="6" fillId="4" borderId="38" xfId="3" applyNumberFormat="1" applyFont="1" applyFill="1" applyBorder="1" applyAlignment="1">
      <alignment horizontal="center" vertical="center"/>
    </xf>
    <xf numFmtId="0" fontId="6" fillId="4" borderId="59" xfId="3" applyNumberFormat="1" applyFont="1" applyFill="1" applyBorder="1" applyAlignment="1">
      <alignment horizontal="center" vertical="center"/>
    </xf>
    <xf numFmtId="1" fontId="6" fillId="4" borderId="35" xfId="3" applyNumberFormat="1" applyFont="1" applyFill="1" applyBorder="1" applyAlignment="1">
      <alignment horizontal="center" vertical="center"/>
    </xf>
    <xf numFmtId="0" fontId="6" fillId="4" borderId="34" xfId="3" applyFont="1" applyFill="1" applyBorder="1" applyAlignment="1">
      <alignment horizontal="center" vertical="center"/>
    </xf>
    <xf numFmtId="1" fontId="6" fillId="4" borderId="92" xfId="3" applyNumberFormat="1" applyFont="1" applyFill="1" applyBorder="1" applyAlignment="1">
      <alignment horizontal="center" vertical="center"/>
    </xf>
    <xf numFmtId="0" fontId="6" fillId="4" borderId="92" xfId="3" applyFont="1" applyFill="1" applyBorder="1" applyAlignment="1">
      <alignment horizontal="center" vertical="center"/>
    </xf>
    <xf numFmtId="0" fontId="13" fillId="4" borderId="36" xfId="3" applyFont="1" applyFill="1" applyBorder="1" applyAlignment="1">
      <alignment horizontal="center" vertical="center"/>
    </xf>
    <xf numFmtId="0" fontId="13" fillId="4" borderId="105" xfId="3" applyFont="1" applyFill="1" applyBorder="1" applyAlignment="1">
      <alignment horizontal="center" vertical="center"/>
    </xf>
    <xf numFmtId="0" fontId="6" fillId="4" borderId="55" xfId="1" applyNumberFormat="1" applyFont="1" applyFill="1" applyBorder="1" applyAlignment="1">
      <alignment horizontal="center" vertical="center"/>
    </xf>
    <xf numFmtId="0" fontId="6" fillId="4" borderId="26" xfId="1" applyNumberFormat="1" applyFont="1" applyFill="1" applyBorder="1" applyAlignment="1">
      <alignment horizontal="center" vertical="center"/>
    </xf>
    <xf numFmtId="0" fontId="6" fillId="4" borderId="38" xfId="1" applyNumberFormat="1" applyFont="1" applyFill="1" applyBorder="1" applyAlignment="1">
      <alignment horizontal="center" vertical="center"/>
    </xf>
    <xf numFmtId="167" fontId="6" fillId="3" borderId="86" xfId="3" applyNumberFormat="1" applyFont="1" applyFill="1" applyBorder="1" applyAlignment="1">
      <alignment horizontal="center" vertical="center"/>
    </xf>
    <xf numFmtId="167" fontId="6" fillId="3" borderId="45" xfId="3" applyNumberFormat="1" applyFont="1" applyFill="1" applyBorder="1" applyAlignment="1">
      <alignment horizontal="center" vertical="center"/>
    </xf>
    <xf numFmtId="167" fontId="13" fillId="3" borderId="49" xfId="3" applyNumberFormat="1" applyFont="1" applyFill="1" applyBorder="1" applyAlignment="1">
      <alignment horizontal="center" vertical="center"/>
    </xf>
    <xf numFmtId="167" fontId="6" fillId="3" borderId="92" xfId="3" applyNumberFormat="1" applyFont="1" applyFill="1" applyBorder="1" applyAlignment="1">
      <alignment horizontal="center" vertical="center"/>
    </xf>
    <xf numFmtId="167" fontId="13" fillId="3" borderId="54" xfId="3" applyNumberFormat="1" applyFont="1" applyFill="1" applyBorder="1" applyAlignment="1">
      <alignment horizontal="center" vertical="center"/>
    </xf>
    <xf numFmtId="167" fontId="13" fillId="3" borderId="97" xfId="3" applyNumberFormat="1" applyFont="1" applyFill="1" applyBorder="1" applyAlignment="1">
      <alignment horizontal="center" vertical="center"/>
    </xf>
    <xf numFmtId="1" fontId="14" fillId="3" borderId="36" xfId="3" applyNumberFormat="1" applyFont="1" applyFill="1" applyBorder="1" applyAlignment="1">
      <alignment horizontal="center" vertical="center"/>
    </xf>
    <xf numFmtId="0" fontId="13" fillId="3" borderId="104" xfId="3" applyNumberFormat="1" applyFont="1" applyFill="1" applyBorder="1" applyAlignment="1">
      <alignment horizontal="center" vertical="center"/>
    </xf>
    <xf numFmtId="1" fontId="13" fillId="3" borderId="54" xfId="3" applyNumberFormat="1" applyFont="1" applyFill="1" applyBorder="1" applyAlignment="1">
      <alignment horizontal="center" vertical="center"/>
    </xf>
    <xf numFmtId="167" fontId="13" fillId="3" borderId="91" xfId="3" applyNumberFormat="1" applyFont="1" applyFill="1" applyBorder="1" applyAlignment="1">
      <alignment horizontal="center" vertical="center"/>
    </xf>
    <xf numFmtId="0" fontId="13" fillId="3" borderId="94" xfId="3" applyNumberFormat="1" applyFont="1" applyFill="1" applyBorder="1" applyAlignment="1">
      <alignment horizontal="center" vertical="center"/>
    </xf>
    <xf numFmtId="0" fontId="13" fillId="3" borderId="54" xfId="3" applyNumberFormat="1" applyFont="1" applyFill="1" applyBorder="1" applyAlignment="1">
      <alignment horizontal="center" vertical="center"/>
    </xf>
    <xf numFmtId="3" fontId="13" fillId="3" borderId="36" xfId="3" applyNumberFormat="1" applyFont="1" applyFill="1" applyBorder="1" applyAlignment="1">
      <alignment horizontal="center" vertical="center"/>
    </xf>
    <xf numFmtId="0" fontId="13" fillId="3" borderId="57" xfId="3" applyNumberFormat="1" applyFont="1" applyFill="1" applyBorder="1" applyAlignment="1">
      <alignment horizontal="center" vertical="center"/>
    </xf>
    <xf numFmtId="167" fontId="6" fillId="3" borderId="93" xfId="3" applyNumberFormat="1" applyFont="1" applyFill="1" applyBorder="1" applyAlignment="1">
      <alignment horizontal="center" vertical="center"/>
    </xf>
    <xf numFmtId="167" fontId="23" fillId="4" borderId="86" xfId="3" applyNumberFormat="1" applyFont="1" applyFill="1" applyBorder="1" applyAlignment="1">
      <alignment horizontal="center" vertical="center"/>
    </xf>
    <xf numFmtId="167" fontId="23" fillId="4" borderId="52" xfId="3" applyNumberFormat="1" applyFont="1" applyFill="1" applyBorder="1" applyAlignment="1">
      <alignment horizontal="center" vertical="center"/>
    </xf>
    <xf numFmtId="167" fontId="23" fillId="4" borderId="60" xfId="3" applyNumberFormat="1" applyFont="1" applyFill="1" applyBorder="1" applyAlignment="1">
      <alignment horizontal="center" vertical="center"/>
    </xf>
    <xf numFmtId="164" fontId="6" fillId="4" borderId="48" xfId="3" applyNumberFormat="1" applyFont="1" applyFill="1" applyBorder="1" applyAlignment="1">
      <alignment horizontal="center" vertical="center"/>
    </xf>
    <xf numFmtId="3" fontId="20" fillId="4" borderId="63" xfId="2" applyNumberFormat="1" applyFont="1" applyFill="1" applyBorder="1" applyAlignment="1">
      <alignment horizontal="center" vertical="center"/>
    </xf>
    <xf numFmtId="3" fontId="20" fillId="4" borderId="4" xfId="2" applyNumberFormat="1" applyFont="1" applyFill="1" applyBorder="1" applyAlignment="1">
      <alignment horizontal="center" vertical="center"/>
    </xf>
    <xf numFmtId="3" fontId="20" fillId="4" borderId="62" xfId="2" applyNumberFormat="1" applyFont="1" applyFill="1" applyBorder="1" applyAlignment="1">
      <alignment horizontal="center" vertical="center"/>
    </xf>
    <xf numFmtId="3" fontId="20" fillId="4" borderId="8" xfId="2" applyNumberFormat="1" applyFont="1" applyFill="1" applyBorder="1" applyAlignment="1">
      <alignment horizontal="center" vertical="center"/>
    </xf>
    <xf numFmtId="3" fontId="20" fillId="4" borderId="2" xfId="2" applyNumberFormat="1" applyFont="1" applyFill="1" applyBorder="1" applyAlignment="1">
      <alignment horizontal="center" vertical="center"/>
    </xf>
    <xf numFmtId="3" fontId="20" fillId="4" borderId="28" xfId="2" applyNumberFormat="1" applyFont="1" applyFill="1" applyBorder="1" applyAlignment="1">
      <alignment horizontal="center" vertical="center"/>
    </xf>
    <xf numFmtId="3" fontId="20" fillId="4" borderId="64" xfId="2" applyNumberFormat="1" applyFont="1" applyFill="1" applyBorder="1" applyAlignment="1">
      <alignment horizontal="center" vertical="center"/>
    </xf>
    <xf numFmtId="3" fontId="20" fillId="4" borderId="12" xfId="2" applyNumberFormat="1" applyFont="1" applyFill="1" applyBorder="1" applyAlignment="1">
      <alignment horizontal="center" vertical="center"/>
    </xf>
    <xf numFmtId="3" fontId="20" fillId="4" borderId="39" xfId="2" applyNumberFormat="1" applyFont="1" applyFill="1" applyBorder="1" applyAlignment="1">
      <alignment horizontal="center" vertical="center"/>
    </xf>
    <xf numFmtId="3" fontId="13" fillId="3" borderId="50" xfId="2" applyNumberFormat="1" applyFont="1" applyFill="1" applyBorder="1" applyAlignment="1">
      <alignment horizontal="center" vertical="center"/>
    </xf>
    <xf numFmtId="3" fontId="13" fillId="3" borderId="16" xfId="2" applyNumberFormat="1" applyFont="1" applyFill="1" applyBorder="1" applyAlignment="1">
      <alignment horizontal="center" vertical="center"/>
    </xf>
    <xf numFmtId="3" fontId="13" fillId="3" borderId="37" xfId="2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/>
    </xf>
    <xf numFmtId="2" fontId="27" fillId="4" borderId="9" xfId="0" applyNumberFormat="1" applyFont="1" applyFill="1" applyBorder="1" applyAlignment="1">
      <alignment horizontal="center" vertical="center"/>
    </xf>
    <xf numFmtId="2" fontId="19" fillId="0" borderId="64" xfId="0" applyNumberFormat="1" applyFont="1" applyBorder="1" applyAlignment="1">
      <alignment horizontal="center" vertical="center"/>
    </xf>
    <xf numFmtId="1" fontId="1" fillId="3" borderId="44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3" fontId="2" fillId="4" borderId="47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/>
    </xf>
    <xf numFmtId="2" fontId="19" fillId="4" borderId="71" xfId="0" applyNumberFormat="1" applyFont="1" applyFill="1" applyBorder="1" applyAlignment="1">
      <alignment horizontal="center" vertical="center"/>
    </xf>
    <xf numFmtId="2" fontId="1" fillId="3" borderId="42" xfId="0" applyNumberFormat="1" applyFont="1" applyFill="1" applyBorder="1" applyAlignment="1">
      <alignment horizontal="center" vertical="center" wrapText="1"/>
    </xf>
    <xf numFmtId="2" fontId="1" fillId="3" borderId="106" xfId="0" applyNumberFormat="1" applyFont="1" applyFill="1" applyBorder="1" applyAlignment="1">
      <alignment horizontal="center" vertical="center" wrapText="1"/>
    </xf>
    <xf numFmtId="1" fontId="1" fillId="3" borderId="88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 wrapText="1"/>
    </xf>
    <xf numFmtId="2" fontId="1" fillId="3" borderId="107" xfId="0" applyNumberFormat="1" applyFont="1" applyFill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  <xf numFmtId="1" fontId="1" fillId="3" borderId="67" xfId="0" applyNumberFormat="1" applyFont="1" applyFill="1" applyBorder="1" applyAlignment="1">
      <alignment horizontal="center" vertical="center" wrapText="1"/>
    </xf>
    <xf numFmtId="1" fontId="1" fillId="3" borderId="108" xfId="0" applyNumberFormat="1" applyFont="1" applyFill="1" applyBorder="1" applyAlignment="1">
      <alignment horizontal="center" vertical="center" wrapText="1"/>
    </xf>
    <xf numFmtId="2" fontId="13" fillId="3" borderId="85" xfId="3" applyNumberFormat="1" applyFont="1" applyFill="1" applyBorder="1" applyAlignment="1">
      <alignment horizontal="center" vertical="center"/>
    </xf>
    <xf numFmtId="2" fontId="13" fillId="0" borderId="85" xfId="3" applyNumberFormat="1" applyFont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 wrapText="1"/>
    </xf>
    <xf numFmtId="1" fontId="6" fillId="4" borderId="103" xfId="3" applyNumberFormat="1" applyFont="1" applyFill="1" applyBorder="1" applyAlignment="1">
      <alignment horizontal="center" vertical="center"/>
    </xf>
    <xf numFmtId="1" fontId="6" fillId="4" borderId="40" xfId="3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109" xfId="0" applyFont="1" applyFill="1" applyBorder="1" applyAlignment="1">
      <alignment horizontal="center" vertical="center" wrapText="1"/>
    </xf>
    <xf numFmtId="1" fontId="6" fillId="4" borderId="110" xfId="3" applyNumberFormat="1" applyFont="1" applyFill="1" applyBorder="1" applyAlignment="1">
      <alignment horizontal="center" vertical="center"/>
    </xf>
    <xf numFmtId="1" fontId="6" fillId="4" borderId="58" xfId="3" applyNumberFormat="1" applyFont="1" applyFill="1" applyBorder="1" applyAlignment="1">
      <alignment horizontal="center" vertical="center"/>
    </xf>
    <xf numFmtId="1" fontId="6" fillId="4" borderId="59" xfId="3" applyNumberFormat="1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3" borderId="57" xfId="0" applyNumberFormat="1" applyFont="1" applyFill="1" applyBorder="1" applyAlignment="1">
      <alignment horizontal="center" vertical="center" wrapText="1"/>
    </xf>
    <xf numFmtId="1" fontId="2" fillId="4" borderId="58" xfId="0" applyNumberFormat="1" applyFont="1" applyFill="1" applyBorder="1" applyAlignment="1">
      <alignment horizontal="center" vertical="center" wrapText="1"/>
    </xf>
    <xf numFmtId="1" fontId="2" fillId="4" borderId="98" xfId="0" applyNumberFormat="1" applyFont="1" applyFill="1" applyBorder="1" applyAlignment="1">
      <alignment horizontal="center" vertical="center" wrapText="1"/>
    </xf>
    <xf numFmtId="1" fontId="2" fillId="4" borderId="56" xfId="0" applyNumberFormat="1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4" borderId="27" xfId="0" applyNumberFormat="1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9" fillId="4" borderId="15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/>
    </xf>
    <xf numFmtId="2" fontId="27" fillId="4" borderId="58" xfId="0" applyNumberFormat="1" applyFont="1" applyFill="1" applyBorder="1" applyAlignment="1">
      <alignment horizontal="center" vertical="center"/>
    </xf>
    <xf numFmtId="2" fontId="27" fillId="4" borderId="28" xfId="0" applyNumberFormat="1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3" fontId="19" fillId="4" borderId="62" xfId="0" applyNumberFormat="1" applyFont="1" applyFill="1" applyBorder="1" applyAlignment="1">
      <alignment horizontal="center" vertical="center"/>
    </xf>
    <xf numFmtId="3" fontId="19" fillId="4" borderId="28" xfId="0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/>
    </xf>
    <xf numFmtId="0" fontId="19" fillId="4" borderId="98" xfId="0" applyFont="1" applyFill="1" applyBorder="1" applyAlignment="1">
      <alignment horizontal="center" vertical="center"/>
    </xf>
    <xf numFmtId="3" fontId="2" fillId="4" borderId="56" xfId="0" applyNumberFormat="1" applyFont="1" applyFill="1" applyBorder="1" applyAlignment="1">
      <alignment horizontal="center" vertical="center" wrapText="1"/>
    </xf>
    <xf numFmtId="3" fontId="2" fillId="4" borderId="58" xfId="0" applyNumberFormat="1" applyFont="1" applyFill="1" applyBorder="1" applyAlignment="1">
      <alignment horizontal="center" vertical="center" wrapText="1"/>
    </xf>
    <xf numFmtId="3" fontId="2" fillId="4" borderId="98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0" fillId="3" borderId="109" xfId="0" applyFont="1" applyFill="1" applyBorder="1" applyAlignment="1">
      <alignment horizontal="center" vertical="center" wrapText="1"/>
    </xf>
    <xf numFmtId="2" fontId="19" fillId="4" borderId="56" xfId="0" applyNumberFormat="1" applyFont="1" applyFill="1" applyBorder="1" applyAlignment="1">
      <alignment horizontal="center" vertical="center"/>
    </xf>
    <xf numFmtId="2" fontId="19" fillId="4" borderId="0" xfId="0" applyNumberFormat="1" applyFon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2" fontId="19" fillId="4" borderId="27" xfId="0" applyNumberFormat="1" applyFont="1" applyFill="1" applyBorder="1" applyAlignment="1">
      <alignment horizontal="center" vertical="center"/>
    </xf>
    <xf numFmtId="2" fontId="19" fillId="4" borderId="111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 wrapText="1"/>
    </xf>
    <xf numFmtId="2" fontId="1" fillId="3" borderId="43" xfId="0" applyNumberFormat="1" applyFont="1" applyFill="1" applyBorder="1" applyAlignment="1">
      <alignment horizontal="center" vertical="center" wrapText="1"/>
    </xf>
    <xf numFmtId="1" fontId="13" fillId="4" borderId="33" xfId="3" applyNumberFormat="1" applyFont="1" applyFill="1" applyBorder="1" applyAlignment="1">
      <alignment horizontal="center" vertical="center"/>
    </xf>
    <xf numFmtId="0" fontId="13" fillId="4" borderId="83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3" borderId="33" xfId="3" applyNumberFormat="1" applyFont="1" applyFill="1" applyBorder="1" applyAlignment="1">
      <alignment horizontal="center" vertical="center"/>
    </xf>
    <xf numFmtId="0" fontId="6" fillId="4" borderId="23" xfId="3" applyFont="1" applyFill="1" applyBorder="1" applyAlignment="1">
      <alignment horizontal="centerContinuous" vertical="center"/>
    </xf>
    <xf numFmtId="0" fontId="13" fillId="4" borderId="33" xfId="3" applyFont="1" applyFill="1" applyBorder="1" applyAlignment="1">
      <alignment vertical="center"/>
    </xf>
    <xf numFmtId="1" fontId="13" fillId="4" borderId="85" xfId="3" applyNumberFormat="1" applyFont="1" applyFill="1" applyBorder="1" applyAlignment="1">
      <alignment horizontal="center" vertical="center"/>
    </xf>
    <xf numFmtId="164" fontId="13" fillId="4" borderId="85" xfId="3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20" fillId="3" borderId="102" xfId="0" applyFont="1" applyFill="1" applyBorder="1" applyAlignment="1">
      <alignment horizontal="center" vertical="center" wrapText="1"/>
    </xf>
    <xf numFmtId="2" fontId="19" fillId="4" borderId="34" xfId="0" applyNumberFormat="1" applyFont="1" applyFill="1" applyBorder="1" applyAlignment="1">
      <alignment horizontal="center" vertical="center"/>
    </xf>
    <xf numFmtId="2" fontId="19" fillId="4" borderId="81" xfId="0" applyNumberFormat="1" applyFont="1" applyFill="1" applyBorder="1" applyAlignment="1">
      <alignment horizontal="center" vertical="center"/>
    </xf>
    <xf numFmtId="3" fontId="20" fillId="3" borderId="51" xfId="2" applyNumberFormat="1" applyFont="1" applyFill="1" applyBorder="1" applyAlignment="1">
      <alignment horizontal="center" vertical="center"/>
    </xf>
    <xf numFmtId="3" fontId="20" fillId="3" borderId="52" xfId="2" applyNumberFormat="1" applyFont="1" applyFill="1" applyBorder="1" applyAlignment="1">
      <alignment horizontal="center" vertical="center"/>
    </xf>
    <xf numFmtId="3" fontId="20" fillId="3" borderId="92" xfId="2" applyNumberFormat="1" applyFont="1" applyFill="1" applyBorder="1" applyAlignment="1">
      <alignment horizontal="center" vertical="center"/>
    </xf>
    <xf numFmtId="3" fontId="13" fillId="3" borderId="53" xfId="2" applyNumberFormat="1" applyFont="1" applyFill="1" applyBorder="1" applyAlignment="1">
      <alignment horizontal="center" vertical="center"/>
    </xf>
    <xf numFmtId="1" fontId="6" fillId="3" borderId="51" xfId="3" applyNumberFormat="1" applyFont="1" applyFill="1" applyBorder="1" applyAlignment="1">
      <alignment horizontal="center" vertical="center"/>
    </xf>
    <xf numFmtId="1" fontId="6" fillId="3" borderId="52" xfId="3" applyNumberFormat="1" applyFont="1" applyFill="1" applyBorder="1" applyAlignment="1">
      <alignment horizontal="center" vertical="center"/>
    </xf>
    <xf numFmtId="1" fontId="6" fillId="3" borderId="61" xfId="3" applyNumberFormat="1" applyFont="1" applyFill="1" applyBorder="1" applyAlignment="1">
      <alignment horizontal="center" vertical="center"/>
    </xf>
    <xf numFmtId="1" fontId="6" fillId="3" borderId="103" xfId="3" applyNumberFormat="1" applyFont="1" applyFill="1" applyBorder="1" applyAlignment="1">
      <alignment horizontal="center" vertical="center"/>
    </xf>
    <xf numFmtId="1" fontId="6" fillId="3" borderId="60" xfId="3" applyNumberFormat="1" applyFont="1" applyFill="1" applyBorder="1" applyAlignment="1">
      <alignment horizontal="center" vertical="center"/>
    </xf>
    <xf numFmtId="1" fontId="6" fillId="3" borderId="98" xfId="3" applyNumberFormat="1" applyFont="1" applyFill="1" applyBorder="1" applyAlignment="1">
      <alignment horizontal="center" vertical="center"/>
    </xf>
    <xf numFmtId="1" fontId="6" fillId="3" borderId="55" xfId="3" applyNumberFormat="1" applyFont="1" applyFill="1" applyBorder="1" applyAlignment="1">
      <alignment horizontal="center" vertical="center"/>
    </xf>
    <xf numFmtId="1" fontId="6" fillId="3" borderId="26" xfId="3" applyNumberFormat="1" applyFont="1" applyFill="1" applyBorder="1" applyAlignment="1">
      <alignment horizontal="center" vertical="center"/>
    </xf>
    <xf numFmtId="1" fontId="6" fillId="3" borderId="38" xfId="3" applyNumberFormat="1" applyFont="1" applyFill="1" applyBorder="1" applyAlignment="1">
      <alignment horizontal="center" vertical="center"/>
    </xf>
    <xf numFmtId="0" fontId="6" fillId="3" borderId="55" xfId="1" applyNumberFormat="1" applyFont="1" applyFill="1" applyBorder="1" applyAlignment="1">
      <alignment horizontal="center" vertical="center"/>
    </xf>
    <xf numFmtId="0" fontId="6" fillId="3" borderId="26" xfId="1" applyNumberFormat="1" applyFont="1" applyFill="1" applyBorder="1" applyAlignment="1">
      <alignment horizontal="center" vertical="center"/>
    </xf>
    <xf numFmtId="0" fontId="6" fillId="3" borderId="38" xfId="1" applyNumberFormat="1" applyFont="1" applyFill="1" applyBorder="1" applyAlignment="1">
      <alignment horizontal="center" vertical="center"/>
    </xf>
    <xf numFmtId="0" fontId="6" fillId="3" borderId="86" xfId="3" applyFont="1" applyFill="1" applyBorder="1" applyAlignment="1">
      <alignment horizontal="center" vertical="center"/>
    </xf>
    <xf numFmtId="0" fontId="6" fillId="3" borderId="92" xfId="3" applyFont="1" applyFill="1" applyBorder="1" applyAlignment="1">
      <alignment horizontal="center" vertical="center"/>
    </xf>
    <xf numFmtId="0" fontId="13" fillId="3" borderId="91" xfId="3" applyFont="1" applyFill="1" applyBorder="1" applyAlignment="1">
      <alignment horizontal="center" vertical="center"/>
    </xf>
    <xf numFmtId="1" fontId="6" fillId="3" borderId="92" xfId="3" applyNumberFormat="1" applyFont="1" applyFill="1" applyBorder="1" applyAlignment="1">
      <alignment horizontal="center" vertical="center"/>
    </xf>
    <xf numFmtId="0" fontId="13" fillId="3" borderId="53" xfId="3" applyFont="1" applyFill="1" applyBorder="1" applyAlignment="1">
      <alignment horizontal="center" vertical="center"/>
    </xf>
    <xf numFmtId="3" fontId="6" fillId="3" borderId="86" xfId="3" applyNumberFormat="1" applyFont="1" applyFill="1" applyBorder="1" applyAlignment="1">
      <alignment horizontal="center" vertical="center"/>
    </xf>
    <xf numFmtId="3" fontId="6" fillId="3" borderId="52" xfId="3" applyNumberFormat="1" applyFont="1" applyFill="1" applyBorder="1" applyAlignment="1">
      <alignment horizontal="center" vertical="center"/>
    </xf>
    <xf numFmtId="3" fontId="6" fillId="3" borderId="92" xfId="3" applyNumberFormat="1" applyFont="1" applyFill="1" applyBorder="1" applyAlignment="1">
      <alignment horizontal="center" vertical="center"/>
    </xf>
    <xf numFmtId="1" fontId="6" fillId="3" borderId="86" xfId="3" applyNumberFormat="1" applyFont="1" applyFill="1" applyBorder="1" applyAlignment="1">
      <alignment horizontal="center" vertical="center"/>
    </xf>
    <xf numFmtId="0" fontId="6" fillId="3" borderId="86" xfId="3" applyNumberFormat="1" applyFont="1" applyFill="1" applyBorder="1" applyAlignment="1">
      <alignment horizontal="center" vertical="center"/>
    </xf>
    <xf numFmtId="0" fontId="6" fillId="3" borderId="52" xfId="3" applyNumberFormat="1" applyFont="1" applyFill="1" applyBorder="1" applyAlignment="1">
      <alignment horizontal="center" vertical="center"/>
    </xf>
    <xf numFmtId="0" fontId="6" fillId="3" borderId="92" xfId="3" applyNumberFormat="1" applyFont="1" applyFill="1" applyBorder="1" applyAlignment="1">
      <alignment horizontal="center" vertical="center"/>
    </xf>
    <xf numFmtId="1" fontId="6" fillId="3" borderId="15" xfId="3" applyNumberFormat="1" applyFont="1" applyFill="1" applyBorder="1" applyAlignment="1">
      <alignment horizontal="center" vertical="center"/>
    </xf>
    <xf numFmtId="1" fontId="6" fillId="3" borderId="9" xfId="3" applyNumberFormat="1" applyFont="1" applyFill="1" applyBorder="1" applyAlignment="1">
      <alignment horizontal="center" vertical="center"/>
    </xf>
    <xf numFmtId="1" fontId="6" fillId="3" borderId="14" xfId="3" applyNumberFormat="1" applyFont="1" applyFill="1" applyBorder="1" applyAlignment="1">
      <alignment horizontal="center" vertical="center"/>
    </xf>
    <xf numFmtId="0" fontId="6" fillId="3" borderId="47" xfId="4" applyNumberFormat="1" applyFont="1" applyFill="1" applyBorder="1" applyAlignment="1">
      <alignment horizontal="center" vertical="center"/>
    </xf>
    <xf numFmtId="0" fontId="6" fillId="3" borderId="2" xfId="4" applyNumberFormat="1" applyFont="1" applyFill="1" applyBorder="1" applyAlignment="1">
      <alignment horizontal="center" vertical="center"/>
    </xf>
    <xf numFmtId="0" fontId="6" fillId="3" borderId="22" xfId="4" applyNumberFormat="1" applyFont="1" applyFill="1" applyBorder="1" applyAlignment="1">
      <alignment horizontal="center" vertical="center"/>
    </xf>
    <xf numFmtId="0" fontId="6" fillId="3" borderId="35" xfId="3" applyFont="1" applyFill="1" applyBorder="1" applyAlignment="1">
      <alignment horizontal="center" vertical="center"/>
    </xf>
    <xf numFmtId="167" fontId="6" fillId="3" borderId="60" xfId="3" applyNumberFormat="1" applyFont="1" applyFill="1" applyBorder="1" applyAlignment="1">
      <alignment horizontal="center" vertical="center"/>
    </xf>
    <xf numFmtId="167" fontId="6" fillId="3" borderId="54" xfId="3" applyNumberFormat="1" applyFont="1" applyFill="1" applyBorder="1" applyAlignment="1">
      <alignment horizontal="center" vertical="center"/>
    </xf>
    <xf numFmtId="167" fontId="6" fillId="3" borderId="52" xfId="3" applyNumberFormat="1" applyFont="1" applyFill="1" applyBorder="1" applyAlignment="1">
      <alignment horizontal="center" vertical="center"/>
    </xf>
    <xf numFmtId="0" fontId="13" fillId="3" borderId="67" xfId="2" applyFont="1" applyFill="1" applyBorder="1" applyAlignment="1">
      <alignment horizontal="center" vertical="center"/>
    </xf>
    <xf numFmtId="0" fontId="13" fillId="3" borderId="65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6" fillId="3" borderId="96" xfId="2" applyFont="1" applyFill="1" applyBorder="1" applyAlignment="1">
      <alignment horizontal="center" vertical="center"/>
    </xf>
    <xf numFmtId="0" fontId="6" fillId="3" borderId="82" xfId="2" applyFont="1" applyFill="1" applyBorder="1" applyAlignment="1">
      <alignment horizontal="center" vertical="center"/>
    </xf>
    <xf numFmtId="0" fontId="6" fillId="3" borderId="97" xfId="2" applyFont="1" applyFill="1" applyBorder="1" applyAlignment="1">
      <alignment horizontal="center" vertical="center"/>
    </xf>
    <xf numFmtId="49" fontId="13" fillId="3" borderId="40" xfId="2" applyNumberFormat="1" applyFont="1" applyFill="1" applyBorder="1" applyAlignment="1">
      <alignment horizontal="center" vertical="center"/>
    </xf>
    <xf numFmtId="49" fontId="13" fillId="3" borderId="66" xfId="2" applyNumberFormat="1" applyFont="1" applyFill="1" applyBorder="1" applyAlignment="1">
      <alignment horizontal="center" vertical="center"/>
    </xf>
    <xf numFmtId="49" fontId="13" fillId="3" borderId="54" xfId="2" applyNumberFormat="1" applyFont="1" applyFill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13" fillId="0" borderId="72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/>
    </xf>
    <xf numFmtId="0" fontId="13" fillId="0" borderId="33" xfId="3" applyFont="1" applyBorder="1" applyAlignment="1">
      <alignment horizontal="center" vertical="center"/>
    </xf>
    <xf numFmtId="0" fontId="13" fillId="3" borderId="74" xfId="3" applyFont="1" applyFill="1" applyBorder="1" applyAlignment="1">
      <alignment horizontal="center" vertical="center"/>
    </xf>
    <xf numFmtId="0" fontId="13" fillId="3" borderId="89" xfId="3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3" borderId="67" xfId="3" applyFont="1" applyFill="1" applyBorder="1" applyAlignment="1">
      <alignment horizontal="center" vertical="center"/>
    </xf>
    <xf numFmtId="0" fontId="13" fillId="3" borderId="68" xfId="3" applyFont="1" applyFill="1" applyBorder="1" applyAlignment="1">
      <alignment horizontal="center" vertical="center"/>
    </xf>
    <xf numFmtId="0" fontId="13" fillId="3" borderId="72" xfId="3" applyFont="1" applyFill="1" applyBorder="1" applyAlignment="1">
      <alignment horizontal="center" vertical="center"/>
    </xf>
    <xf numFmtId="0" fontId="13" fillId="3" borderId="19" xfId="3" applyFont="1" applyFill="1" applyBorder="1" applyAlignment="1">
      <alignment horizontal="center" vertical="center"/>
    </xf>
    <xf numFmtId="0" fontId="13" fillId="3" borderId="31" xfId="3" applyFont="1" applyFill="1" applyBorder="1" applyAlignment="1">
      <alignment horizontal="center" vertical="center"/>
    </xf>
    <xf numFmtId="0" fontId="13" fillId="3" borderId="94" xfId="3" applyFont="1" applyFill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72" xfId="3" applyFont="1" applyFill="1" applyBorder="1" applyAlignment="1">
      <alignment horizontal="center" vertical="center" wrapText="1"/>
    </xf>
    <xf numFmtId="0" fontId="13" fillId="3" borderId="19" xfId="3" applyFont="1" applyFill="1" applyBorder="1" applyAlignment="1">
      <alignment horizontal="center" vertical="center" wrapText="1"/>
    </xf>
    <xf numFmtId="0" fontId="13" fillId="3" borderId="23" xfId="3" applyFont="1" applyFill="1" applyBorder="1" applyAlignment="1">
      <alignment horizontal="center" vertical="center"/>
    </xf>
    <xf numFmtId="0" fontId="13" fillId="3" borderId="33" xfId="3" applyFont="1" applyFill="1" applyBorder="1" applyAlignment="1">
      <alignment horizontal="center" vertical="center"/>
    </xf>
    <xf numFmtId="0" fontId="13" fillId="3" borderId="87" xfId="3" applyFont="1" applyFill="1" applyBorder="1" applyAlignment="1">
      <alignment horizontal="center" vertical="center"/>
    </xf>
    <xf numFmtId="0" fontId="13" fillId="3" borderId="66" xfId="3" applyFont="1" applyFill="1" applyBorder="1" applyAlignment="1">
      <alignment horizontal="center" vertical="center"/>
    </xf>
    <xf numFmtId="0" fontId="12" fillId="3" borderId="89" xfId="3" applyFont="1" applyFill="1" applyBorder="1" applyAlignment="1">
      <alignment horizontal="center" vertical="center"/>
    </xf>
    <xf numFmtId="0" fontId="12" fillId="3" borderId="96" xfId="3" applyFont="1" applyFill="1" applyBorder="1" applyAlignment="1">
      <alignment horizontal="center" vertical="center"/>
    </xf>
    <xf numFmtId="0" fontId="12" fillId="3" borderId="97" xfId="3" applyFont="1" applyFill="1" applyBorder="1" applyAlignment="1">
      <alignment horizontal="center" vertical="center"/>
    </xf>
    <xf numFmtId="2" fontId="13" fillId="3" borderId="40" xfId="3" applyNumberFormat="1" applyFont="1" applyFill="1" applyBorder="1" applyAlignment="1">
      <alignment horizontal="center" vertical="center" wrapText="1"/>
    </xf>
    <xf numFmtId="0" fontId="12" fillId="3" borderId="99" xfId="3" applyFont="1" applyFill="1" applyBorder="1" applyAlignment="1">
      <alignment horizontal="center" vertical="center" wrapText="1"/>
    </xf>
    <xf numFmtId="0" fontId="13" fillId="3" borderId="75" xfId="3" applyFont="1" applyFill="1" applyBorder="1" applyAlignment="1">
      <alignment horizontal="center" vertical="center"/>
    </xf>
    <xf numFmtId="0" fontId="13" fillId="3" borderId="76" xfId="3" applyFont="1" applyFill="1" applyBorder="1" applyAlignment="1">
      <alignment horizontal="center" vertical="center"/>
    </xf>
    <xf numFmtId="0" fontId="13" fillId="3" borderId="46" xfId="3" applyFont="1" applyFill="1" applyBorder="1" applyAlignment="1">
      <alignment horizontal="center" vertical="center"/>
    </xf>
    <xf numFmtId="0" fontId="12" fillId="3" borderId="70" xfId="3" applyFont="1" applyFill="1" applyBorder="1" applyAlignment="1">
      <alignment horizontal="center" vertical="center"/>
    </xf>
    <xf numFmtId="0" fontId="12" fillId="3" borderId="21" xfId="3" applyFont="1" applyFill="1" applyBorder="1" applyAlignment="1">
      <alignment horizontal="center" vertical="center"/>
    </xf>
    <xf numFmtId="0" fontId="12" fillId="3" borderId="32" xfId="3" applyFont="1" applyFill="1" applyBorder="1" applyAlignment="1">
      <alignment horizontal="center" vertical="center"/>
    </xf>
    <xf numFmtId="0" fontId="13" fillId="3" borderId="8" xfId="3" applyFont="1" applyFill="1" applyBorder="1" applyAlignment="1">
      <alignment horizontal="center" vertical="center"/>
    </xf>
    <xf numFmtId="0" fontId="13" fillId="3" borderId="64" xfId="3" applyFont="1" applyFill="1" applyBorder="1" applyAlignment="1">
      <alignment horizontal="center" vertical="center"/>
    </xf>
    <xf numFmtId="0" fontId="13" fillId="3" borderId="70" xfId="3" applyFont="1" applyFill="1" applyBorder="1" applyAlignment="1">
      <alignment horizontal="center" vertical="center"/>
    </xf>
    <xf numFmtId="0" fontId="13" fillId="3" borderId="28" xfId="3" applyFont="1" applyFill="1" applyBorder="1" applyAlignment="1">
      <alignment horizontal="center" vertical="center"/>
    </xf>
    <xf numFmtId="0" fontId="13" fillId="3" borderId="39" xfId="3" applyFont="1" applyFill="1" applyBorder="1" applyAlignment="1">
      <alignment horizontal="center" vertical="center"/>
    </xf>
    <xf numFmtId="0" fontId="13" fillId="3" borderId="89" xfId="3" applyFont="1" applyFill="1" applyBorder="1" applyAlignment="1">
      <alignment horizontal="center" vertical="center" textRotation="90"/>
    </xf>
    <xf numFmtId="0" fontId="13" fillId="3" borderId="90" xfId="3" applyFont="1" applyFill="1" applyBorder="1" applyAlignment="1">
      <alignment horizontal="center" vertical="center" textRotation="90"/>
    </xf>
    <xf numFmtId="0" fontId="13" fillId="3" borderId="91" xfId="3" applyFont="1" applyFill="1" applyBorder="1" applyAlignment="1">
      <alignment horizontal="center" vertical="center" textRotation="90"/>
    </xf>
    <xf numFmtId="0" fontId="13" fillId="3" borderId="88" xfId="3" applyFont="1" applyFill="1" applyBorder="1" applyAlignment="1">
      <alignment horizontal="center" vertical="center"/>
    </xf>
    <xf numFmtId="0" fontId="13" fillId="3" borderId="24" xfId="3" applyFont="1" applyFill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 textRotation="90"/>
    </xf>
    <xf numFmtId="0" fontId="13" fillId="3" borderId="66" xfId="3" applyFont="1" applyFill="1" applyBorder="1" applyAlignment="1">
      <alignment horizontal="center" vertical="center" textRotation="90"/>
    </xf>
    <xf numFmtId="0" fontId="13" fillId="3" borderId="54" xfId="3" applyFont="1" applyFill="1" applyBorder="1" applyAlignment="1">
      <alignment horizontal="center" vertical="center" textRotation="90"/>
    </xf>
    <xf numFmtId="0" fontId="13" fillId="3" borderId="75" xfId="3" applyFont="1" applyFill="1" applyBorder="1" applyAlignment="1">
      <alignment horizontal="center" vertical="center" wrapText="1"/>
    </xf>
    <xf numFmtId="0" fontId="12" fillId="3" borderId="76" xfId="3" applyFont="1" applyFill="1" applyBorder="1" applyAlignment="1">
      <alignment horizontal="center" vertical="center" wrapText="1"/>
    </xf>
    <xf numFmtId="0" fontId="13" fillId="3" borderId="40" xfId="3" applyFont="1" applyFill="1" applyBorder="1" applyAlignment="1">
      <alignment horizontal="center" vertical="center" wrapText="1"/>
    </xf>
    <xf numFmtId="0" fontId="12" fillId="3" borderId="54" xfId="3" applyFont="1" applyFill="1" applyBorder="1" applyAlignment="1">
      <alignment horizontal="center" vertical="center" wrapText="1"/>
    </xf>
    <xf numFmtId="0" fontId="13" fillId="3" borderId="30" xfId="3" applyFont="1" applyFill="1" applyBorder="1" applyAlignment="1">
      <alignment horizontal="center" vertical="center"/>
    </xf>
    <xf numFmtId="0" fontId="13" fillId="3" borderId="74" xfId="3" applyFont="1" applyFill="1" applyBorder="1" applyAlignment="1">
      <alignment horizontal="center" vertical="center" wrapText="1"/>
    </xf>
    <xf numFmtId="0" fontId="13" fillId="3" borderId="76" xfId="3" applyFont="1" applyFill="1" applyBorder="1" applyAlignment="1">
      <alignment horizontal="center" vertical="center" wrapText="1"/>
    </xf>
    <xf numFmtId="0" fontId="13" fillId="3" borderId="73" xfId="3" applyFont="1" applyFill="1" applyBorder="1" applyAlignment="1">
      <alignment horizontal="center" vertical="center" wrapText="1"/>
    </xf>
    <xf numFmtId="0" fontId="12" fillId="3" borderId="68" xfId="3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6" fillId="0" borderId="77" xfId="4" applyFont="1" applyBorder="1" applyAlignment="1">
      <alignment horizontal="left" vertical="center"/>
    </xf>
    <xf numFmtId="0" fontId="7" fillId="0" borderId="78" xfId="4" applyFont="1" applyBorder="1" applyAlignment="1">
      <alignment horizontal="left" vertical="center"/>
    </xf>
    <xf numFmtId="1" fontId="13" fillId="3" borderId="73" xfId="4" applyNumberFormat="1" applyFont="1" applyFill="1" applyBorder="1" applyAlignment="1">
      <alignment horizontal="center" vertical="center" wrapText="1"/>
    </xf>
    <xf numFmtId="1" fontId="7" fillId="3" borderId="68" xfId="4" applyNumberFormat="1" applyFont="1" applyFill="1" applyBorder="1" applyAlignment="1">
      <alignment horizontal="center" vertical="center" wrapText="1"/>
    </xf>
    <xf numFmtId="1" fontId="13" fillId="3" borderId="71" xfId="4" applyNumberFormat="1" applyFont="1" applyFill="1" applyBorder="1" applyAlignment="1">
      <alignment horizontal="center" vertical="center" wrapText="1"/>
    </xf>
    <xf numFmtId="1" fontId="7" fillId="3" borderId="69" xfId="4" applyNumberFormat="1" applyFont="1" applyFill="1" applyBorder="1" applyAlignment="1">
      <alignment horizontal="center" vertical="center" wrapText="1"/>
    </xf>
    <xf numFmtId="1" fontId="13" fillId="3" borderId="66" xfId="4" applyNumberFormat="1" applyFont="1" applyFill="1" applyBorder="1" applyAlignment="1">
      <alignment horizontal="center" vertical="center" wrapText="1"/>
    </xf>
    <xf numFmtId="1" fontId="7" fillId="3" borderId="54" xfId="4" applyNumberFormat="1" applyFont="1" applyFill="1" applyBorder="1" applyAlignment="1">
      <alignment horizontal="center" vertical="center" wrapText="1"/>
    </xf>
    <xf numFmtId="0" fontId="6" fillId="0" borderId="79" xfId="4" applyFont="1" applyBorder="1" applyAlignment="1">
      <alignment horizontal="left" vertical="center"/>
    </xf>
    <xf numFmtId="0" fontId="7" fillId="0" borderId="80" xfId="4" applyFont="1" applyBorder="1" applyAlignment="1">
      <alignment horizontal="left" vertical="center"/>
    </xf>
    <xf numFmtId="0" fontId="6" fillId="0" borderId="26" xfId="4" applyFont="1" applyBorder="1" applyAlignment="1">
      <alignment horizontal="left" vertical="center"/>
    </xf>
    <xf numFmtId="0" fontId="7" fillId="0" borderId="58" xfId="4" applyFont="1" applyBorder="1" applyAlignment="1">
      <alignment horizontal="left" vertical="center"/>
    </xf>
    <xf numFmtId="0" fontId="13" fillId="3" borderId="67" xfId="4" applyFont="1" applyFill="1" applyBorder="1" applyAlignment="1">
      <alignment horizontal="center" vertical="center"/>
    </xf>
    <xf numFmtId="0" fontId="13" fillId="3" borderId="73" xfId="4" applyFont="1" applyFill="1" applyBorder="1" applyAlignment="1">
      <alignment horizontal="center" vertical="center"/>
    </xf>
    <xf numFmtId="0" fontId="13" fillId="3" borderId="68" xfId="4" applyFont="1" applyFill="1" applyBorder="1" applyAlignment="1">
      <alignment horizontal="center" vertical="center"/>
    </xf>
    <xf numFmtId="0" fontId="13" fillId="3" borderId="72" xfId="4" applyFont="1" applyFill="1" applyBorder="1" applyAlignment="1">
      <alignment horizontal="center" vertical="center"/>
    </xf>
    <xf numFmtId="0" fontId="13" fillId="3" borderId="81" xfId="4" applyFont="1" applyFill="1" applyBorder="1" applyAlignment="1">
      <alignment horizontal="center" vertical="center"/>
    </xf>
    <xf numFmtId="0" fontId="13" fillId="3" borderId="19" xfId="4" applyFont="1" applyFill="1" applyBorder="1" applyAlignment="1">
      <alignment horizontal="center" vertical="center"/>
    </xf>
    <xf numFmtId="1" fontId="13" fillId="3" borderId="23" xfId="4" applyNumberFormat="1" applyFont="1" applyFill="1" applyBorder="1" applyAlignment="1">
      <alignment horizontal="center" vertical="center"/>
    </xf>
    <xf numFmtId="1" fontId="13" fillId="3" borderId="87" xfId="4" applyNumberFormat="1" applyFont="1" applyFill="1" applyBorder="1" applyAlignment="1">
      <alignment horizontal="center" vertical="center"/>
    </xf>
    <xf numFmtId="0" fontId="14" fillId="3" borderId="36" xfId="4" applyFont="1" applyFill="1" applyBorder="1" applyAlignment="1">
      <alignment horizontal="center" vertical="center"/>
    </xf>
    <xf numFmtId="0" fontId="14" fillId="3" borderId="49" xfId="4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4" fillId="0" borderId="82" xfId="0" applyFont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10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</cellXfs>
  <cellStyles count="9">
    <cellStyle name="Čiarka" xfId="1" builtinId="3"/>
    <cellStyle name="Normálna 2" xfId="2"/>
    <cellStyle name="Normálna 3" xfId="3"/>
    <cellStyle name="Normálna 4" xfId="4"/>
    <cellStyle name="Normálna 5" xfId="5"/>
    <cellStyle name="Normálne" xfId="0" builtinId="0"/>
    <cellStyle name="normálne 2" xfId="6"/>
    <cellStyle name="normálne 3" xfId="7"/>
    <cellStyle name="normálne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showRuler="0" zoomScaleNormal="100" zoomScaleSheetLayoutView="110" workbookViewId="0">
      <selection activeCell="I23" sqref="I23"/>
    </sheetView>
  </sheetViews>
  <sheetFormatPr defaultColWidth="9.140625" defaultRowHeight="15" x14ac:dyDescent="0.2"/>
  <cols>
    <col min="1" max="1" width="42.42578125" style="13" customWidth="1"/>
    <col min="2" max="7" width="9.7109375" style="13" customWidth="1"/>
    <col min="8" max="16384" width="9.140625" style="13"/>
  </cols>
  <sheetData>
    <row r="1" spans="1:8" x14ac:dyDescent="0.2">
      <c r="G1" s="14" t="s">
        <v>281</v>
      </c>
    </row>
    <row r="2" spans="1:8" ht="15.75" x14ac:dyDescent="0.2">
      <c r="A2" s="430" t="s">
        <v>300</v>
      </c>
      <c r="B2" s="430"/>
      <c r="C2" s="430"/>
      <c r="D2" s="430"/>
      <c r="E2" s="430"/>
      <c r="F2" s="430"/>
      <c r="G2" s="430"/>
    </row>
    <row r="3" spans="1:8" ht="10.5" customHeight="1" thickBot="1" x14ac:dyDescent="0.25"/>
    <row r="4" spans="1:8" ht="17.25" customHeight="1" x14ac:dyDescent="0.2">
      <c r="A4" s="434" t="s">
        <v>94</v>
      </c>
      <c r="B4" s="427" t="s">
        <v>93</v>
      </c>
      <c r="C4" s="428"/>
      <c r="D4" s="428"/>
      <c r="E4" s="428"/>
      <c r="F4" s="428"/>
      <c r="G4" s="429"/>
    </row>
    <row r="5" spans="1:8" ht="17.25" customHeight="1" thickBot="1" x14ac:dyDescent="0.25">
      <c r="A5" s="435"/>
      <c r="B5" s="431" t="s">
        <v>92</v>
      </c>
      <c r="C5" s="432"/>
      <c r="D5" s="432"/>
      <c r="E5" s="432"/>
      <c r="F5" s="432"/>
      <c r="G5" s="433"/>
    </row>
    <row r="6" spans="1:8" s="38" customFormat="1" ht="17.25" customHeight="1" thickBot="1" x14ac:dyDescent="0.25">
      <c r="A6" s="436"/>
      <c r="B6" s="157" t="s">
        <v>91</v>
      </c>
      <c r="C6" s="158" t="s">
        <v>90</v>
      </c>
      <c r="D6" s="158" t="s">
        <v>89</v>
      </c>
      <c r="E6" s="158" t="s">
        <v>88</v>
      </c>
      <c r="F6" s="204" t="s">
        <v>87</v>
      </c>
      <c r="G6" s="205" t="s">
        <v>67</v>
      </c>
      <c r="H6" s="37"/>
    </row>
    <row r="7" spans="1:8" ht="18" customHeight="1" thickTop="1" x14ac:dyDescent="0.2">
      <c r="A7" s="67" t="s">
        <v>86</v>
      </c>
      <c r="B7" s="274">
        <v>2</v>
      </c>
      <c r="C7" s="275">
        <v>14</v>
      </c>
      <c r="D7" s="275"/>
      <c r="E7" s="275"/>
      <c r="F7" s="276"/>
      <c r="G7" s="389">
        <f>SUM(B7:F7)</f>
        <v>16</v>
      </c>
    </row>
    <row r="8" spans="1:8" ht="18" customHeight="1" x14ac:dyDescent="0.2">
      <c r="A8" s="68" t="s">
        <v>85</v>
      </c>
      <c r="B8" s="277"/>
      <c r="C8" s="278">
        <v>1</v>
      </c>
      <c r="D8" s="278">
        <v>5</v>
      </c>
      <c r="E8" s="278">
        <v>5</v>
      </c>
      <c r="F8" s="279"/>
      <c r="G8" s="390">
        <f t="shared" ref="G8:G24" si="0">SUM(B8:F8)</f>
        <v>11</v>
      </c>
    </row>
    <row r="9" spans="1:8" ht="18" customHeight="1" x14ac:dyDescent="0.2">
      <c r="A9" s="68" t="s">
        <v>84</v>
      </c>
      <c r="B9" s="277">
        <v>9</v>
      </c>
      <c r="C9" s="278">
        <v>50</v>
      </c>
      <c r="D9" s="278">
        <v>79</v>
      </c>
      <c r="E9" s="278">
        <v>15</v>
      </c>
      <c r="F9" s="279"/>
      <c r="G9" s="390">
        <f t="shared" si="0"/>
        <v>153</v>
      </c>
    </row>
    <row r="10" spans="1:8" ht="18" customHeight="1" x14ac:dyDescent="0.2">
      <c r="A10" s="68" t="s">
        <v>83</v>
      </c>
      <c r="B10" s="277"/>
      <c r="C10" s="278"/>
      <c r="D10" s="278"/>
      <c r="E10" s="278"/>
      <c r="F10" s="279"/>
      <c r="G10" s="390"/>
    </row>
    <row r="11" spans="1:8" ht="18" customHeight="1" x14ac:dyDescent="0.2">
      <c r="A11" s="68" t="s">
        <v>82</v>
      </c>
      <c r="B11" s="277"/>
      <c r="C11" s="278"/>
      <c r="D11" s="278"/>
      <c r="E11" s="278"/>
      <c r="F11" s="279"/>
      <c r="G11" s="390"/>
    </row>
    <row r="12" spans="1:8" ht="18" customHeight="1" x14ac:dyDescent="0.2">
      <c r="A12" s="68" t="s">
        <v>81</v>
      </c>
      <c r="B12" s="277">
        <v>2</v>
      </c>
      <c r="C12" s="278">
        <v>7</v>
      </c>
      <c r="D12" s="278">
        <v>27</v>
      </c>
      <c r="E12" s="278">
        <v>23</v>
      </c>
      <c r="F12" s="279">
        <v>15</v>
      </c>
      <c r="G12" s="390">
        <f t="shared" si="0"/>
        <v>74</v>
      </c>
    </row>
    <row r="13" spans="1:8" ht="18" customHeight="1" x14ac:dyDescent="0.2">
      <c r="A13" s="68" t="s">
        <v>80</v>
      </c>
      <c r="B13" s="277"/>
      <c r="C13" s="278">
        <v>5</v>
      </c>
      <c r="D13" s="278">
        <v>4</v>
      </c>
      <c r="E13" s="278"/>
      <c r="F13" s="279"/>
      <c r="G13" s="390">
        <f t="shared" si="0"/>
        <v>9</v>
      </c>
    </row>
    <row r="14" spans="1:8" ht="18" customHeight="1" x14ac:dyDescent="0.2">
      <c r="A14" s="68" t="s">
        <v>79</v>
      </c>
      <c r="B14" s="277"/>
      <c r="C14" s="278">
        <v>1</v>
      </c>
      <c r="D14" s="278">
        <v>1</v>
      </c>
      <c r="E14" s="278"/>
      <c r="F14" s="279"/>
      <c r="G14" s="390">
        <f t="shared" si="0"/>
        <v>2</v>
      </c>
    </row>
    <row r="15" spans="1:8" ht="18" customHeight="1" x14ac:dyDescent="0.2">
      <c r="A15" s="68" t="s">
        <v>78</v>
      </c>
      <c r="B15" s="277"/>
      <c r="C15" s="278">
        <v>2</v>
      </c>
      <c r="D15" s="278">
        <v>2</v>
      </c>
      <c r="E15" s="278">
        <v>2</v>
      </c>
      <c r="F15" s="279"/>
      <c r="G15" s="390">
        <f t="shared" si="0"/>
        <v>6</v>
      </c>
    </row>
    <row r="16" spans="1:8" ht="18" customHeight="1" x14ac:dyDescent="0.2">
      <c r="A16" s="68" t="s">
        <v>77</v>
      </c>
      <c r="B16" s="277"/>
      <c r="C16" s="278"/>
      <c r="D16" s="278"/>
      <c r="E16" s="278"/>
      <c r="F16" s="279"/>
      <c r="G16" s="390"/>
    </row>
    <row r="17" spans="1:7" ht="18" customHeight="1" x14ac:dyDescent="0.2">
      <c r="A17" s="68" t="s">
        <v>76</v>
      </c>
      <c r="B17" s="277"/>
      <c r="C17" s="278"/>
      <c r="D17" s="278">
        <v>1</v>
      </c>
      <c r="E17" s="278"/>
      <c r="F17" s="279"/>
      <c r="G17" s="390">
        <f t="shared" si="0"/>
        <v>1</v>
      </c>
    </row>
    <row r="18" spans="1:7" ht="18" customHeight="1" x14ac:dyDescent="0.2">
      <c r="A18" s="68" t="s">
        <v>75</v>
      </c>
      <c r="B18" s="277"/>
      <c r="C18" s="278"/>
      <c r="D18" s="278"/>
      <c r="E18" s="278"/>
      <c r="F18" s="279"/>
      <c r="G18" s="390"/>
    </row>
    <row r="19" spans="1:7" ht="18" customHeight="1" x14ac:dyDescent="0.2">
      <c r="A19" s="68" t="s">
        <v>74</v>
      </c>
      <c r="B19" s="277"/>
      <c r="C19" s="278"/>
      <c r="D19" s="278"/>
      <c r="E19" s="278"/>
      <c r="F19" s="279"/>
      <c r="G19" s="390"/>
    </row>
    <row r="20" spans="1:7" ht="18" customHeight="1" x14ac:dyDescent="0.2">
      <c r="A20" s="68" t="s">
        <v>267</v>
      </c>
      <c r="B20" s="277"/>
      <c r="C20" s="278"/>
      <c r="D20" s="278"/>
      <c r="E20" s="278"/>
      <c r="F20" s="279"/>
      <c r="G20" s="390"/>
    </row>
    <row r="21" spans="1:7" ht="18" customHeight="1" x14ac:dyDescent="0.2">
      <c r="A21" s="68" t="s">
        <v>73</v>
      </c>
      <c r="B21" s="277"/>
      <c r="C21" s="278">
        <v>3</v>
      </c>
      <c r="D21" s="278"/>
      <c r="E21" s="278">
        <v>1</v>
      </c>
      <c r="F21" s="279"/>
      <c r="G21" s="390">
        <f t="shared" si="0"/>
        <v>4</v>
      </c>
    </row>
    <row r="22" spans="1:7" ht="18" customHeight="1" x14ac:dyDescent="0.2">
      <c r="A22" s="68" t="s">
        <v>72</v>
      </c>
      <c r="B22" s="277"/>
      <c r="C22" s="278"/>
      <c r="D22" s="278"/>
      <c r="E22" s="278"/>
      <c r="F22" s="279"/>
      <c r="G22" s="390"/>
    </row>
    <row r="23" spans="1:7" ht="18" customHeight="1" x14ac:dyDescent="0.2">
      <c r="A23" s="68" t="s">
        <v>71</v>
      </c>
      <c r="B23" s="277"/>
      <c r="C23" s="278"/>
      <c r="D23" s="278"/>
      <c r="E23" s="278"/>
      <c r="F23" s="279"/>
      <c r="G23" s="390"/>
    </row>
    <row r="24" spans="1:7" ht="18" customHeight="1" x14ac:dyDescent="0.2">
      <c r="A24" s="68" t="s">
        <v>70</v>
      </c>
      <c r="B24" s="277"/>
      <c r="C24" s="278">
        <v>4</v>
      </c>
      <c r="D24" s="278"/>
      <c r="E24" s="278"/>
      <c r="F24" s="279"/>
      <c r="G24" s="390">
        <f t="shared" si="0"/>
        <v>4</v>
      </c>
    </row>
    <row r="25" spans="1:7" ht="18" customHeight="1" x14ac:dyDescent="0.2">
      <c r="A25" s="68" t="s">
        <v>69</v>
      </c>
      <c r="B25" s="277"/>
      <c r="C25" s="278"/>
      <c r="D25" s="278"/>
      <c r="E25" s="278"/>
      <c r="F25" s="279"/>
      <c r="G25" s="390"/>
    </row>
    <row r="26" spans="1:7" ht="18" customHeight="1" thickBot="1" x14ac:dyDescent="0.25">
      <c r="A26" s="69" t="s">
        <v>68</v>
      </c>
      <c r="B26" s="280"/>
      <c r="C26" s="281"/>
      <c r="D26" s="281"/>
      <c r="E26" s="281"/>
      <c r="F26" s="282"/>
      <c r="G26" s="391"/>
    </row>
    <row r="27" spans="1:7" ht="21.95" customHeight="1" thickTop="1" thickBot="1" x14ac:dyDescent="0.25">
      <c r="A27" s="151" t="s">
        <v>67</v>
      </c>
      <c r="B27" s="283">
        <v>13</v>
      </c>
      <c r="C27" s="284">
        <v>87</v>
      </c>
      <c r="D27" s="284">
        <v>119</v>
      </c>
      <c r="E27" s="284">
        <v>46</v>
      </c>
      <c r="F27" s="285">
        <v>15</v>
      </c>
      <c r="G27" s="392">
        <f t="shared" ref="G27" si="1">SUM(G7:G26)</f>
        <v>280</v>
      </c>
    </row>
    <row r="32" spans="1:7" x14ac:dyDescent="0.2">
      <c r="A32" s="13" t="s">
        <v>297</v>
      </c>
    </row>
  </sheetData>
  <mergeCells count="4">
    <mergeCell ref="B4:G4"/>
    <mergeCell ref="A2:G2"/>
    <mergeCell ref="B5:G5"/>
    <mergeCell ref="A4:A6"/>
  </mergeCells>
  <phoneticPr fontId="22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R26" sqref="R26"/>
    </sheetView>
  </sheetViews>
  <sheetFormatPr defaultColWidth="9.140625" defaultRowHeight="12.75" x14ac:dyDescent="0.2"/>
  <cols>
    <col min="1" max="1" width="4.140625" style="50" customWidth="1"/>
    <col min="2" max="2" width="46.42578125" style="50" customWidth="1"/>
    <col min="3" max="16" width="7.7109375" style="50" customWidth="1"/>
    <col min="17" max="16384" width="9.140625" style="50"/>
  </cols>
  <sheetData>
    <row r="1" spans="1:16" x14ac:dyDescent="0.2">
      <c r="A1" s="518" t="s">
        <v>59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1:16" ht="47.25" customHeight="1" thickBot="1" x14ac:dyDescent="0.25">
      <c r="A2" s="525" t="s">
        <v>298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314"/>
      <c r="O2" s="373"/>
      <c r="P2" s="51"/>
    </row>
    <row r="3" spans="1:16" ht="26.25" thickBot="1" x14ac:dyDescent="0.25">
      <c r="A3" s="206" t="s">
        <v>0</v>
      </c>
      <c r="B3" s="213" t="s">
        <v>290</v>
      </c>
      <c r="C3" s="214">
        <v>2008</v>
      </c>
      <c r="D3" s="214">
        <v>2009</v>
      </c>
      <c r="E3" s="214">
        <v>2010</v>
      </c>
      <c r="F3" s="214">
        <v>2011</v>
      </c>
      <c r="G3" s="214">
        <v>2012</v>
      </c>
      <c r="H3" s="214">
        <v>2013</v>
      </c>
      <c r="I3" s="214">
        <v>2014</v>
      </c>
      <c r="J3" s="214">
        <v>2015</v>
      </c>
      <c r="K3" s="214">
        <v>2016</v>
      </c>
      <c r="L3" s="215">
        <v>2017</v>
      </c>
      <c r="M3" s="214">
        <v>2018</v>
      </c>
      <c r="N3" s="315">
        <v>2019</v>
      </c>
      <c r="O3" s="214">
        <v>2020</v>
      </c>
      <c r="P3" s="213">
        <v>2021</v>
      </c>
    </row>
    <row r="4" spans="1:16" ht="16.5" customHeight="1" thickTop="1" x14ac:dyDescent="0.2">
      <c r="A4" s="216" t="s">
        <v>26</v>
      </c>
      <c r="B4" s="217" t="s">
        <v>27</v>
      </c>
      <c r="C4" s="218">
        <v>1</v>
      </c>
      <c r="D4" s="218">
        <v>3</v>
      </c>
      <c r="E4" s="218"/>
      <c r="F4" s="218">
        <v>1</v>
      </c>
      <c r="G4" s="218">
        <v>0</v>
      </c>
      <c r="H4" s="218">
        <v>0</v>
      </c>
      <c r="I4" s="218">
        <v>0</v>
      </c>
      <c r="J4" s="219">
        <v>0</v>
      </c>
      <c r="K4" s="219">
        <v>0</v>
      </c>
      <c r="L4" s="220">
        <v>0</v>
      </c>
      <c r="M4" s="219">
        <v>0</v>
      </c>
      <c r="N4" s="333"/>
      <c r="O4" s="219">
        <v>2</v>
      </c>
      <c r="P4" s="336"/>
    </row>
    <row r="5" spans="1:16" ht="27.75" customHeight="1" x14ac:dyDescent="0.2">
      <c r="A5" s="85" t="s">
        <v>28</v>
      </c>
      <c r="B5" s="8" t="s">
        <v>29</v>
      </c>
      <c r="C5" s="5"/>
      <c r="D5" s="5">
        <v>1</v>
      </c>
      <c r="E5" s="5"/>
      <c r="F5" s="5">
        <v>1</v>
      </c>
      <c r="G5" s="5">
        <v>0</v>
      </c>
      <c r="H5" s="5">
        <v>0</v>
      </c>
      <c r="I5" s="5">
        <v>1</v>
      </c>
      <c r="J5" s="2">
        <v>0</v>
      </c>
      <c r="K5" s="2">
        <v>0</v>
      </c>
      <c r="L5" s="165">
        <v>0</v>
      </c>
      <c r="M5" s="219">
        <v>0</v>
      </c>
      <c r="N5" s="333">
        <v>0</v>
      </c>
      <c r="O5" s="219"/>
      <c r="P5" s="336">
        <v>0</v>
      </c>
    </row>
    <row r="6" spans="1:16" ht="27.75" customHeight="1" x14ac:dyDescent="0.2">
      <c r="A6" s="85" t="s">
        <v>30</v>
      </c>
      <c r="B6" s="8" t="s">
        <v>31</v>
      </c>
      <c r="C6" s="5"/>
      <c r="D6" s="5"/>
      <c r="E6" s="5"/>
      <c r="F6" s="5"/>
      <c r="G6" s="5">
        <v>0</v>
      </c>
      <c r="H6" s="5">
        <v>0</v>
      </c>
      <c r="I6" s="5">
        <v>0</v>
      </c>
      <c r="J6" s="2">
        <v>0</v>
      </c>
      <c r="K6" s="2">
        <v>0</v>
      </c>
      <c r="L6" s="165">
        <v>0</v>
      </c>
      <c r="M6" s="219">
        <v>0</v>
      </c>
      <c r="N6" s="333">
        <v>0</v>
      </c>
      <c r="O6" s="219"/>
      <c r="P6" s="336">
        <v>0</v>
      </c>
    </row>
    <row r="7" spans="1:16" ht="27.75" customHeight="1" x14ac:dyDescent="0.2">
      <c r="A7" s="85" t="s">
        <v>32</v>
      </c>
      <c r="B7" s="8" t="s">
        <v>33</v>
      </c>
      <c r="C7" s="5"/>
      <c r="D7" s="5"/>
      <c r="E7" s="5"/>
      <c r="F7" s="5"/>
      <c r="G7" s="5">
        <v>0</v>
      </c>
      <c r="H7" s="5">
        <v>0</v>
      </c>
      <c r="I7" s="5">
        <v>0</v>
      </c>
      <c r="J7" s="2">
        <v>0</v>
      </c>
      <c r="K7" s="2">
        <v>1</v>
      </c>
      <c r="L7" s="165"/>
      <c r="M7" s="219"/>
      <c r="N7" s="333"/>
      <c r="O7" s="219"/>
      <c r="P7" s="336"/>
    </row>
    <row r="8" spans="1:16" ht="27.75" customHeight="1" x14ac:dyDescent="0.2">
      <c r="A8" s="85" t="s">
        <v>34</v>
      </c>
      <c r="B8" s="8" t="s">
        <v>35</v>
      </c>
      <c r="C8" s="5"/>
      <c r="D8" s="5"/>
      <c r="E8" s="5"/>
      <c r="F8" s="5"/>
      <c r="G8" s="5">
        <v>0</v>
      </c>
      <c r="H8" s="5">
        <v>0</v>
      </c>
      <c r="I8" s="5">
        <v>0</v>
      </c>
      <c r="J8" s="2">
        <v>0</v>
      </c>
      <c r="K8" s="2"/>
      <c r="L8" s="165"/>
      <c r="M8" s="219"/>
      <c r="N8" s="333"/>
      <c r="O8" s="219"/>
      <c r="P8" s="336"/>
    </row>
    <row r="9" spans="1:16" ht="16.5" customHeight="1" x14ac:dyDescent="0.2">
      <c r="A9" s="85" t="s">
        <v>36</v>
      </c>
      <c r="B9" s="8" t="s">
        <v>37</v>
      </c>
      <c r="C9" s="5"/>
      <c r="D9" s="5"/>
      <c r="E9" s="5"/>
      <c r="F9" s="5"/>
      <c r="G9" s="5">
        <v>0</v>
      </c>
      <c r="H9" s="5">
        <v>1</v>
      </c>
      <c r="I9" s="5">
        <v>0</v>
      </c>
      <c r="J9" s="2">
        <v>0</v>
      </c>
      <c r="K9" s="2"/>
      <c r="L9" s="165"/>
      <c r="M9" s="219"/>
      <c r="N9" s="333"/>
      <c r="O9" s="219"/>
      <c r="P9" s="336"/>
    </row>
    <row r="10" spans="1:16" ht="27.75" customHeight="1" thickBot="1" x14ac:dyDescent="0.25">
      <c r="A10" s="115" t="s">
        <v>38</v>
      </c>
      <c r="B10" s="10" t="s">
        <v>39</v>
      </c>
      <c r="C10" s="89">
        <v>1</v>
      </c>
      <c r="D10" s="89"/>
      <c r="E10" s="89"/>
      <c r="F10" s="89"/>
      <c r="G10" s="89">
        <v>0</v>
      </c>
      <c r="H10" s="89">
        <v>0</v>
      </c>
      <c r="I10" s="89">
        <v>0</v>
      </c>
      <c r="J10" s="3">
        <v>0</v>
      </c>
      <c r="K10" s="3"/>
      <c r="L10" s="166"/>
      <c r="M10" s="230"/>
      <c r="N10" s="334"/>
      <c r="O10" s="230"/>
      <c r="P10" s="337"/>
    </row>
    <row r="11" spans="1:16" ht="27.75" customHeight="1" thickBot="1" x14ac:dyDescent="0.25">
      <c r="A11" s="522" t="s">
        <v>291</v>
      </c>
      <c r="B11" s="523"/>
      <c r="C11" s="113">
        <f t="shared" ref="C11:J11" si="0">SUM(C4:C10)</f>
        <v>2</v>
      </c>
      <c r="D11" s="113">
        <f t="shared" si="0"/>
        <v>4</v>
      </c>
      <c r="E11" s="113">
        <f t="shared" si="0"/>
        <v>0</v>
      </c>
      <c r="F11" s="113">
        <f t="shared" si="0"/>
        <v>2</v>
      </c>
      <c r="G11" s="113">
        <f t="shared" si="0"/>
        <v>0</v>
      </c>
      <c r="H11" s="113">
        <f t="shared" si="0"/>
        <v>1</v>
      </c>
      <c r="I11" s="113">
        <f t="shared" si="0"/>
        <v>1</v>
      </c>
      <c r="J11" s="113">
        <f t="shared" si="0"/>
        <v>0</v>
      </c>
      <c r="K11" s="113">
        <f t="shared" ref="K11:P11" si="1">SUM(K4:K10)</f>
        <v>1</v>
      </c>
      <c r="L11" s="163">
        <f t="shared" si="1"/>
        <v>0</v>
      </c>
      <c r="M11" s="113">
        <f t="shared" si="1"/>
        <v>0</v>
      </c>
      <c r="N11" s="323">
        <f t="shared" si="1"/>
        <v>0</v>
      </c>
      <c r="O11" s="113">
        <f t="shared" si="1"/>
        <v>2</v>
      </c>
      <c r="P11" s="304">
        <f t="shared" si="1"/>
        <v>0</v>
      </c>
    </row>
    <row r="12" spans="1:16" ht="27.75" customHeight="1" x14ac:dyDescent="0.2">
      <c r="A12" s="84" t="s">
        <v>40</v>
      </c>
      <c r="B12" s="63" t="s">
        <v>41</v>
      </c>
      <c r="C12" s="4">
        <v>9</v>
      </c>
      <c r="D12" s="4">
        <v>7</v>
      </c>
      <c r="E12" s="4">
        <v>6</v>
      </c>
      <c r="F12" s="4"/>
      <c r="G12" s="4">
        <v>2</v>
      </c>
      <c r="H12" s="4">
        <v>1</v>
      </c>
      <c r="I12" s="4">
        <v>1</v>
      </c>
      <c r="J12" s="1">
        <v>1</v>
      </c>
      <c r="K12" s="1"/>
      <c r="L12" s="75">
        <v>3</v>
      </c>
      <c r="M12" s="229">
        <v>1</v>
      </c>
      <c r="N12" s="321">
        <v>1</v>
      </c>
      <c r="O12" s="229">
        <v>1</v>
      </c>
      <c r="P12" s="322"/>
    </row>
    <row r="13" spans="1:16" ht="27.75" customHeight="1" x14ac:dyDescent="0.2">
      <c r="A13" s="85" t="s">
        <v>42</v>
      </c>
      <c r="B13" s="8" t="s">
        <v>43</v>
      </c>
      <c r="C13" s="5"/>
      <c r="D13" s="5"/>
      <c r="E13" s="5">
        <v>1</v>
      </c>
      <c r="F13" s="5"/>
      <c r="G13" s="5">
        <v>0</v>
      </c>
      <c r="H13" s="5">
        <v>0</v>
      </c>
      <c r="I13" s="5">
        <v>0</v>
      </c>
      <c r="J13" s="2">
        <v>0</v>
      </c>
      <c r="K13" s="2"/>
      <c r="L13" s="165"/>
      <c r="M13" s="219"/>
      <c r="N13" s="333"/>
      <c r="O13" s="219"/>
      <c r="P13" s="336"/>
    </row>
    <row r="14" spans="1:16" ht="27.75" customHeight="1" thickBot="1" x14ac:dyDescent="0.25">
      <c r="A14" s="115" t="s">
        <v>44</v>
      </c>
      <c r="B14" s="10" t="s">
        <v>45</v>
      </c>
      <c r="C14" s="89"/>
      <c r="D14" s="89"/>
      <c r="E14" s="89"/>
      <c r="F14" s="89"/>
      <c r="G14" s="89">
        <v>0</v>
      </c>
      <c r="H14" s="89">
        <v>0</v>
      </c>
      <c r="I14" s="89">
        <v>0</v>
      </c>
      <c r="J14" s="3">
        <v>0</v>
      </c>
      <c r="K14" s="3"/>
      <c r="L14" s="166"/>
      <c r="M14" s="230"/>
      <c r="N14" s="334"/>
      <c r="O14" s="230"/>
      <c r="P14" s="337"/>
    </row>
    <row r="15" spans="1:16" ht="27.75" customHeight="1" thickBot="1" x14ac:dyDescent="0.25">
      <c r="A15" s="522" t="s">
        <v>294</v>
      </c>
      <c r="B15" s="523"/>
      <c r="C15" s="117">
        <f t="shared" ref="C15:J15" si="2">SUM(C12:C14)</f>
        <v>9</v>
      </c>
      <c r="D15" s="117">
        <f t="shared" si="2"/>
        <v>7</v>
      </c>
      <c r="E15" s="117">
        <f t="shared" si="2"/>
        <v>7</v>
      </c>
      <c r="F15" s="117">
        <f t="shared" si="2"/>
        <v>0</v>
      </c>
      <c r="G15" s="117">
        <f t="shared" si="2"/>
        <v>2</v>
      </c>
      <c r="H15" s="117">
        <f t="shared" si="2"/>
        <v>1</v>
      </c>
      <c r="I15" s="117">
        <f t="shared" si="2"/>
        <v>1</v>
      </c>
      <c r="J15" s="117">
        <f t="shared" si="2"/>
        <v>1</v>
      </c>
      <c r="K15" s="117">
        <f t="shared" ref="K15:P15" si="3">SUM(K12:K14)</f>
        <v>0</v>
      </c>
      <c r="L15" s="167">
        <f t="shared" si="3"/>
        <v>3</v>
      </c>
      <c r="M15" s="117">
        <f t="shared" si="3"/>
        <v>1</v>
      </c>
      <c r="N15" s="335">
        <f t="shared" si="3"/>
        <v>1</v>
      </c>
      <c r="O15" s="117">
        <f t="shared" si="3"/>
        <v>1</v>
      </c>
      <c r="P15" s="338">
        <f t="shared" si="3"/>
        <v>0</v>
      </c>
    </row>
    <row r="16" spans="1:16" ht="27.75" customHeight="1" x14ac:dyDescent="0.2">
      <c r="A16" s="84" t="s">
        <v>46</v>
      </c>
      <c r="B16" s="63" t="s">
        <v>47</v>
      </c>
      <c r="C16" s="4"/>
      <c r="D16" s="4">
        <v>2</v>
      </c>
      <c r="E16" s="4"/>
      <c r="F16" s="4">
        <v>0</v>
      </c>
      <c r="G16" s="4">
        <v>0</v>
      </c>
      <c r="H16" s="4">
        <v>3</v>
      </c>
      <c r="I16" s="4">
        <v>0</v>
      </c>
      <c r="J16" s="1">
        <v>0</v>
      </c>
      <c r="K16" s="1"/>
      <c r="L16" s="75"/>
      <c r="M16" s="229"/>
      <c r="N16" s="321"/>
      <c r="O16" s="229"/>
      <c r="P16" s="322"/>
    </row>
    <row r="17" spans="1:16" ht="27.75" customHeight="1" x14ac:dyDescent="0.2">
      <c r="A17" s="85" t="s">
        <v>48</v>
      </c>
      <c r="B17" s="8" t="s">
        <v>49</v>
      </c>
      <c r="C17" s="5">
        <v>8</v>
      </c>
      <c r="D17" s="5">
        <v>3</v>
      </c>
      <c r="E17" s="5">
        <v>1</v>
      </c>
      <c r="F17" s="5"/>
      <c r="G17" s="5">
        <v>0</v>
      </c>
      <c r="H17" s="5">
        <v>0</v>
      </c>
      <c r="I17" s="5">
        <v>1</v>
      </c>
      <c r="J17" s="2">
        <v>1</v>
      </c>
      <c r="K17" s="2"/>
      <c r="L17" s="165">
        <v>2</v>
      </c>
      <c r="M17" s="219"/>
      <c r="N17" s="333"/>
      <c r="O17" s="219"/>
      <c r="P17" s="336">
        <v>1</v>
      </c>
    </row>
    <row r="18" spans="1:16" ht="16.5" customHeight="1" x14ac:dyDescent="0.2">
      <c r="A18" s="85" t="s">
        <v>50</v>
      </c>
      <c r="B18" s="8" t="s">
        <v>51</v>
      </c>
      <c r="C18" s="5">
        <v>1</v>
      </c>
      <c r="D18" s="5">
        <v>1</v>
      </c>
      <c r="E18" s="5"/>
      <c r="F18" s="5"/>
      <c r="G18" s="5">
        <v>0</v>
      </c>
      <c r="H18" s="5">
        <v>0</v>
      </c>
      <c r="I18" s="5">
        <v>0</v>
      </c>
      <c r="J18" s="2">
        <v>1</v>
      </c>
      <c r="K18" s="2"/>
      <c r="L18" s="165"/>
      <c r="M18" s="219"/>
      <c r="N18" s="333"/>
      <c r="O18" s="219"/>
      <c r="P18" s="336"/>
    </row>
    <row r="19" spans="1:16" ht="16.5" customHeight="1" thickBot="1" x14ac:dyDescent="0.25">
      <c r="A19" s="115" t="s">
        <v>52</v>
      </c>
      <c r="B19" s="10" t="s">
        <v>53</v>
      </c>
      <c r="C19" s="89">
        <v>3</v>
      </c>
      <c r="D19" s="89">
        <v>4</v>
      </c>
      <c r="E19" s="89">
        <v>1</v>
      </c>
      <c r="F19" s="89">
        <v>1</v>
      </c>
      <c r="G19" s="89">
        <v>0</v>
      </c>
      <c r="H19" s="89">
        <v>1</v>
      </c>
      <c r="I19" s="89">
        <v>0</v>
      </c>
      <c r="J19" s="3">
        <v>0</v>
      </c>
      <c r="K19" s="3">
        <v>1</v>
      </c>
      <c r="L19" s="166"/>
      <c r="M19" s="230"/>
      <c r="N19" s="334"/>
      <c r="O19" s="230"/>
      <c r="P19" s="337"/>
    </row>
    <row r="20" spans="1:16" ht="16.5" customHeight="1" thickBot="1" x14ac:dyDescent="0.25">
      <c r="A20" s="520" t="s">
        <v>63</v>
      </c>
      <c r="B20" s="521"/>
      <c r="C20" s="114">
        <f t="shared" ref="C20:I20" si="4">SUM(C16:C19)</f>
        <v>12</v>
      </c>
      <c r="D20" s="114">
        <f t="shared" si="4"/>
        <v>10</v>
      </c>
      <c r="E20" s="114">
        <f t="shared" si="4"/>
        <v>2</v>
      </c>
      <c r="F20" s="114">
        <f t="shared" si="4"/>
        <v>1</v>
      </c>
      <c r="G20" s="114">
        <f t="shared" si="4"/>
        <v>0</v>
      </c>
      <c r="H20" s="114">
        <f t="shared" si="4"/>
        <v>4</v>
      </c>
      <c r="I20" s="114">
        <f t="shared" si="4"/>
        <v>1</v>
      </c>
      <c r="J20" s="114">
        <f t="shared" ref="J20:O20" si="5">SUM(J16:J19)</f>
        <v>2</v>
      </c>
      <c r="K20" s="114">
        <f t="shared" si="5"/>
        <v>1</v>
      </c>
      <c r="L20" s="164">
        <f t="shared" si="5"/>
        <v>2</v>
      </c>
      <c r="M20" s="114">
        <f t="shared" si="5"/>
        <v>0</v>
      </c>
      <c r="N20" s="324">
        <f t="shared" si="5"/>
        <v>0</v>
      </c>
      <c r="O20" s="114">
        <f t="shared" si="5"/>
        <v>0</v>
      </c>
      <c r="P20" s="332">
        <f>SUM(P16:P19)</f>
        <v>1</v>
      </c>
    </row>
    <row r="21" spans="1:16" ht="16.5" customHeight="1" thickTop="1" thickBot="1" x14ac:dyDescent="0.25">
      <c r="A21" s="516" t="s">
        <v>23</v>
      </c>
      <c r="B21" s="517"/>
      <c r="C21" s="95">
        <f t="shared" ref="C21:I21" si="6">C11+C15+C20</f>
        <v>23</v>
      </c>
      <c r="D21" s="95">
        <f t="shared" si="6"/>
        <v>21</v>
      </c>
      <c r="E21" s="95">
        <f t="shared" si="6"/>
        <v>9</v>
      </c>
      <c r="F21" s="95">
        <f t="shared" si="6"/>
        <v>3</v>
      </c>
      <c r="G21" s="95">
        <f t="shared" si="6"/>
        <v>2</v>
      </c>
      <c r="H21" s="95">
        <f t="shared" si="6"/>
        <v>6</v>
      </c>
      <c r="I21" s="95">
        <f t="shared" si="6"/>
        <v>3</v>
      </c>
      <c r="J21" s="95">
        <f t="shared" ref="J21:P21" si="7">J11+J15+J20</f>
        <v>3</v>
      </c>
      <c r="K21" s="95">
        <f t="shared" si="7"/>
        <v>2</v>
      </c>
      <c r="L21" s="101">
        <f t="shared" si="7"/>
        <v>5</v>
      </c>
      <c r="M21" s="95">
        <f t="shared" si="7"/>
        <v>1</v>
      </c>
      <c r="N21" s="325">
        <f t="shared" si="7"/>
        <v>1</v>
      </c>
      <c r="O21" s="95">
        <f t="shared" si="7"/>
        <v>3</v>
      </c>
      <c r="P21" s="96">
        <f t="shared" si="7"/>
        <v>1</v>
      </c>
    </row>
  </sheetData>
  <mergeCells count="6">
    <mergeCell ref="A1:P1"/>
    <mergeCell ref="A2:M2"/>
    <mergeCell ref="A20:B20"/>
    <mergeCell ref="A21:B21"/>
    <mergeCell ref="A15:B15"/>
    <mergeCell ref="A11:B11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zoomScaleNormal="100" zoomScaleSheetLayoutView="90" workbookViewId="0">
      <selection activeCell="AH12" sqref="AH12"/>
    </sheetView>
  </sheetViews>
  <sheetFormatPr defaultColWidth="9.140625" defaultRowHeight="12.75" x14ac:dyDescent="0.2"/>
  <cols>
    <col min="1" max="1" width="4.42578125" style="53" customWidth="1"/>
    <col min="2" max="2" width="19.42578125" style="53" customWidth="1"/>
    <col min="3" max="5" width="6.7109375" style="53" bestFit="1" customWidth="1"/>
    <col min="6" max="16" width="5.7109375" style="53" customWidth="1"/>
    <col min="17" max="26" width="6.28515625" style="53" customWidth="1"/>
    <col min="27" max="29" width="6.42578125" style="53" customWidth="1"/>
    <col min="30" max="30" width="6.85546875" style="53" customWidth="1"/>
    <col min="31" max="31" width="6.7109375" style="53" customWidth="1"/>
    <col min="32" max="16384" width="9.140625" style="53"/>
  </cols>
  <sheetData>
    <row r="1" spans="1:31" x14ac:dyDescent="0.2">
      <c r="Z1" s="518" t="s">
        <v>295</v>
      </c>
      <c r="AA1" s="518"/>
      <c r="AB1" s="518"/>
      <c r="AC1" s="518"/>
      <c r="AD1" s="518"/>
    </row>
    <row r="2" spans="1:31" ht="39.75" customHeight="1" thickBot="1" x14ac:dyDescent="0.25">
      <c r="A2" s="528" t="s">
        <v>310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</row>
    <row r="3" spans="1:31" ht="27.75" customHeight="1" thickBot="1" x14ac:dyDescent="0.25">
      <c r="A3" s="529" t="s">
        <v>0</v>
      </c>
      <c r="B3" s="531" t="s">
        <v>55</v>
      </c>
      <c r="C3" s="526" t="s">
        <v>56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7"/>
      <c r="Q3" s="533" t="s">
        <v>292</v>
      </c>
      <c r="R3" s="533"/>
      <c r="S3" s="533"/>
      <c r="T3" s="533"/>
      <c r="U3" s="533"/>
      <c r="V3" s="533"/>
      <c r="W3" s="533"/>
      <c r="X3" s="533"/>
      <c r="Y3" s="533"/>
      <c r="Z3" s="534"/>
      <c r="AA3" s="534"/>
      <c r="AB3" s="534"/>
      <c r="AC3" s="534"/>
      <c r="AD3" s="535"/>
      <c r="AE3" s="81"/>
    </row>
    <row r="4" spans="1:31" ht="39.75" customHeight="1" thickBot="1" x14ac:dyDescent="0.25">
      <c r="A4" s="530"/>
      <c r="B4" s="532"/>
      <c r="C4" s="118">
        <v>2008</v>
      </c>
      <c r="D4" s="118">
        <v>2009</v>
      </c>
      <c r="E4" s="118">
        <v>2010</v>
      </c>
      <c r="F4" s="118">
        <v>2011</v>
      </c>
      <c r="G4" s="119">
        <v>2012</v>
      </c>
      <c r="H4" s="118">
        <v>2013</v>
      </c>
      <c r="I4" s="119">
        <v>2014</v>
      </c>
      <c r="J4" s="119">
        <v>2015</v>
      </c>
      <c r="K4" s="119">
        <v>2016</v>
      </c>
      <c r="L4" s="119">
        <v>2017</v>
      </c>
      <c r="M4" s="231">
        <v>2018</v>
      </c>
      <c r="N4" s="346">
        <v>2019</v>
      </c>
      <c r="O4" s="346">
        <v>2020</v>
      </c>
      <c r="P4" s="339">
        <v>2021</v>
      </c>
      <c r="Q4" s="286">
        <v>2008</v>
      </c>
      <c r="R4" s="287">
        <v>2009</v>
      </c>
      <c r="S4" s="287">
        <v>2010</v>
      </c>
      <c r="T4" s="287">
        <v>2011</v>
      </c>
      <c r="U4" s="287">
        <v>2012</v>
      </c>
      <c r="V4" s="287">
        <v>2013</v>
      </c>
      <c r="W4" s="287">
        <v>2014</v>
      </c>
      <c r="X4" s="287">
        <v>2015</v>
      </c>
      <c r="Y4" s="287">
        <v>2016</v>
      </c>
      <c r="Z4" s="288">
        <v>2017</v>
      </c>
      <c r="AA4" s="234">
        <v>2018</v>
      </c>
      <c r="AB4" s="343">
        <v>2019</v>
      </c>
      <c r="AC4" s="234">
        <v>2020</v>
      </c>
      <c r="AD4" s="350">
        <v>2021</v>
      </c>
    </row>
    <row r="5" spans="1:31" ht="28.5" customHeight="1" thickTop="1" x14ac:dyDescent="0.2">
      <c r="A5" s="6" t="s">
        <v>1</v>
      </c>
      <c r="B5" s="54" t="s">
        <v>2</v>
      </c>
      <c r="C5" s="73">
        <v>15</v>
      </c>
      <c r="D5" s="73">
        <v>13</v>
      </c>
      <c r="E5" s="73">
        <v>19</v>
      </c>
      <c r="F5" s="73">
        <v>16</v>
      </c>
      <c r="G5" s="73">
        <v>6</v>
      </c>
      <c r="H5" s="73">
        <v>10</v>
      </c>
      <c r="I5" s="74">
        <v>5</v>
      </c>
      <c r="J5" s="74">
        <v>9</v>
      </c>
      <c r="K5" s="74">
        <v>13</v>
      </c>
      <c r="L5" s="74">
        <v>9</v>
      </c>
      <c r="M5" s="232">
        <v>15</v>
      </c>
      <c r="N5" s="347">
        <v>10</v>
      </c>
      <c r="O5" s="347">
        <v>15</v>
      </c>
      <c r="P5" s="340">
        <v>9</v>
      </c>
      <c r="Q5" s="289">
        <f>100/D16*D5</f>
        <v>3.3248081841432229</v>
      </c>
      <c r="R5" s="57">
        <f>100/E16*E5</f>
        <v>6.375838926174497</v>
      </c>
      <c r="S5" s="57">
        <f>100/F16*F5</f>
        <v>5.8394160583941606</v>
      </c>
      <c r="T5" s="57">
        <f>100/G16*G5</f>
        <v>2.1818181818181817</v>
      </c>
      <c r="U5" s="57">
        <f>100/H16*H5</f>
        <v>4.048582995951417</v>
      </c>
      <c r="V5" s="57">
        <f t="shared" ref="V5:AB5" si="0">100/H16*H5</f>
        <v>4.048582995951417</v>
      </c>
      <c r="W5" s="57">
        <f t="shared" si="0"/>
        <v>2.2727272727272725</v>
      </c>
      <c r="X5" s="57">
        <f t="shared" si="0"/>
        <v>4.0540540540540544</v>
      </c>
      <c r="Y5" s="57">
        <f t="shared" si="0"/>
        <v>5.5793991416309012</v>
      </c>
      <c r="Z5" s="170">
        <f t="shared" si="0"/>
        <v>4.1474654377880187</v>
      </c>
      <c r="AA5" s="235">
        <f t="shared" si="0"/>
        <v>6.2240663900414939</v>
      </c>
      <c r="AB5" s="344">
        <f t="shared" si="0"/>
        <v>4.7846889952153111</v>
      </c>
      <c r="AC5" s="235">
        <f t="shared" ref="AC5:AD5" si="1">100/O16*O5</f>
        <v>7.5</v>
      </c>
      <c r="AD5" s="290">
        <f t="shared" si="1"/>
        <v>5.0847457627118642</v>
      </c>
    </row>
    <row r="6" spans="1:31" ht="38.25" x14ac:dyDescent="0.2">
      <c r="A6" s="7" t="s">
        <v>3</v>
      </c>
      <c r="B6" s="8" t="s">
        <v>4</v>
      </c>
      <c r="C6" s="55">
        <v>11</v>
      </c>
      <c r="D6" s="55">
        <v>13</v>
      </c>
      <c r="E6" s="55">
        <v>17</v>
      </c>
      <c r="F6" s="55">
        <v>11</v>
      </c>
      <c r="G6" s="56">
        <v>7</v>
      </c>
      <c r="H6" s="55">
        <v>9</v>
      </c>
      <c r="I6" s="56">
        <v>5</v>
      </c>
      <c r="J6" s="82">
        <v>6</v>
      </c>
      <c r="K6" s="82">
        <v>6</v>
      </c>
      <c r="L6" s="168">
        <v>5</v>
      </c>
      <c r="M6" s="233">
        <v>3</v>
      </c>
      <c r="N6" s="348">
        <v>7</v>
      </c>
      <c r="O6" s="348">
        <v>3</v>
      </c>
      <c r="P6" s="341">
        <v>6</v>
      </c>
      <c r="Q6" s="289">
        <f>100/D16*D6</f>
        <v>3.3248081841432229</v>
      </c>
      <c r="R6" s="57">
        <f>100/E16*E6</f>
        <v>5.7046979865771812</v>
      </c>
      <c r="S6" s="57">
        <f>100/F16*F6</f>
        <v>4.0145985401459852</v>
      </c>
      <c r="T6" s="57">
        <f>100/G16*G6</f>
        <v>2.5454545454545454</v>
      </c>
      <c r="U6" s="57">
        <f>100/H16*H6</f>
        <v>3.6437246963562751</v>
      </c>
      <c r="V6" s="57">
        <f t="shared" ref="V6:AB6" si="2">100/H16*H6</f>
        <v>3.6437246963562751</v>
      </c>
      <c r="W6" s="57">
        <f t="shared" si="2"/>
        <v>2.2727272727272725</v>
      </c>
      <c r="X6" s="57">
        <f t="shared" si="2"/>
        <v>2.7027027027027026</v>
      </c>
      <c r="Y6" s="57">
        <f t="shared" si="2"/>
        <v>2.5751072961373391</v>
      </c>
      <c r="Z6" s="170">
        <f t="shared" si="2"/>
        <v>2.3041474654377883</v>
      </c>
      <c r="AA6" s="235">
        <f t="shared" si="2"/>
        <v>1.2448132780082988</v>
      </c>
      <c r="AB6" s="345">
        <f t="shared" si="2"/>
        <v>3.3492822966507179</v>
      </c>
      <c r="AC6" s="235">
        <f t="shared" ref="AC6:AD6" si="3">100/O16*O6</f>
        <v>1.5</v>
      </c>
      <c r="AD6" s="290">
        <f t="shared" si="3"/>
        <v>3.3898305084745761</v>
      </c>
    </row>
    <row r="7" spans="1:31" ht="24.75" customHeight="1" x14ac:dyDescent="0.2">
      <c r="A7" s="7" t="s">
        <v>5</v>
      </c>
      <c r="B7" s="8" t="s">
        <v>6</v>
      </c>
      <c r="C7" s="55">
        <v>18</v>
      </c>
      <c r="D7" s="55">
        <v>9</v>
      </c>
      <c r="E7" s="55">
        <v>16</v>
      </c>
      <c r="F7" s="55">
        <v>11</v>
      </c>
      <c r="G7" s="56">
        <v>11</v>
      </c>
      <c r="H7" s="55">
        <v>5</v>
      </c>
      <c r="I7" s="56">
        <v>5</v>
      </c>
      <c r="J7" s="82">
        <v>14</v>
      </c>
      <c r="K7" s="82">
        <v>16</v>
      </c>
      <c r="L7" s="168">
        <v>12</v>
      </c>
      <c r="M7" s="233">
        <v>4</v>
      </c>
      <c r="N7" s="348">
        <v>7</v>
      </c>
      <c r="O7" s="348">
        <v>20</v>
      </c>
      <c r="P7" s="341">
        <v>9</v>
      </c>
      <c r="Q7" s="289">
        <f>100/D16*D7</f>
        <v>2.3017902813299234</v>
      </c>
      <c r="R7" s="57">
        <f>100/E16*E7</f>
        <v>5.3691275167785237</v>
      </c>
      <c r="S7" s="57">
        <f>100/F16*F7</f>
        <v>4.0145985401459852</v>
      </c>
      <c r="T7" s="57">
        <f>100/G16*G7</f>
        <v>4</v>
      </c>
      <c r="U7" s="57">
        <f>100/H16*H7</f>
        <v>2.0242914979757085</v>
      </c>
      <c r="V7" s="57">
        <f t="shared" ref="V7:AB7" si="4">100/H16*H7</f>
        <v>2.0242914979757085</v>
      </c>
      <c r="W7" s="57">
        <f t="shared" si="4"/>
        <v>2.2727272727272725</v>
      </c>
      <c r="X7" s="57">
        <f t="shared" si="4"/>
        <v>6.3063063063063067</v>
      </c>
      <c r="Y7" s="57">
        <f t="shared" si="4"/>
        <v>6.866952789699571</v>
      </c>
      <c r="Z7" s="170">
        <f t="shared" si="4"/>
        <v>5.5299539170506913</v>
      </c>
      <c r="AA7" s="235">
        <f t="shared" si="4"/>
        <v>1.6597510373443984</v>
      </c>
      <c r="AB7" s="345">
        <f t="shared" si="4"/>
        <v>3.3492822966507179</v>
      </c>
      <c r="AC7" s="235">
        <f t="shared" ref="AC7:AD7" si="5">100/O16*O7</f>
        <v>10</v>
      </c>
      <c r="AD7" s="290">
        <f t="shared" si="5"/>
        <v>5.0847457627118642</v>
      </c>
    </row>
    <row r="8" spans="1:31" ht="40.5" customHeight="1" x14ac:dyDescent="0.2">
      <c r="A8" s="7" t="s">
        <v>7</v>
      </c>
      <c r="B8" s="8" t="s">
        <v>58</v>
      </c>
      <c r="C8" s="55">
        <v>124</v>
      </c>
      <c r="D8" s="55">
        <v>94</v>
      </c>
      <c r="E8" s="55">
        <v>80</v>
      </c>
      <c r="F8" s="55">
        <v>68</v>
      </c>
      <c r="G8" s="56">
        <v>60</v>
      </c>
      <c r="H8" s="55">
        <v>64</v>
      </c>
      <c r="I8" s="56">
        <v>56</v>
      </c>
      <c r="J8" s="82">
        <v>42</v>
      </c>
      <c r="K8" s="82">
        <v>73</v>
      </c>
      <c r="L8" s="168">
        <v>61</v>
      </c>
      <c r="M8" s="233">
        <v>71</v>
      </c>
      <c r="N8" s="348">
        <v>58</v>
      </c>
      <c r="O8" s="348">
        <v>49</v>
      </c>
      <c r="P8" s="341">
        <v>45</v>
      </c>
      <c r="Q8" s="289">
        <f>100/D16*D8</f>
        <v>24.040920716112534</v>
      </c>
      <c r="R8" s="57">
        <f>100/E16*E8</f>
        <v>26.845637583892618</v>
      </c>
      <c r="S8" s="57">
        <f>100/F16*F8</f>
        <v>24.817518248175183</v>
      </c>
      <c r="T8" s="57">
        <f>100/G16*G8</f>
        <v>21.81818181818182</v>
      </c>
      <c r="U8" s="57">
        <f>100/H16*H8</f>
        <v>25.910931174089068</v>
      </c>
      <c r="V8" s="57">
        <f t="shared" ref="V8:AB8" si="6">100/H16*H8</f>
        <v>25.910931174089068</v>
      </c>
      <c r="W8" s="57">
        <f t="shared" si="6"/>
        <v>25.454545454545453</v>
      </c>
      <c r="X8" s="57">
        <f t="shared" si="6"/>
        <v>18.918918918918919</v>
      </c>
      <c r="Y8" s="57">
        <f t="shared" si="6"/>
        <v>31.330472103004293</v>
      </c>
      <c r="Z8" s="170">
        <f t="shared" si="6"/>
        <v>28.110599078341014</v>
      </c>
      <c r="AA8" s="235">
        <f t="shared" si="6"/>
        <v>29.460580912863072</v>
      </c>
      <c r="AB8" s="345">
        <f t="shared" si="6"/>
        <v>27.751196172248804</v>
      </c>
      <c r="AC8" s="235">
        <f t="shared" ref="AC8:AD8" si="7">100/O16*O8</f>
        <v>24.5</v>
      </c>
      <c r="AD8" s="290">
        <f t="shared" si="7"/>
        <v>25.423728813559322</v>
      </c>
    </row>
    <row r="9" spans="1:31" ht="25.5" x14ac:dyDescent="0.2">
      <c r="A9" s="7" t="s">
        <v>9</v>
      </c>
      <c r="B9" s="8" t="s">
        <v>10</v>
      </c>
      <c r="C9" s="55">
        <v>194</v>
      </c>
      <c r="D9" s="55">
        <v>194</v>
      </c>
      <c r="E9" s="55">
        <v>141</v>
      </c>
      <c r="F9" s="55">
        <v>140</v>
      </c>
      <c r="G9" s="56">
        <v>160</v>
      </c>
      <c r="H9" s="55">
        <v>137</v>
      </c>
      <c r="I9" s="56">
        <v>130</v>
      </c>
      <c r="J9" s="82">
        <v>121</v>
      </c>
      <c r="K9" s="82">
        <v>113</v>
      </c>
      <c r="L9" s="168">
        <v>112</v>
      </c>
      <c r="M9" s="233">
        <v>108</v>
      </c>
      <c r="N9" s="348">
        <v>97</v>
      </c>
      <c r="O9" s="348">
        <v>93</v>
      </c>
      <c r="P9" s="341">
        <v>86</v>
      </c>
      <c r="Q9" s="289">
        <f>100/D16*D9</f>
        <v>49.616368286445017</v>
      </c>
      <c r="R9" s="57">
        <f>100/E16*E9</f>
        <v>47.31543624161074</v>
      </c>
      <c r="S9" s="57">
        <f>100/F16*F9</f>
        <v>51.094890510948908</v>
      </c>
      <c r="T9" s="57">
        <f>100/G16*G9</f>
        <v>58.181818181818187</v>
      </c>
      <c r="U9" s="57">
        <f>100/H16*H9</f>
        <v>55.465587044534409</v>
      </c>
      <c r="V9" s="57">
        <f t="shared" ref="V9:AB9" si="8">100/H16*H9</f>
        <v>55.465587044534409</v>
      </c>
      <c r="W9" s="57">
        <f t="shared" si="8"/>
        <v>59.090909090909086</v>
      </c>
      <c r="X9" s="57">
        <f t="shared" si="8"/>
        <v>54.504504504504503</v>
      </c>
      <c r="Y9" s="57">
        <f t="shared" si="8"/>
        <v>48.497854077253223</v>
      </c>
      <c r="Z9" s="170">
        <f t="shared" si="8"/>
        <v>51.612903225806448</v>
      </c>
      <c r="AA9" s="235">
        <f t="shared" si="8"/>
        <v>44.813278008298759</v>
      </c>
      <c r="AB9" s="345">
        <f t="shared" si="8"/>
        <v>46.411483253588514</v>
      </c>
      <c r="AC9" s="235">
        <f t="shared" ref="AC9:AD9" si="9">100/O16*O9</f>
        <v>46.5</v>
      </c>
      <c r="AD9" s="290">
        <f t="shared" si="9"/>
        <v>48.587570621468927</v>
      </c>
    </row>
    <row r="10" spans="1:31" ht="38.25" x14ac:dyDescent="0.2">
      <c r="A10" s="7" t="s">
        <v>11</v>
      </c>
      <c r="B10" s="8" t="s">
        <v>12</v>
      </c>
      <c r="C10" s="55">
        <v>16</v>
      </c>
      <c r="D10" s="55">
        <v>20</v>
      </c>
      <c r="E10" s="55">
        <v>9</v>
      </c>
      <c r="F10" s="55">
        <v>18</v>
      </c>
      <c r="G10" s="56">
        <v>11</v>
      </c>
      <c r="H10" s="55">
        <v>8</v>
      </c>
      <c r="I10" s="56">
        <v>10</v>
      </c>
      <c r="J10" s="82">
        <v>13</v>
      </c>
      <c r="K10" s="82">
        <v>6</v>
      </c>
      <c r="L10" s="168">
        <v>8</v>
      </c>
      <c r="M10" s="233">
        <v>19</v>
      </c>
      <c r="N10" s="348">
        <v>13</v>
      </c>
      <c r="O10" s="348">
        <v>8</v>
      </c>
      <c r="P10" s="341">
        <v>10</v>
      </c>
      <c r="Q10" s="289">
        <f>100/D16*D10</f>
        <v>5.1150895140664963</v>
      </c>
      <c r="R10" s="57">
        <f>100/E16*E10</f>
        <v>3.0201342281879198</v>
      </c>
      <c r="S10" s="57">
        <f>100/F16*F10</f>
        <v>6.5693430656934311</v>
      </c>
      <c r="T10" s="57">
        <f>100/G16*G10</f>
        <v>4</v>
      </c>
      <c r="U10" s="57">
        <f>100/H16*H10</f>
        <v>3.2388663967611335</v>
      </c>
      <c r="V10" s="57">
        <f t="shared" ref="V10:AB10" si="10">100/H16*H10</f>
        <v>3.2388663967611335</v>
      </c>
      <c r="W10" s="57">
        <f t="shared" si="10"/>
        <v>4.545454545454545</v>
      </c>
      <c r="X10" s="57">
        <f t="shared" si="10"/>
        <v>5.8558558558558556</v>
      </c>
      <c r="Y10" s="57">
        <f t="shared" si="10"/>
        <v>2.5751072961373391</v>
      </c>
      <c r="Z10" s="170">
        <f t="shared" si="10"/>
        <v>3.6866359447004609</v>
      </c>
      <c r="AA10" s="235">
        <f t="shared" si="10"/>
        <v>7.8838174273858925</v>
      </c>
      <c r="AB10" s="345">
        <f t="shared" si="10"/>
        <v>6.2200956937799043</v>
      </c>
      <c r="AC10" s="235">
        <f t="shared" ref="AC10:AD10" si="11">100/O16*O10</f>
        <v>4</v>
      </c>
      <c r="AD10" s="290">
        <f t="shared" si="11"/>
        <v>5.6497175141242941</v>
      </c>
    </row>
    <row r="11" spans="1:31" ht="51" x14ac:dyDescent="0.2">
      <c r="A11" s="7" t="s">
        <v>13</v>
      </c>
      <c r="B11" s="8" t="s">
        <v>14</v>
      </c>
      <c r="C11" s="55">
        <v>2</v>
      </c>
      <c r="D11" s="55">
        <v>30</v>
      </c>
      <c r="E11" s="55">
        <v>3</v>
      </c>
      <c r="F11" s="55">
        <v>1</v>
      </c>
      <c r="G11" s="56">
        <v>7</v>
      </c>
      <c r="H11" s="55">
        <v>3</v>
      </c>
      <c r="I11" s="56">
        <v>4</v>
      </c>
      <c r="J11" s="82">
        <v>5</v>
      </c>
      <c r="K11" s="82">
        <v>3</v>
      </c>
      <c r="L11" s="168">
        <v>2</v>
      </c>
      <c r="M11" s="233">
        <v>10</v>
      </c>
      <c r="N11" s="348">
        <v>3</v>
      </c>
      <c r="O11" s="348">
        <v>4</v>
      </c>
      <c r="P11" s="341">
        <v>4</v>
      </c>
      <c r="Q11" s="289">
        <f>100/D16*D11</f>
        <v>7.6726342710997448</v>
      </c>
      <c r="R11" s="57">
        <f>100/E16*E11</f>
        <v>1.0067114093959733</v>
      </c>
      <c r="S11" s="57">
        <f>100/F16*F11</f>
        <v>0.36496350364963503</v>
      </c>
      <c r="T11" s="57">
        <f>100/G16*G11</f>
        <v>2.5454545454545454</v>
      </c>
      <c r="U11" s="57">
        <f>100/H16*H11</f>
        <v>1.214574898785425</v>
      </c>
      <c r="V11" s="57">
        <f t="shared" ref="V11:AB11" si="12">100/H16*H11</f>
        <v>1.214574898785425</v>
      </c>
      <c r="W11" s="57">
        <f t="shared" si="12"/>
        <v>1.8181818181818181</v>
      </c>
      <c r="X11" s="57">
        <f t="shared" si="12"/>
        <v>2.2522522522522523</v>
      </c>
      <c r="Y11" s="57">
        <f t="shared" si="12"/>
        <v>1.2875536480686696</v>
      </c>
      <c r="Z11" s="170">
        <f t="shared" si="12"/>
        <v>0.92165898617511521</v>
      </c>
      <c r="AA11" s="235">
        <f t="shared" si="12"/>
        <v>4.1493775933609962</v>
      </c>
      <c r="AB11" s="345">
        <f t="shared" si="12"/>
        <v>1.4354066985645932</v>
      </c>
      <c r="AC11" s="235">
        <f t="shared" ref="AC11:AD11" si="13">100/O16*O11</f>
        <v>2</v>
      </c>
      <c r="AD11" s="290">
        <f t="shared" si="13"/>
        <v>2.2598870056497176</v>
      </c>
    </row>
    <row r="12" spans="1:31" ht="27.75" customHeight="1" x14ac:dyDescent="0.2">
      <c r="A12" s="7" t="s">
        <v>15</v>
      </c>
      <c r="B12" s="8" t="s">
        <v>16</v>
      </c>
      <c r="C12" s="55">
        <v>3</v>
      </c>
      <c r="D12" s="55"/>
      <c r="E12" s="55">
        <v>3</v>
      </c>
      <c r="F12" s="55">
        <v>1</v>
      </c>
      <c r="G12" s="56">
        <v>1</v>
      </c>
      <c r="H12" s="55">
        <v>3</v>
      </c>
      <c r="I12" s="56"/>
      <c r="J12" s="82">
        <v>1</v>
      </c>
      <c r="K12" s="82"/>
      <c r="L12" s="168"/>
      <c r="M12" s="233">
        <v>2</v>
      </c>
      <c r="N12" s="348">
        <v>2</v>
      </c>
      <c r="O12" s="348"/>
      <c r="P12" s="341"/>
      <c r="Q12" s="289">
        <f>100/D16*D12</f>
        <v>0</v>
      </c>
      <c r="R12" s="57">
        <f>100/E16*E12</f>
        <v>1.0067114093959733</v>
      </c>
      <c r="S12" s="57">
        <f>100/F16*F12</f>
        <v>0.36496350364963503</v>
      </c>
      <c r="T12" s="57">
        <f>100/G16*G12</f>
        <v>0.36363636363636365</v>
      </c>
      <c r="U12" s="57">
        <f>100/H16*H12</f>
        <v>1.214574898785425</v>
      </c>
      <c r="V12" s="57">
        <f t="shared" ref="V12:AB12" si="14">100/H16*H12</f>
        <v>1.214574898785425</v>
      </c>
      <c r="W12" s="57">
        <f t="shared" si="14"/>
        <v>0</v>
      </c>
      <c r="X12" s="57">
        <f t="shared" si="14"/>
        <v>0.45045045045045046</v>
      </c>
      <c r="Y12" s="57">
        <f t="shared" si="14"/>
        <v>0</v>
      </c>
      <c r="Z12" s="170">
        <f t="shared" si="14"/>
        <v>0</v>
      </c>
      <c r="AA12" s="235">
        <f t="shared" si="14"/>
        <v>0.82987551867219922</v>
      </c>
      <c r="AB12" s="345">
        <f t="shared" si="14"/>
        <v>0.9569377990430622</v>
      </c>
      <c r="AC12" s="235">
        <f t="shared" ref="AC12:AD12" si="15">100/O16*O12</f>
        <v>0</v>
      </c>
      <c r="AD12" s="290">
        <f t="shared" si="15"/>
        <v>0</v>
      </c>
    </row>
    <row r="13" spans="1:31" ht="17.25" customHeight="1" x14ac:dyDescent="0.2">
      <c r="A13" s="7" t="s">
        <v>17</v>
      </c>
      <c r="B13" s="8" t="s">
        <v>18</v>
      </c>
      <c r="C13" s="55">
        <v>3</v>
      </c>
      <c r="D13" s="55"/>
      <c r="E13" s="55"/>
      <c r="F13" s="55">
        <v>1</v>
      </c>
      <c r="G13" s="56">
        <v>2</v>
      </c>
      <c r="H13" s="55">
        <v>1</v>
      </c>
      <c r="I13" s="56"/>
      <c r="J13" s="82">
        <v>2</v>
      </c>
      <c r="K13" s="82"/>
      <c r="L13" s="168">
        <v>1</v>
      </c>
      <c r="M13" s="233">
        <v>0</v>
      </c>
      <c r="N13" s="348">
        <v>3</v>
      </c>
      <c r="O13" s="348"/>
      <c r="P13" s="341"/>
      <c r="Q13" s="289">
        <f>100/D16*D13</f>
        <v>0</v>
      </c>
      <c r="R13" s="57">
        <f>100/E16*E13</f>
        <v>0</v>
      </c>
      <c r="S13" s="57">
        <f>100/F16*F13</f>
        <v>0.36496350364963503</v>
      </c>
      <c r="T13" s="57">
        <f>100/G16*G13</f>
        <v>0.72727272727272729</v>
      </c>
      <c r="U13" s="57">
        <f>100/H16*H13</f>
        <v>0.40485829959514169</v>
      </c>
      <c r="V13" s="57">
        <f t="shared" ref="V13:AB13" si="16">100/H16*H13</f>
        <v>0.40485829959514169</v>
      </c>
      <c r="W13" s="57">
        <f t="shared" si="16"/>
        <v>0</v>
      </c>
      <c r="X13" s="57">
        <f t="shared" si="16"/>
        <v>0.90090090090090091</v>
      </c>
      <c r="Y13" s="57">
        <f t="shared" si="16"/>
        <v>0</v>
      </c>
      <c r="Z13" s="170">
        <f t="shared" si="16"/>
        <v>0.46082949308755761</v>
      </c>
      <c r="AA13" s="235">
        <f t="shared" si="16"/>
        <v>0</v>
      </c>
      <c r="AB13" s="345">
        <f t="shared" si="16"/>
        <v>1.4354066985645932</v>
      </c>
      <c r="AC13" s="235">
        <f t="shared" ref="AC13:AD13" si="17">100/O16*O13</f>
        <v>0</v>
      </c>
      <c r="AD13" s="290">
        <f t="shared" si="17"/>
        <v>0</v>
      </c>
    </row>
    <row r="14" spans="1:31" ht="25.5" x14ac:dyDescent="0.2">
      <c r="A14" s="7" t="s">
        <v>19</v>
      </c>
      <c r="B14" s="8" t="s">
        <v>20</v>
      </c>
      <c r="C14" s="55"/>
      <c r="D14" s="55">
        <v>1</v>
      </c>
      <c r="E14" s="55"/>
      <c r="F14" s="55"/>
      <c r="G14" s="56">
        <v>1</v>
      </c>
      <c r="H14" s="55">
        <v>2</v>
      </c>
      <c r="I14" s="56">
        <v>2</v>
      </c>
      <c r="J14" s="82">
        <v>1</v>
      </c>
      <c r="K14" s="82">
        <v>1</v>
      </c>
      <c r="L14" s="168"/>
      <c r="M14" s="233"/>
      <c r="N14" s="348">
        <v>1</v>
      </c>
      <c r="O14" s="348">
        <v>1</v>
      </c>
      <c r="P14" s="341">
        <v>1</v>
      </c>
      <c r="Q14" s="289">
        <f>100/D16*D14</f>
        <v>0.25575447570332482</v>
      </c>
      <c r="R14" s="57">
        <f>100/E16*E14</f>
        <v>0</v>
      </c>
      <c r="S14" s="57">
        <f>100/F16*F14</f>
        <v>0</v>
      </c>
      <c r="T14" s="57">
        <f>100/G16*G14</f>
        <v>0.36363636363636365</v>
      </c>
      <c r="U14" s="57">
        <f>100/H16*H14</f>
        <v>0.80971659919028338</v>
      </c>
      <c r="V14" s="57">
        <f t="shared" ref="V14:AB14" si="18">100/H16*H14</f>
        <v>0.80971659919028338</v>
      </c>
      <c r="W14" s="57">
        <f t="shared" si="18"/>
        <v>0.90909090909090906</v>
      </c>
      <c r="X14" s="57">
        <f t="shared" si="18"/>
        <v>0.45045045045045046</v>
      </c>
      <c r="Y14" s="57">
        <f t="shared" si="18"/>
        <v>0.42918454935622319</v>
      </c>
      <c r="Z14" s="170">
        <f t="shared" si="18"/>
        <v>0</v>
      </c>
      <c r="AA14" s="235">
        <f t="shared" si="18"/>
        <v>0</v>
      </c>
      <c r="AB14" s="345">
        <f t="shared" si="18"/>
        <v>0.4784688995215311</v>
      </c>
      <c r="AC14" s="235">
        <f t="shared" ref="AC14:AD14" si="19">100/O16*O14</f>
        <v>0.5</v>
      </c>
      <c r="AD14" s="290">
        <f t="shared" si="19"/>
        <v>0.56497175141242939</v>
      </c>
    </row>
    <row r="15" spans="1:31" ht="17.25" customHeight="1" thickBot="1" x14ac:dyDescent="0.25">
      <c r="A15" s="9" t="s">
        <v>21</v>
      </c>
      <c r="B15" s="10" t="s">
        <v>22</v>
      </c>
      <c r="C15" s="58">
        <v>8</v>
      </c>
      <c r="D15" s="58">
        <v>17</v>
      </c>
      <c r="E15" s="58">
        <v>10</v>
      </c>
      <c r="F15" s="58">
        <v>7</v>
      </c>
      <c r="G15" s="59">
        <v>9</v>
      </c>
      <c r="H15" s="58">
        <v>5</v>
      </c>
      <c r="I15" s="59">
        <v>3</v>
      </c>
      <c r="J15" s="82">
        <v>8</v>
      </c>
      <c r="K15" s="82">
        <v>2</v>
      </c>
      <c r="L15" s="168">
        <v>7</v>
      </c>
      <c r="M15" s="233">
        <v>9</v>
      </c>
      <c r="N15" s="348">
        <v>8</v>
      </c>
      <c r="O15" s="382">
        <v>7</v>
      </c>
      <c r="P15" s="349">
        <v>7</v>
      </c>
      <c r="Q15" s="291">
        <f>100/D16*D15</f>
        <v>4.3478260869565224</v>
      </c>
      <c r="R15" s="57">
        <f>100/E16*E15</f>
        <v>3.3557046979865772</v>
      </c>
      <c r="S15" s="57">
        <f>100/F16*F15</f>
        <v>2.554744525547445</v>
      </c>
      <c r="T15" s="57">
        <f>100/G16*G15</f>
        <v>3.2727272727272729</v>
      </c>
      <c r="U15" s="57">
        <f>100/H16*H15</f>
        <v>2.0242914979757085</v>
      </c>
      <c r="V15" s="57">
        <f t="shared" ref="V15:AB15" si="20">100/H16*H15</f>
        <v>2.0242914979757085</v>
      </c>
      <c r="W15" s="57">
        <f t="shared" si="20"/>
        <v>1.3636363636363635</v>
      </c>
      <c r="X15" s="57">
        <f t="shared" si="20"/>
        <v>3.6036036036036037</v>
      </c>
      <c r="Y15" s="57">
        <f t="shared" si="20"/>
        <v>0.85836909871244638</v>
      </c>
      <c r="Z15" s="170">
        <f t="shared" si="20"/>
        <v>3.225806451612903</v>
      </c>
      <c r="AA15" s="235">
        <f t="shared" si="20"/>
        <v>3.7344398340248963</v>
      </c>
      <c r="AB15" s="345">
        <f t="shared" si="20"/>
        <v>3.8277511961722488</v>
      </c>
      <c r="AC15" s="235">
        <f t="shared" ref="AC15:AD15" si="21">100/O16*O15</f>
        <v>3.5</v>
      </c>
      <c r="AD15" s="290">
        <f t="shared" si="21"/>
        <v>3.9548022598870056</v>
      </c>
    </row>
    <row r="16" spans="1:31" ht="20.25" customHeight="1" thickTop="1" thickBot="1" x14ac:dyDescent="0.25">
      <c r="A16" s="516" t="s">
        <v>23</v>
      </c>
      <c r="B16" s="517"/>
      <c r="C16" s="98">
        <f t="shared" ref="C16:J16" si="22">SUM(C5:C15)</f>
        <v>394</v>
      </c>
      <c r="D16" s="99">
        <f t="shared" si="22"/>
        <v>391</v>
      </c>
      <c r="E16" s="99">
        <f t="shared" si="22"/>
        <v>298</v>
      </c>
      <c r="F16" s="99">
        <f t="shared" si="22"/>
        <v>274</v>
      </c>
      <c r="G16" s="99">
        <f t="shared" si="22"/>
        <v>275</v>
      </c>
      <c r="H16" s="99">
        <f t="shared" si="22"/>
        <v>247</v>
      </c>
      <c r="I16" s="99">
        <f t="shared" si="22"/>
        <v>220</v>
      </c>
      <c r="J16" s="99">
        <f t="shared" si="22"/>
        <v>222</v>
      </c>
      <c r="K16" s="99">
        <f t="shared" ref="K16:P16" si="23">SUM(K5:K15)</f>
        <v>233</v>
      </c>
      <c r="L16" s="169">
        <f t="shared" si="23"/>
        <v>217</v>
      </c>
      <c r="M16" s="99">
        <f t="shared" si="23"/>
        <v>241</v>
      </c>
      <c r="N16" s="169">
        <f t="shared" si="23"/>
        <v>209</v>
      </c>
      <c r="O16" s="169">
        <f t="shared" si="23"/>
        <v>200</v>
      </c>
      <c r="P16" s="342">
        <f t="shared" si="23"/>
        <v>177</v>
      </c>
      <c r="Q16" s="292">
        <f t="shared" ref="Q16:X16" si="24">SUM(Q5:Q15)</f>
        <v>100</v>
      </c>
      <c r="R16" s="95">
        <f t="shared" si="24"/>
        <v>100.00000000000001</v>
      </c>
      <c r="S16" s="95">
        <f t="shared" si="24"/>
        <v>100.00000000000001</v>
      </c>
      <c r="T16" s="95">
        <f t="shared" si="24"/>
        <v>100</v>
      </c>
      <c r="U16" s="95">
        <f t="shared" si="24"/>
        <v>100.00000000000001</v>
      </c>
      <c r="V16" s="95">
        <f t="shared" si="24"/>
        <v>100.00000000000001</v>
      </c>
      <c r="W16" s="95">
        <f t="shared" si="24"/>
        <v>99.999999999999986</v>
      </c>
      <c r="X16" s="95">
        <f t="shared" si="24"/>
        <v>99.999999999999986</v>
      </c>
      <c r="Y16" s="95">
        <f t="shared" ref="Y16:AD16" si="25">SUM(Y5:Y15)</f>
        <v>100</v>
      </c>
      <c r="Z16" s="101">
        <f t="shared" si="25"/>
        <v>99.999999999999986</v>
      </c>
      <c r="AA16" s="95">
        <f t="shared" si="25"/>
        <v>100</v>
      </c>
      <c r="AB16" s="325">
        <f t="shared" si="25"/>
        <v>99.999999999999986</v>
      </c>
      <c r="AC16" s="95">
        <f t="shared" si="25"/>
        <v>100</v>
      </c>
      <c r="AD16" s="96">
        <f t="shared" si="25"/>
        <v>100</v>
      </c>
    </row>
    <row r="18" spans="1:17" ht="13.5" x14ac:dyDescent="0.2">
      <c r="A18" s="60" t="s">
        <v>296</v>
      </c>
    </row>
    <row r="23" spans="1:17" x14ac:dyDescent="0.2">
      <c r="Q23" s="61"/>
    </row>
  </sheetData>
  <mergeCells count="7">
    <mergeCell ref="Z1:AD1"/>
    <mergeCell ref="A16:B16"/>
    <mergeCell ref="C3:P3"/>
    <mergeCell ref="A2:AE2"/>
    <mergeCell ref="A3:A4"/>
    <mergeCell ref="B3:B4"/>
    <mergeCell ref="Q3:AD3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zoomScaleNormal="100" zoomScaleSheetLayoutView="100" workbookViewId="0">
      <selection activeCell="P20" sqref="P20"/>
    </sheetView>
  </sheetViews>
  <sheetFormatPr defaultColWidth="9.140625" defaultRowHeight="12.75" x14ac:dyDescent="0.2"/>
  <cols>
    <col min="1" max="1" width="3.7109375" style="53" customWidth="1"/>
    <col min="2" max="2" width="34.42578125" style="53" customWidth="1"/>
    <col min="3" max="12" width="5.28515625" style="53" customWidth="1"/>
    <col min="13" max="16" width="5.7109375" style="53" customWidth="1"/>
    <col min="17" max="29" width="5.28515625" style="53" customWidth="1"/>
    <col min="30" max="30" width="6.140625" style="53" customWidth="1"/>
    <col min="31" max="16384" width="9.140625" style="53"/>
  </cols>
  <sheetData>
    <row r="1" spans="1:33" x14ac:dyDescent="0.2">
      <c r="A1" s="518" t="s">
        <v>54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</row>
    <row r="2" spans="1:33" ht="33.75" customHeight="1" thickBot="1" x14ac:dyDescent="0.25">
      <c r="A2" s="538" t="s">
        <v>306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62"/>
      <c r="AF2" s="62"/>
    </row>
    <row r="3" spans="1:33" ht="20.25" customHeight="1" thickBot="1" x14ac:dyDescent="0.25">
      <c r="A3" s="540" t="s">
        <v>0</v>
      </c>
      <c r="B3" s="536" t="s">
        <v>293</v>
      </c>
      <c r="C3" s="539" t="s">
        <v>56</v>
      </c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23"/>
      <c r="Q3" s="539" t="s">
        <v>57</v>
      </c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23"/>
    </row>
    <row r="4" spans="1:33" ht="38.25" customHeight="1" thickBot="1" x14ac:dyDescent="0.25">
      <c r="A4" s="541"/>
      <c r="B4" s="537"/>
      <c r="C4" s="221">
        <v>2008</v>
      </c>
      <c r="D4" s="221">
        <v>2009</v>
      </c>
      <c r="E4" s="221">
        <v>2010</v>
      </c>
      <c r="F4" s="221">
        <v>2011</v>
      </c>
      <c r="G4" s="221">
        <v>2012</v>
      </c>
      <c r="H4" s="221">
        <v>2013</v>
      </c>
      <c r="I4" s="222">
        <v>2014</v>
      </c>
      <c r="J4" s="221">
        <v>2015</v>
      </c>
      <c r="K4" s="221">
        <v>2016</v>
      </c>
      <c r="L4" s="222">
        <v>2017</v>
      </c>
      <c r="M4" s="214">
        <v>2018</v>
      </c>
      <c r="N4" s="315">
        <v>2019</v>
      </c>
      <c r="O4" s="214">
        <v>2020</v>
      </c>
      <c r="P4" s="213">
        <v>2021</v>
      </c>
      <c r="Q4" s="221">
        <v>2008</v>
      </c>
      <c r="R4" s="221">
        <v>2009</v>
      </c>
      <c r="S4" s="221">
        <v>2010</v>
      </c>
      <c r="T4" s="221">
        <v>2011</v>
      </c>
      <c r="U4" s="221">
        <v>2012</v>
      </c>
      <c r="V4" s="221">
        <v>2013</v>
      </c>
      <c r="W4" s="222">
        <v>2014</v>
      </c>
      <c r="X4" s="221">
        <v>2015</v>
      </c>
      <c r="Y4" s="221">
        <v>2016</v>
      </c>
      <c r="Z4" s="222">
        <v>2017</v>
      </c>
      <c r="AA4" s="298">
        <v>2018</v>
      </c>
      <c r="AB4" s="361">
        <v>2019</v>
      </c>
      <c r="AC4" s="386">
        <v>2020</v>
      </c>
      <c r="AD4" s="366">
        <v>2021</v>
      </c>
    </row>
    <row r="5" spans="1:33" ht="13.5" customHeight="1" thickTop="1" x14ac:dyDescent="0.2">
      <c r="A5" s="52" t="s">
        <v>26</v>
      </c>
      <c r="B5" s="63" t="s">
        <v>27</v>
      </c>
      <c r="C5" s="64">
        <v>33</v>
      </c>
      <c r="D5" s="64">
        <v>39</v>
      </c>
      <c r="E5" s="64">
        <v>42</v>
      </c>
      <c r="F5" s="64">
        <v>36</v>
      </c>
      <c r="G5" s="64">
        <v>42</v>
      </c>
      <c r="H5" s="64">
        <v>33</v>
      </c>
      <c r="I5" s="65">
        <v>33</v>
      </c>
      <c r="J5" s="65">
        <v>27</v>
      </c>
      <c r="K5" s="80">
        <v>22</v>
      </c>
      <c r="L5" s="171">
        <v>27</v>
      </c>
      <c r="M5" s="293">
        <v>31</v>
      </c>
      <c r="N5" s="351">
        <v>26</v>
      </c>
      <c r="O5" s="293">
        <v>20</v>
      </c>
      <c r="P5" s="356">
        <v>18</v>
      </c>
      <c r="Q5" s="66">
        <f t="shared" ref="Q5:AB5" si="0">100/C22*C5</f>
        <v>8.3756345177664961</v>
      </c>
      <c r="R5" s="66">
        <f t="shared" si="0"/>
        <v>9.9744245524296673</v>
      </c>
      <c r="S5" s="66">
        <f t="shared" si="0"/>
        <v>14.093959731543626</v>
      </c>
      <c r="T5" s="66">
        <f t="shared" si="0"/>
        <v>13.138686131386862</v>
      </c>
      <c r="U5" s="66">
        <f t="shared" si="0"/>
        <v>15.272727272727273</v>
      </c>
      <c r="V5" s="66">
        <f t="shared" si="0"/>
        <v>13.360323886639677</v>
      </c>
      <c r="W5" s="66">
        <f t="shared" si="0"/>
        <v>15</v>
      </c>
      <c r="X5" s="79">
        <f t="shared" si="0"/>
        <v>12.162162162162163</v>
      </c>
      <c r="Y5" s="79">
        <f t="shared" si="0"/>
        <v>9.4420600858369106</v>
      </c>
      <c r="Z5" s="79">
        <f t="shared" si="0"/>
        <v>12.442396313364055</v>
      </c>
      <c r="AA5" s="299">
        <f t="shared" si="0"/>
        <v>12.863070539419088</v>
      </c>
      <c r="AB5" s="362">
        <f t="shared" si="0"/>
        <v>12.440191387559809</v>
      </c>
      <c r="AC5" s="387">
        <f t="shared" ref="AC5:AD5" si="1">100/O22*O5</f>
        <v>10</v>
      </c>
      <c r="AD5" s="367">
        <f t="shared" si="1"/>
        <v>10.169491525423728</v>
      </c>
    </row>
    <row r="6" spans="1:33" ht="25.5" x14ac:dyDescent="0.2">
      <c r="A6" s="11" t="s">
        <v>28</v>
      </c>
      <c r="B6" s="8" t="s">
        <v>29</v>
      </c>
      <c r="C6" s="55">
        <v>1</v>
      </c>
      <c r="D6" s="55">
        <v>1</v>
      </c>
      <c r="E6" s="55">
        <v>2</v>
      </c>
      <c r="F6" s="55">
        <v>2</v>
      </c>
      <c r="G6" s="55">
        <v>1</v>
      </c>
      <c r="H6" s="55">
        <v>2</v>
      </c>
      <c r="I6" s="56">
        <v>2</v>
      </c>
      <c r="J6" s="65">
        <v>1</v>
      </c>
      <c r="K6" s="80"/>
      <c r="L6" s="171">
        <v>1</v>
      </c>
      <c r="M6" s="293"/>
      <c r="N6" s="351">
        <v>1</v>
      </c>
      <c r="O6" s="293">
        <v>1</v>
      </c>
      <c r="P6" s="356"/>
      <c r="Q6" s="66">
        <f t="shared" ref="Q6:AB6" si="2">100/C22*C6</f>
        <v>0.25380710659898476</v>
      </c>
      <c r="R6" s="66">
        <f t="shared" si="2"/>
        <v>0.25575447570332482</v>
      </c>
      <c r="S6" s="66">
        <f t="shared" si="2"/>
        <v>0.67114093959731547</v>
      </c>
      <c r="T6" s="66">
        <f t="shared" si="2"/>
        <v>0.72992700729927007</v>
      </c>
      <c r="U6" s="66">
        <f t="shared" si="2"/>
        <v>0.36363636363636365</v>
      </c>
      <c r="V6" s="66">
        <f t="shared" si="2"/>
        <v>0.80971659919028338</v>
      </c>
      <c r="W6" s="66">
        <f t="shared" si="2"/>
        <v>0.90909090909090906</v>
      </c>
      <c r="X6" s="79">
        <f t="shared" si="2"/>
        <v>0.45045045045045046</v>
      </c>
      <c r="Y6" s="79">
        <f t="shared" si="2"/>
        <v>0</v>
      </c>
      <c r="Z6" s="79">
        <f t="shared" si="2"/>
        <v>0.46082949308755761</v>
      </c>
      <c r="AA6" s="299">
        <f t="shared" si="2"/>
        <v>0</v>
      </c>
      <c r="AB6" s="362">
        <f t="shared" si="2"/>
        <v>0.4784688995215311</v>
      </c>
      <c r="AC6" s="387">
        <f t="shared" ref="AC6:AD6" si="3">100/O22*O6</f>
        <v>0.5</v>
      </c>
      <c r="AD6" s="367">
        <f t="shared" si="3"/>
        <v>0</v>
      </c>
    </row>
    <row r="7" spans="1:33" ht="25.5" x14ac:dyDescent="0.2">
      <c r="A7" s="11" t="s">
        <v>30</v>
      </c>
      <c r="B7" s="8" t="s">
        <v>31</v>
      </c>
      <c r="C7" s="55"/>
      <c r="D7" s="55">
        <v>1</v>
      </c>
      <c r="E7" s="55"/>
      <c r="F7" s="55"/>
      <c r="G7" s="55"/>
      <c r="H7" s="55"/>
      <c r="I7" s="56"/>
      <c r="J7" s="65">
        <v>1</v>
      </c>
      <c r="K7" s="80"/>
      <c r="L7" s="171"/>
      <c r="M7" s="293"/>
      <c r="N7" s="351"/>
      <c r="O7" s="293"/>
      <c r="P7" s="356">
        <v>1</v>
      </c>
      <c r="Q7" s="66">
        <f t="shared" ref="Q7:AB7" si="4">100/C22*C7</f>
        <v>0</v>
      </c>
      <c r="R7" s="66">
        <f t="shared" si="4"/>
        <v>0.25575447570332482</v>
      </c>
      <c r="S7" s="66">
        <f t="shared" si="4"/>
        <v>0</v>
      </c>
      <c r="T7" s="66">
        <f t="shared" si="4"/>
        <v>0</v>
      </c>
      <c r="U7" s="66">
        <f t="shared" si="4"/>
        <v>0</v>
      </c>
      <c r="V7" s="66">
        <f t="shared" si="4"/>
        <v>0</v>
      </c>
      <c r="W7" s="66">
        <f t="shared" si="4"/>
        <v>0</v>
      </c>
      <c r="X7" s="79">
        <f t="shared" si="4"/>
        <v>0.45045045045045046</v>
      </c>
      <c r="Y7" s="79">
        <f t="shared" si="4"/>
        <v>0</v>
      </c>
      <c r="Z7" s="79">
        <f t="shared" si="4"/>
        <v>0</v>
      </c>
      <c r="AA7" s="299">
        <f t="shared" si="4"/>
        <v>0</v>
      </c>
      <c r="AB7" s="362">
        <f t="shared" si="4"/>
        <v>0</v>
      </c>
      <c r="AC7" s="387">
        <f t="shared" ref="AC7:AD7" si="5">100/O22*O7</f>
        <v>0</v>
      </c>
      <c r="AD7" s="367">
        <f t="shared" si="5"/>
        <v>0.56497175141242939</v>
      </c>
    </row>
    <row r="8" spans="1:33" ht="25.5" customHeight="1" x14ac:dyDescent="0.2">
      <c r="A8" s="11" t="s">
        <v>32</v>
      </c>
      <c r="B8" s="8" t="s">
        <v>33</v>
      </c>
      <c r="C8" s="55">
        <v>4</v>
      </c>
      <c r="D8" s="55">
        <v>4</v>
      </c>
      <c r="E8" s="55">
        <v>7</v>
      </c>
      <c r="F8" s="55">
        <v>11</v>
      </c>
      <c r="G8" s="55">
        <v>3</v>
      </c>
      <c r="H8" s="55">
        <v>4</v>
      </c>
      <c r="I8" s="56">
        <v>2</v>
      </c>
      <c r="J8" s="65">
        <v>7</v>
      </c>
      <c r="K8" s="80">
        <v>3</v>
      </c>
      <c r="L8" s="171"/>
      <c r="M8" s="293">
        <v>1</v>
      </c>
      <c r="N8" s="351">
        <v>4</v>
      </c>
      <c r="O8" s="293">
        <v>10</v>
      </c>
      <c r="P8" s="356">
        <v>1</v>
      </c>
      <c r="Q8" s="66">
        <f t="shared" ref="Q8:AB8" si="6">100/C22*C8</f>
        <v>1.015228426395939</v>
      </c>
      <c r="R8" s="66">
        <f t="shared" si="6"/>
        <v>1.0230179028132993</v>
      </c>
      <c r="S8" s="66">
        <f t="shared" si="6"/>
        <v>2.348993288590604</v>
      </c>
      <c r="T8" s="66">
        <f t="shared" si="6"/>
        <v>4.0145985401459852</v>
      </c>
      <c r="U8" s="66">
        <f t="shared" si="6"/>
        <v>1.0909090909090908</v>
      </c>
      <c r="V8" s="66">
        <f t="shared" si="6"/>
        <v>1.6194331983805668</v>
      </c>
      <c r="W8" s="66">
        <f t="shared" si="6"/>
        <v>0.90909090909090906</v>
      </c>
      <c r="X8" s="79">
        <f t="shared" si="6"/>
        <v>3.1531531531531534</v>
      </c>
      <c r="Y8" s="79">
        <f t="shared" si="6"/>
        <v>1.2875536480686696</v>
      </c>
      <c r="Z8" s="79">
        <f t="shared" si="6"/>
        <v>0</v>
      </c>
      <c r="AA8" s="299">
        <f t="shared" si="6"/>
        <v>0.41493775933609961</v>
      </c>
      <c r="AB8" s="362">
        <f t="shared" si="6"/>
        <v>1.9138755980861244</v>
      </c>
      <c r="AC8" s="387">
        <f t="shared" ref="AC8:AD8" si="7">100/O22*O8</f>
        <v>5</v>
      </c>
      <c r="AD8" s="367">
        <f t="shared" si="7"/>
        <v>0.56497175141242939</v>
      </c>
    </row>
    <row r="9" spans="1:33" ht="38.25" x14ac:dyDescent="0.2">
      <c r="A9" s="11" t="s">
        <v>34</v>
      </c>
      <c r="B9" s="8" t="s">
        <v>35</v>
      </c>
      <c r="C9" s="55">
        <v>1</v>
      </c>
      <c r="D9" s="55">
        <v>1</v>
      </c>
      <c r="E9" s="55">
        <v>2</v>
      </c>
      <c r="F9" s="55"/>
      <c r="G9" s="55"/>
      <c r="H9" s="55"/>
      <c r="I9" s="56"/>
      <c r="J9" s="65"/>
      <c r="K9" s="80"/>
      <c r="L9" s="171"/>
      <c r="M9" s="293"/>
      <c r="N9" s="351"/>
      <c r="O9" s="293">
        <v>1</v>
      </c>
      <c r="P9" s="356"/>
      <c r="Q9" s="66">
        <f t="shared" ref="Q9:AB9" si="8">100/C22*C9</f>
        <v>0.25380710659898476</v>
      </c>
      <c r="R9" s="66">
        <f t="shared" si="8"/>
        <v>0.25575447570332482</v>
      </c>
      <c r="S9" s="66">
        <f t="shared" si="8"/>
        <v>0.67114093959731547</v>
      </c>
      <c r="T9" s="66">
        <f t="shared" si="8"/>
        <v>0</v>
      </c>
      <c r="U9" s="66">
        <f t="shared" si="8"/>
        <v>0</v>
      </c>
      <c r="V9" s="66">
        <f t="shared" si="8"/>
        <v>0</v>
      </c>
      <c r="W9" s="66">
        <f t="shared" si="8"/>
        <v>0</v>
      </c>
      <c r="X9" s="79">
        <f t="shared" si="8"/>
        <v>0</v>
      </c>
      <c r="Y9" s="79">
        <f t="shared" si="8"/>
        <v>0</v>
      </c>
      <c r="Z9" s="79">
        <f t="shared" si="8"/>
        <v>0</v>
      </c>
      <c r="AA9" s="299">
        <f t="shared" si="8"/>
        <v>0</v>
      </c>
      <c r="AB9" s="362">
        <f t="shared" si="8"/>
        <v>0</v>
      </c>
      <c r="AC9" s="387">
        <f t="shared" ref="AC9:AD9" si="9">100/O22*O9</f>
        <v>0.5</v>
      </c>
      <c r="AD9" s="367">
        <f t="shared" si="9"/>
        <v>0</v>
      </c>
    </row>
    <row r="10" spans="1:33" ht="13.5" customHeight="1" x14ac:dyDescent="0.2">
      <c r="A10" s="11" t="s">
        <v>36</v>
      </c>
      <c r="B10" s="8" t="s">
        <v>37</v>
      </c>
      <c r="C10" s="55">
        <v>2</v>
      </c>
      <c r="D10" s="55">
        <v>1</v>
      </c>
      <c r="E10" s="55">
        <v>2</v>
      </c>
      <c r="F10" s="55"/>
      <c r="G10" s="55">
        <v>5</v>
      </c>
      <c r="H10" s="55"/>
      <c r="I10" s="56">
        <v>7</v>
      </c>
      <c r="J10" s="65"/>
      <c r="K10" s="80"/>
      <c r="L10" s="171"/>
      <c r="M10" s="293"/>
      <c r="N10" s="351">
        <v>1</v>
      </c>
      <c r="O10" s="293"/>
      <c r="P10" s="356"/>
      <c r="Q10" s="66">
        <f t="shared" ref="Q10:AB10" si="10">100/C22*C10</f>
        <v>0.50761421319796951</v>
      </c>
      <c r="R10" s="66">
        <f t="shared" si="10"/>
        <v>0.25575447570332482</v>
      </c>
      <c r="S10" s="66">
        <f t="shared" si="10"/>
        <v>0.67114093959731547</v>
      </c>
      <c r="T10" s="66">
        <f t="shared" si="10"/>
        <v>0</v>
      </c>
      <c r="U10" s="66">
        <f t="shared" si="10"/>
        <v>1.8181818181818183</v>
      </c>
      <c r="V10" s="66">
        <f t="shared" si="10"/>
        <v>0</v>
      </c>
      <c r="W10" s="66">
        <f t="shared" si="10"/>
        <v>3.1818181818181817</v>
      </c>
      <c r="X10" s="79">
        <f t="shared" si="10"/>
        <v>0</v>
      </c>
      <c r="Y10" s="79">
        <f t="shared" si="10"/>
        <v>0</v>
      </c>
      <c r="Z10" s="79">
        <f t="shared" si="10"/>
        <v>0</v>
      </c>
      <c r="AA10" s="299">
        <f t="shared" si="10"/>
        <v>0</v>
      </c>
      <c r="AB10" s="362">
        <f t="shared" si="10"/>
        <v>0.4784688995215311</v>
      </c>
      <c r="AC10" s="387">
        <f t="shared" ref="AC10:AD10" si="11">100/O22*O10</f>
        <v>0</v>
      </c>
      <c r="AD10" s="367">
        <f t="shared" si="11"/>
        <v>0</v>
      </c>
      <c r="AG10" s="62"/>
    </row>
    <row r="11" spans="1:33" ht="25.5" customHeight="1" thickBot="1" x14ac:dyDescent="0.25">
      <c r="A11" s="83" t="s">
        <v>38</v>
      </c>
      <c r="B11" s="10" t="s">
        <v>39</v>
      </c>
      <c r="C11" s="58">
        <v>1</v>
      </c>
      <c r="D11" s="58"/>
      <c r="E11" s="58"/>
      <c r="F11" s="58"/>
      <c r="G11" s="58"/>
      <c r="H11" s="58"/>
      <c r="I11" s="59"/>
      <c r="J11" s="120">
        <v>1</v>
      </c>
      <c r="K11" s="121">
        <v>1</v>
      </c>
      <c r="L11" s="172">
        <v>1</v>
      </c>
      <c r="M11" s="294"/>
      <c r="N11" s="352">
        <v>1</v>
      </c>
      <c r="O11" s="383">
        <v>1</v>
      </c>
      <c r="P11" s="357"/>
      <c r="Q11" s="122">
        <f t="shared" ref="Q11:AB11" si="12">100/C22*C11</f>
        <v>0.25380710659898476</v>
      </c>
      <c r="R11" s="122">
        <f t="shared" si="12"/>
        <v>0</v>
      </c>
      <c r="S11" s="122">
        <f t="shared" si="12"/>
        <v>0</v>
      </c>
      <c r="T11" s="122">
        <f t="shared" si="12"/>
        <v>0</v>
      </c>
      <c r="U11" s="122">
        <f t="shared" si="12"/>
        <v>0</v>
      </c>
      <c r="V11" s="122">
        <f t="shared" si="12"/>
        <v>0</v>
      </c>
      <c r="W11" s="122">
        <f t="shared" si="12"/>
        <v>0</v>
      </c>
      <c r="X11" s="123">
        <f t="shared" si="12"/>
        <v>0.45045045045045046</v>
      </c>
      <c r="Y11" s="123">
        <f t="shared" si="12"/>
        <v>0.42918454935622319</v>
      </c>
      <c r="Z11" s="123">
        <f t="shared" si="12"/>
        <v>0.46082949308755761</v>
      </c>
      <c r="AA11" s="300">
        <f t="shared" si="12"/>
        <v>0</v>
      </c>
      <c r="AB11" s="363">
        <f t="shared" si="12"/>
        <v>0.4784688995215311</v>
      </c>
      <c r="AC11" s="388">
        <f t="shared" ref="AC11:AD11" si="13">100/O22*O11</f>
        <v>0.5</v>
      </c>
      <c r="AD11" s="368">
        <f t="shared" si="13"/>
        <v>0</v>
      </c>
    </row>
    <row r="12" spans="1:33" ht="23.25" customHeight="1" thickBot="1" x14ac:dyDescent="0.25">
      <c r="A12" s="522" t="s">
        <v>60</v>
      </c>
      <c r="B12" s="523"/>
      <c r="C12" s="303">
        <f t="shared" ref="C12:P12" si="14">SUM(C5:C11)</f>
        <v>42</v>
      </c>
      <c r="D12" s="113">
        <f t="shared" si="14"/>
        <v>47</v>
      </c>
      <c r="E12" s="113">
        <f t="shared" si="14"/>
        <v>55</v>
      </c>
      <c r="F12" s="113">
        <f t="shared" si="14"/>
        <v>49</v>
      </c>
      <c r="G12" s="113">
        <f t="shared" si="14"/>
        <v>51</v>
      </c>
      <c r="H12" s="113">
        <f t="shared" si="14"/>
        <v>39</v>
      </c>
      <c r="I12" s="113">
        <f t="shared" si="14"/>
        <v>44</v>
      </c>
      <c r="J12" s="113">
        <f t="shared" si="14"/>
        <v>37</v>
      </c>
      <c r="K12" s="113">
        <f t="shared" si="14"/>
        <v>26</v>
      </c>
      <c r="L12" s="163">
        <f>SUM(L5:L11)</f>
        <v>29</v>
      </c>
      <c r="M12" s="113">
        <f t="shared" ref="M12" si="15">SUM(M5:M11)</f>
        <v>32</v>
      </c>
      <c r="N12" s="163">
        <f t="shared" ref="N12" si="16">SUM(N5:N11)</f>
        <v>33</v>
      </c>
      <c r="O12" s="113">
        <f t="shared" si="14"/>
        <v>33</v>
      </c>
      <c r="P12" s="304">
        <f t="shared" si="14"/>
        <v>20</v>
      </c>
      <c r="Q12" s="302">
        <f t="shared" ref="Q12:AB12" si="17">100/C22*C12</f>
        <v>10.659898477157359</v>
      </c>
      <c r="R12" s="124">
        <f t="shared" si="17"/>
        <v>12.020460358056267</v>
      </c>
      <c r="S12" s="124">
        <f t="shared" si="17"/>
        <v>18.456375838926174</v>
      </c>
      <c r="T12" s="124">
        <f t="shared" si="17"/>
        <v>17.883211678832115</v>
      </c>
      <c r="U12" s="124">
        <f t="shared" si="17"/>
        <v>18.545454545454547</v>
      </c>
      <c r="V12" s="124">
        <f t="shared" si="17"/>
        <v>15.789473684210526</v>
      </c>
      <c r="W12" s="124">
        <f t="shared" si="17"/>
        <v>20</v>
      </c>
      <c r="X12" s="125">
        <f t="shared" si="17"/>
        <v>16.666666666666668</v>
      </c>
      <c r="Y12" s="125">
        <f t="shared" si="17"/>
        <v>11.158798283261802</v>
      </c>
      <c r="Z12" s="125">
        <f t="shared" si="17"/>
        <v>13.364055299539171</v>
      </c>
      <c r="AA12" s="124">
        <f t="shared" si="17"/>
        <v>13.278008298755188</v>
      </c>
      <c r="AB12" s="364">
        <f t="shared" si="17"/>
        <v>15.789473684210526</v>
      </c>
      <c r="AC12" s="125">
        <f t="shared" ref="AC12:AD12" si="18">100/O22*O12</f>
        <v>16.5</v>
      </c>
      <c r="AD12" s="369">
        <f t="shared" si="18"/>
        <v>11.299435028248588</v>
      </c>
    </row>
    <row r="13" spans="1:33" ht="38.25" x14ac:dyDescent="0.2">
      <c r="A13" s="52" t="s">
        <v>40</v>
      </c>
      <c r="B13" s="63" t="s">
        <v>41</v>
      </c>
      <c r="C13" s="64">
        <v>143</v>
      </c>
      <c r="D13" s="64">
        <v>154</v>
      </c>
      <c r="E13" s="64">
        <v>107</v>
      </c>
      <c r="F13" s="64">
        <v>101</v>
      </c>
      <c r="G13" s="64">
        <v>97</v>
      </c>
      <c r="H13" s="64">
        <v>91</v>
      </c>
      <c r="I13" s="64">
        <v>75</v>
      </c>
      <c r="J13" s="64">
        <v>70</v>
      </c>
      <c r="K13" s="64">
        <v>77</v>
      </c>
      <c r="L13" s="65">
        <v>70</v>
      </c>
      <c r="M13" s="295">
        <v>69</v>
      </c>
      <c r="N13" s="353">
        <v>58</v>
      </c>
      <c r="O13" s="384">
        <v>52</v>
      </c>
      <c r="P13" s="358">
        <v>34</v>
      </c>
      <c r="Q13" s="66">
        <f t="shared" ref="Q13:AB13" si="19">100/C22*C13</f>
        <v>36.294416243654823</v>
      </c>
      <c r="R13" s="66">
        <f t="shared" si="19"/>
        <v>39.386189258312022</v>
      </c>
      <c r="S13" s="66">
        <f t="shared" si="19"/>
        <v>35.90604026845638</v>
      </c>
      <c r="T13" s="66">
        <f t="shared" si="19"/>
        <v>36.861313868613138</v>
      </c>
      <c r="U13" s="66">
        <f t="shared" si="19"/>
        <v>35.272727272727273</v>
      </c>
      <c r="V13" s="66">
        <f t="shared" si="19"/>
        <v>36.842105263157897</v>
      </c>
      <c r="W13" s="66">
        <f t="shared" si="19"/>
        <v>34.090909090909086</v>
      </c>
      <c r="X13" s="79">
        <f t="shared" si="19"/>
        <v>31.531531531531531</v>
      </c>
      <c r="Y13" s="79">
        <f t="shared" si="19"/>
        <v>33.047210300429185</v>
      </c>
      <c r="Z13" s="79">
        <f t="shared" si="19"/>
        <v>32.258064516129032</v>
      </c>
      <c r="AA13" s="299">
        <f t="shared" si="19"/>
        <v>28.630705394190873</v>
      </c>
      <c r="AB13" s="362">
        <f t="shared" si="19"/>
        <v>27.751196172248804</v>
      </c>
      <c r="AC13" s="387">
        <f t="shared" ref="AC13:AD13" si="20">100/O22*O13</f>
        <v>26</v>
      </c>
      <c r="AD13" s="367">
        <f t="shared" si="20"/>
        <v>19.209039548022599</v>
      </c>
    </row>
    <row r="14" spans="1:33" ht="38.25" x14ac:dyDescent="0.2">
      <c r="A14" s="11" t="s">
        <v>42</v>
      </c>
      <c r="B14" s="8" t="s">
        <v>43</v>
      </c>
      <c r="C14" s="55">
        <v>1</v>
      </c>
      <c r="D14" s="55">
        <v>1</v>
      </c>
      <c r="E14" s="55">
        <v>1</v>
      </c>
      <c r="F14" s="55"/>
      <c r="G14" s="55"/>
      <c r="H14" s="55"/>
      <c r="I14" s="55"/>
      <c r="J14" s="55"/>
      <c r="K14" s="55">
        <v>1</v>
      </c>
      <c r="L14" s="56"/>
      <c r="M14" s="296"/>
      <c r="N14" s="354">
        <v>1</v>
      </c>
      <c r="O14" s="296"/>
      <c r="P14" s="359">
        <v>1</v>
      </c>
      <c r="Q14" s="66">
        <f t="shared" ref="Q14:AB14" si="21">100/C22*C14</f>
        <v>0.25380710659898476</v>
      </c>
      <c r="R14" s="66">
        <f t="shared" si="21"/>
        <v>0.25575447570332482</v>
      </c>
      <c r="S14" s="66">
        <f t="shared" si="21"/>
        <v>0.33557046979865773</v>
      </c>
      <c r="T14" s="66">
        <f t="shared" si="21"/>
        <v>0</v>
      </c>
      <c r="U14" s="66">
        <f t="shared" si="21"/>
        <v>0</v>
      </c>
      <c r="V14" s="66">
        <f t="shared" si="21"/>
        <v>0</v>
      </c>
      <c r="W14" s="66">
        <f t="shared" si="21"/>
        <v>0</v>
      </c>
      <c r="X14" s="79">
        <f t="shared" si="21"/>
        <v>0</v>
      </c>
      <c r="Y14" s="79">
        <f t="shared" si="21"/>
        <v>0.42918454935622319</v>
      </c>
      <c r="Z14" s="79">
        <f t="shared" si="21"/>
        <v>0</v>
      </c>
      <c r="AA14" s="299">
        <f t="shared" si="21"/>
        <v>0</v>
      </c>
      <c r="AB14" s="362">
        <f t="shared" si="21"/>
        <v>0.4784688995215311</v>
      </c>
      <c r="AC14" s="387">
        <f t="shared" ref="AC14:AD14" si="22">100/O22*O14</f>
        <v>0</v>
      </c>
      <c r="AD14" s="367">
        <f t="shared" si="22"/>
        <v>0.56497175141242939</v>
      </c>
    </row>
    <row r="15" spans="1:33" ht="25.5" customHeight="1" thickBot="1" x14ac:dyDescent="0.25">
      <c r="A15" s="83" t="s">
        <v>44</v>
      </c>
      <c r="B15" s="10" t="s">
        <v>45</v>
      </c>
      <c r="C15" s="58">
        <v>4</v>
      </c>
      <c r="D15" s="58">
        <v>1</v>
      </c>
      <c r="E15" s="58">
        <v>1</v>
      </c>
      <c r="F15" s="58">
        <v>0</v>
      </c>
      <c r="G15" s="58">
        <v>5</v>
      </c>
      <c r="H15" s="58">
        <v>1</v>
      </c>
      <c r="I15" s="58">
        <v>1</v>
      </c>
      <c r="J15" s="58">
        <v>2</v>
      </c>
      <c r="K15" s="58">
        <v>1</v>
      </c>
      <c r="L15" s="59"/>
      <c r="M15" s="297"/>
      <c r="N15" s="355">
        <v>6</v>
      </c>
      <c r="O15" s="385">
        <v>1</v>
      </c>
      <c r="P15" s="360"/>
      <c r="Q15" s="122">
        <f t="shared" ref="Q15:AB15" si="23">100/C22*C15</f>
        <v>1.015228426395939</v>
      </c>
      <c r="R15" s="122">
        <f t="shared" si="23"/>
        <v>0.25575447570332482</v>
      </c>
      <c r="S15" s="122">
        <f t="shared" si="23"/>
        <v>0.33557046979865773</v>
      </c>
      <c r="T15" s="122">
        <f t="shared" si="23"/>
        <v>0</v>
      </c>
      <c r="U15" s="122">
        <f t="shared" si="23"/>
        <v>1.8181818181818183</v>
      </c>
      <c r="V15" s="122">
        <f t="shared" si="23"/>
        <v>0.40485829959514169</v>
      </c>
      <c r="W15" s="122">
        <f t="shared" si="23"/>
        <v>0.45454545454545453</v>
      </c>
      <c r="X15" s="123">
        <f t="shared" si="23"/>
        <v>0.90090090090090091</v>
      </c>
      <c r="Y15" s="123">
        <f t="shared" si="23"/>
        <v>0.42918454935622319</v>
      </c>
      <c r="Z15" s="123">
        <f t="shared" si="23"/>
        <v>0</v>
      </c>
      <c r="AA15" s="300">
        <f t="shared" si="23"/>
        <v>0</v>
      </c>
      <c r="AB15" s="363">
        <f t="shared" si="23"/>
        <v>2.8708133971291865</v>
      </c>
      <c r="AC15" s="388">
        <f t="shared" ref="AC15:AD15" si="24">100/O22*O15</f>
        <v>0.5</v>
      </c>
      <c r="AD15" s="368">
        <f t="shared" si="24"/>
        <v>0</v>
      </c>
    </row>
    <row r="16" spans="1:33" ht="23.25" customHeight="1" thickBot="1" x14ac:dyDescent="0.25">
      <c r="A16" s="522" t="s">
        <v>61</v>
      </c>
      <c r="B16" s="523"/>
      <c r="C16" s="303">
        <f t="shared" ref="C16:K16" si="25">SUM(C13:C15)</f>
        <v>148</v>
      </c>
      <c r="D16" s="113">
        <f t="shared" si="25"/>
        <v>156</v>
      </c>
      <c r="E16" s="113">
        <f t="shared" si="25"/>
        <v>109</v>
      </c>
      <c r="F16" s="113">
        <f t="shared" si="25"/>
        <v>101</v>
      </c>
      <c r="G16" s="113">
        <f t="shared" si="25"/>
        <v>102</v>
      </c>
      <c r="H16" s="113">
        <f t="shared" si="25"/>
        <v>92</v>
      </c>
      <c r="I16" s="113">
        <f t="shared" si="25"/>
        <v>76</v>
      </c>
      <c r="J16" s="113">
        <f t="shared" si="25"/>
        <v>72</v>
      </c>
      <c r="K16" s="113">
        <f t="shared" si="25"/>
        <v>79</v>
      </c>
      <c r="L16" s="163">
        <f>SUM(L13:L15)</f>
        <v>70</v>
      </c>
      <c r="M16" s="113">
        <f t="shared" ref="M16:P16" si="26">SUM(M13:M15)</f>
        <v>69</v>
      </c>
      <c r="N16" s="163">
        <f t="shared" ref="N16" si="27">SUM(N13:N15)</f>
        <v>65</v>
      </c>
      <c r="O16" s="113">
        <f t="shared" si="26"/>
        <v>53</v>
      </c>
      <c r="P16" s="304">
        <f t="shared" si="26"/>
        <v>35</v>
      </c>
      <c r="Q16" s="302">
        <f t="shared" ref="Q16:AB16" si="28">100/C22*C16</f>
        <v>37.563451776649742</v>
      </c>
      <c r="R16" s="124">
        <f t="shared" si="28"/>
        <v>39.897698209718669</v>
      </c>
      <c r="S16" s="124">
        <f t="shared" si="28"/>
        <v>36.577181208053695</v>
      </c>
      <c r="T16" s="124">
        <f t="shared" si="28"/>
        <v>36.861313868613138</v>
      </c>
      <c r="U16" s="124">
        <f t="shared" si="28"/>
        <v>37.090909090909093</v>
      </c>
      <c r="V16" s="124">
        <f t="shared" si="28"/>
        <v>37.246963562753038</v>
      </c>
      <c r="W16" s="124">
        <f t="shared" si="28"/>
        <v>34.545454545454547</v>
      </c>
      <c r="X16" s="125">
        <f t="shared" si="28"/>
        <v>32.432432432432435</v>
      </c>
      <c r="Y16" s="125">
        <f t="shared" si="28"/>
        <v>33.905579399141629</v>
      </c>
      <c r="Z16" s="125">
        <f t="shared" si="28"/>
        <v>32.258064516129032</v>
      </c>
      <c r="AA16" s="124">
        <f t="shared" si="28"/>
        <v>28.630705394190873</v>
      </c>
      <c r="AB16" s="364">
        <f t="shared" si="28"/>
        <v>31.100478468899521</v>
      </c>
      <c r="AC16" s="125">
        <f t="shared" ref="AC16:AD16" si="29">100/O22*O16</f>
        <v>26.5</v>
      </c>
      <c r="AD16" s="369">
        <f t="shared" si="29"/>
        <v>19.774011299435028</v>
      </c>
    </row>
    <row r="17" spans="1:30" ht="38.25" x14ac:dyDescent="0.2">
      <c r="A17" s="52" t="s">
        <v>46</v>
      </c>
      <c r="B17" s="63" t="s">
        <v>47</v>
      </c>
      <c r="C17" s="64">
        <v>3</v>
      </c>
      <c r="D17" s="64">
        <v>2</v>
      </c>
      <c r="E17" s="64"/>
      <c r="F17" s="64">
        <v>1</v>
      </c>
      <c r="G17" s="64">
        <v>2</v>
      </c>
      <c r="H17" s="64">
        <v>2</v>
      </c>
      <c r="I17" s="64"/>
      <c r="J17" s="64"/>
      <c r="K17" s="64"/>
      <c r="L17" s="65">
        <v>1</v>
      </c>
      <c r="M17" s="295"/>
      <c r="N17" s="353"/>
      <c r="O17" s="384">
        <v>4</v>
      </c>
      <c r="P17" s="358">
        <v>1</v>
      </c>
      <c r="Q17" s="66">
        <f t="shared" ref="Q17:AB17" si="30">100/C22*C17</f>
        <v>0.76142131979695427</v>
      </c>
      <c r="R17" s="66">
        <f t="shared" si="30"/>
        <v>0.51150895140664965</v>
      </c>
      <c r="S17" s="66">
        <f t="shared" si="30"/>
        <v>0</v>
      </c>
      <c r="T17" s="66">
        <f t="shared" si="30"/>
        <v>0.36496350364963503</v>
      </c>
      <c r="U17" s="66">
        <f t="shared" si="30"/>
        <v>0.72727272727272729</v>
      </c>
      <c r="V17" s="66">
        <f t="shared" si="30"/>
        <v>0.80971659919028338</v>
      </c>
      <c r="W17" s="66">
        <f t="shared" si="30"/>
        <v>0</v>
      </c>
      <c r="X17" s="79">
        <f t="shared" si="30"/>
        <v>0</v>
      </c>
      <c r="Y17" s="79">
        <f t="shared" si="30"/>
        <v>0</v>
      </c>
      <c r="Z17" s="79">
        <f t="shared" si="30"/>
        <v>0.46082949308755761</v>
      </c>
      <c r="AA17" s="299">
        <f t="shared" si="30"/>
        <v>0</v>
      </c>
      <c r="AB17" s="362">
        <f t="shared" si="30"/>
        <v>0</v>
      </c>
      <c r="AC17" s="387">
        <f t="shared" ref="AC17:AD17" si="31">100/O22*O17</f>
        <v>2</v>
      </c>
      <c r="AD17" s="367">
        <f t="shared" si="31"/>
        <v>0.56497175141242939</v>
      </c>
    </row>
    <row r="18" spans="1:30" ht="25.5" x14ac:dyDescent="0.2">
      <c r="A18" s="11" t="s">
        <v>48</v>
      </c>
      <c r="B18" s="8" t="s">
        <v>49</v>
      </c>
      <c r="C18" s="55">
        <v>177</v>
      </c>
      <c r="D18" s="55">
        <v>144</v>
      </c>
      <c r="E18" s="55">
        <v>121</v>
      </c>
      <c r="F18" s="55">
        <v>111</v>
      </c>
      <c r="G18" s="55">
        <v>114</v>
      </c>
      <c r="H18" s="55">
        <v>106</v>
      </c>
      <c r="I18" s="55">
        <v>93</v>
      </c>
      <c r="J18" s="55">
        <v>96</v>
      </c>
      <c r="K18" s="55">
        <v>122</v>
      </c>
      <c r="L18" s="56">
        <v>116</v>
      </c>
      <c r="M18" s="296">
        <v>136</v>
      </c>
      <c r="N18" s="354">
        <v>105</v>
      </c>
      <c r="O18" s="296">
        <v>101</v>
      </c>
      <c r="P18" s="359">
        <v>112</v>
      </c>
      <c r="Q18" s="66">
        <f t="shared" ref="Q18:AB18" si="32">100/C22*C18</f>
        <v>44.923857868020299</v>
      </c>
      <c r="R18" s="66">
        <f t="shared" si="32"/>
        <v>36.828644501278774</v>
      </c>
      <c r="S18" s="66">
        <f t="shared" si="32"/>
        <v>40.604026845637584</v>
      </c>
      <c r="T18" s="66">
        <f t="shared" si="32"/>
        <v>40.510948905109487</v>
      </c>
      <c r="U18" s="66">
        <f t="shared" si="32"/>
        <v>41.454545454545453</v>
      </c>
      <c r="V18" s="66">
        <f t="shared" si="32"/>
        <v>42.914979757085021</v>
      </c>
      <c r="W18" s="66">
        <f t="shared" si="32"/>
        <v>42.272727272727273</v>
      </c>
      <c r="X18" s="79">
        <f t="shared" si="32"/>
        <v>43.243243243243242</v>
      </c>
      <c r="Y18" s="79">
        <f t="shared" si="32"/>
        <v>52.360515021459229</v>
      </c>
      <c r="Z18" s="79">
        <f t="shared" si="32"/>
        <v>53.456221198156683</v>
      </c>
      <c r="AA18" s="299">
        <f t="shared" si="32"/>
        <v>56.431535269709549</v>
      </c>
      <c r="AB18" s="362">
        <f t="shared" si="32"/>
        <v>50.239234449760765</v>
      </c>
      <c r="AC18" s="387">
        <f t="shared" ref="AC18:AD18" si="33">100/O22*O18</f>
        <v>50.5</v>
      </c>
      <c r="AD18" s="367">
        <f t="shared" si="33"/>
        <v>63.27683615819209</v>
      </c>
    </row>
    <row r="19" spans="1:30" ht="13.5" customHeight="1" x14ac:dyDescent="0.2">
      <c r="A19" s="11" t="s">
        <v>50</v>
      </c>
      <c r="B19" s="8" t="s">
        <v>51</v>
      </c>
      <c r="C19" s="55">
        <v>4</v>
      </c>
      <c r="D19" s="55">
        <v>2</v>
      </c>
      <c r="E19" s="55">
        <v>1</v>
      </c>
      <c r="F19" s="55">
        <v>6</v>
      </c>
      <c r="G19" s="55">
        <v>1</v>
      </c>
      <c r="H19" s="55">
        <v>6</v>
      </c>
      <c r="I19" s="55">
        <v>6</v>
      </c>
      <c r="J19" s="55">
        <v>13</v>
      </c>
      <c r="K19" s="55">
        <v>3</v>
      </c>
      <c r="L19" s="56"/>
      <c r="M19" s="296"/>
      <c r="N19" s="354">
        <v>2</v>
      </c>
      <c r="O19" s="296">
        <v>3</v>
      </c>
      <c r="P19" s="359">
        <v>2</v>
      </c>
      <c r="Q19" s="66">
        <f t="shared" ref="Q19:AB19" si="34">100/C22*C19</f>
        <v>1.015228426395939</v>
      </c>
      <c r="R19" s="66">
        <f t="shared" si="34"/>
        <v>0.51150895140664965</v>
      </c>
      <c r="S19" s="66">
        <f t="shared" si="34"/>
        <v>0.33557046979865773</v>
      </c>
      <c r="T19" s="66">
        <f t="shared" si="34"/>
        <v>2.1897810218978102</v>
      </c>
      <c r="U19" s="66">
        <f t="shared" si="34"/>
        <v>0.36363636363636365</v>
      </c>
      <c r="V19" s="66">
        <f t="shared" si="34"/>
        <v>2.42914979757085</v>
      </c>
      <c r="W19" s="66">
        <f t="shared" si="34"/>
        <v>2.7272727272727271</v>
      </c>
      <c r="X19" s="79">
        <f t="shared" si="34"/>
        <v>5.8558558558558556</v>
      </c>
      <c r="Y19" s="79">
        <f t="shared" si="34"/>
        <v>1.2875536480686696</v>
      </c>
      <c r="Z19" s="79">
        <f t="shared" si="34"/>
        <v>0</v>
      </c>
      <c r="AA19" s="299">
        <f t="shared" si="34"/>
        <v>0</v>
      </c>
      <c r="AB19" s="362">
        <f t="shared" si="34"/>
        <v>0.9569377990430622</v>
      </c>
      <c r="AC19" s="387">
        <f t="shared" ref="AC19:AD19" si="35">100/O22*O19</f>
        <v>1.5</v>
      </c>
      <c r="AD19" s="367">
        <f t="shared" si="35"/>
        <v>1.1299435028248588</v>
      </c>
    </row>
    <row r="20" spans="1:30" ht="13.5" customHeight="1" thickBot="1" x14ac:dyDescent="0.25">
      <c r="A20" s="83" t="s">
        <v>52</v>
      </c>
      <c r="B20" s="10" t="s">
        <v>53</v>
      </c>
      <c r="C20" s="58">
        <v>20</v>
      </c>
      <c r="D20" s="58">
        <v>40</v>
      </c>
      <c r="E20" s="58">
        <v>12</v>
      </c>
      <c r="F20" s="58">
        <v>6</v>
      </c>
      <c r="G20" s="58">
        <v>5</v>
      </c>
      <c r="H20" s="58">
        <v>2</v>
      </c>
      <c r="I20" s="58">
        <v>1</v>
      </c>
      <c r="J20" s="58">
        <v>4</v>
      </c>
      <c r="K20" s="58">
        <v>3</v>
      </c>
      <c r="L20" s="59">
        <v>1</v>
      </c>
      <c r="M20" s="297">
        <v>4</v>
      </c>
      <c r="N20" s="355">
        <v>4</v>
      </c>
      <c r="O20" s="385">
        <v>6</v>
      </c>
      <c r="P20" s="360">
        <v>7</v>
      </c>
      <c r="Q20" s="122">
        <f t="shared" ref="Q20:AB20" si="36">100/C22*C20</f>
        <v>5.0761421319796955</v>
      </c>
      <c r="R20" s="122">
        <f t="shared" si="36"/>
        <v>10.230179028132993</v>
      </c>
      <c r="S20" s="122">
        <f t="shared" si="36"/>
        <v>4.026845637583893</v>
      </c>
      <c r="T20" s="122">
        <f t="shared" si="36"/>
        <v>2.1897810218978102</v>
      </c>
      <c r="U20" s="122">
        <f t="shared" si="36"/>
        <v>1.8181818181818183</v>
      </c>
      <c r="V20" s="122">
        <f t="shared" si="36"/>
        <v>0.80971659919028338</v>
      </c>
      <c r="W20" s="122">
        <f t="shared" si="36"/>
        <v>0.45454545454545453</v>
      </c>
      <c r="X20" s="123">
        <f t="shared" si="36"/>
        <v>1.8018018018018018</v>
      </c>
      <c r="Y20" s="123">
        <f t="shared" si="36"/>
        <v>1.2875536480686696</v>
      </c>
      <c r="Z20" s="123">
        <f t="shared" si="36"/>
        <v>0.46082949308755761</v>
      </c>
      <c r="AA20" s="300">
        <f t="shared" si="36"/>
        <v>1.6597510373443984</v>
      </c>
      <c r="AB20" s="363">
        <f t="shared" si="36"/>
        <v>1.9138755980861244</v>
      </c>
      <c r="AC20" s="388">
        <f t="shared" ref="AC20:AD20" si="37">100/O22*O20</f>
        <v>3</v>
      </c>
      <c r="AD20" s="368">
        <f t="shared" si="37"/>
        <v>3.9548022598870056</v>
      </c>
    </row>
    <row r="21" spans="1:30" ht="15" customHeight="1" thickBot="1" x14ac:dyDescent="0.25">
      <c r="A21" s="116"/>
      <c r="B21" s="126" t="s">
        <v>62</v>
      </c>
      <c r="C21" s="307">
        <f t="shared" ref="C21:K21" si="38">SUM(C17:C20)</f>
        <v>204</v>
      </c>
      <c r="D21" s="114">
        <f t="shared" si="38"/>
        <v>188</v>
      </c>
      <c r="E21" s="114">
        <f t="shared" si="38"/>
        <v>134</v>
      </c>
      <c r="F21" s="114">
        <f t="shared" si="38"/>
        <v>124</v>
      </c>
      <c r="G21" s="114">
        <f t="shared" si="38"/>
        <v>122</v>
      </c>
      <c r="H21" s="114">
        <f t="shared" si="38"/>
        <v>116</v>
      </c>
      <c r="I21" s="127">
        <f t="shared" si="38"/>
        <v>100</v>
      </c>
      <c r="J21" s="127">
        <f t="shared" si="38"/>
        <v>113</v>
      </c>
      <c r="K21" s="127">
        <f t="shared" si="38"/>
        <v>128</v>
      </c>
      <c r="L21" s="173">
        <f>SUM(L17:L20)</f>
        <v>118</v>
      </c>
      <c r="M21" s="127">
        <f>SUM(M17:M20)</f>
        <v>140</v>
      </c>
      <c r="N21" s="173">
        <f>SUM(N17:N20)</f>
        <v>111</v>
      </c>
      <c r="O21" s="127">
        <f>SUM(O17:O20)</f>
        <v>114</v>
      </c>
      <c r="P21" s="308">
        <f>SUM(P17:P20)</f>
        <v>122</v>
      </c>
      <c r="Q21" s="305">
        <f t="shared" ref="Q21:AB21" si="39">100/C22*C21</f>
        <v>51.776649746192888</v>
      </c>
      <c r="R21" s="128">
        <f t="shared" si="39"/>
        <v>48.081841432225069</v>
      </c>
      <c r="S21" s="128">
        <f t="shared" si="39"/>
        <v>44.966442953020135</v>
      </c>
      <c r="T21" s="128">
        <f t="shared" si="39"/>
        <v>45.255474452554743</v>
      </c>
      <c r="U21" s="128">
        <f t="shared" si="39"/>
        <v>44.363636363636367</v>
      </c>
      <c r="V21" s="128">
        <f t="shared" si="39"/>
        <v>46.963562753036435</v>
      </c>
      <c r="W21" s="128">
        <f t="shared" si="39"/>
        <v>45.454545454545453</v>
      </c>
      <c r="X21" s="129">
        <f t="shared" si="39"/>
        <v>50.900900900900901</v>
      </c>
      <c r="Y21" s="129">
        <f t="shared" si="39"/>
        <v>54.935622317596568</v>
      </c>
      <c r="Z21" s="129">
        <f t="shared" si="39"/>
        <v>54.377880184331801</v>
      </c>
      <c r="AA21" s="301">
        <f t="shared" si="39"/>
        <v>58.091286307053949</v>
      </c>
      <c r="AB21" s="365">
        <f t="shared" si="39"/>
        <v>53.110047846889955</v>
      </c>
      <c r="AC21" s="129">
        <f t="shared" ref="AC21:AD21" si="40">100/O22*O21</f>
        <v>57</v>
      </c>
      <c r="AD21" s="370">
        <f t="shared" si="40"/>
        <v>68.926553672316388</v>
      </c>
    </row>
    <row r="22" spans="1:30" ht="15" customHeight="1" thickTop="1" thickBot="1" x14ac:dyDescent="0.25">
      <c r="A22" s="97"/>
      <c r="B22" s="100" t="s">
        <v>23</v>
      </c>
      <c r="C22" s="292">
        <f t="shared" ref="C22:K22" si="41">C12+C16+C21</f>
        <v>394</v>
      </c>
      <c r="D22" s="95">
        <f t="shared" si="41"/>
        <v>391</v>
      </c>
      <c r="E22" s="95">
        <f t="shared" si="41"/>
        <v>298</v>
      </c>
      <c r="F22" s="95">
        <f t="shared" si="41"/>
        <v>274</v>
      </c>
      <c r="G22" s="95">
        <f t="shared" si="41"/>
        <v>275</v>
      </c>
      <c r="H22" s="95">
        <f t="shared" si="41"/>
        <v>247</v>
      </c>
      <c r="I22" s="95">
        <f t="shared" si="41"/>
        <v>220</v>
      </c>
      <c r="J22" s="95">
        <f t="shared" si="41"/>
        <v>222</v>
      </c>
      <c r="K22" s="95">
        <f t="shared" si="41"/>
        <v>233</v>
      </c>
      <c r="L22" s="101">
        <f>L12+L16+L21</f>
        <v>217</v>
      </c>
      <c r="M22" s="95">
        <f>M12+M16+M21</f>
        <v>241</v>
      </c>
      <c r="N22" s="101">
        <f>N12+N16+N21</f>
        <v>209</v>
      </c>
      <c r="O22" s="95">
        <f>O12+O16+O21</f>
        <v>200</v>
      </c>
      <c r="P22" s="96">
        <f>P12+P16+P21</f>
        <v>177</v>
      </c>
      <c r="Q22" s="306">
        <f t="shared" ref="Q22:X22" si="42">Q21+Q16+Q12</f>
        <v>99.999999999999986</v>
      </c>
      <c r="R22" s="95">
        <f t="shared" si="42"/>
        <v>100.00000000000001</v>
      </c>
      <c r="S22" s="95">
        <f t="shared" si="42"/>
        <v>100.00000000000001</v>
      </c>
      <c r="T22" s="95">
        <f t="shared" si="42"/>
        <v>100</v>
      </c>
      <c r="U22" s="95">
        <f t="shared" si="42"/>
        <v>100.00000000000001</v>
      </c>
      <c r="V22" s="95">
        <f t="shared" si="42"/>
        <v>100</v>
      </c>
      <c r="W22" s="95">
        <f t="shared" si="42"/>
        <v>100</v>
      </c>
      <c r="X22" s="101">
        <f t="shared" si="42"/>
        <v>100.00000000000001</v>
      </c>
      <c r="Y22" s="101">
        <f t="shared" ref="Y22:AD22" si="43">Y21+Y16+Y12</f>
        <v>100</v>
      </c>
      <c r="Z22" s="101">
        <f t="shared" si="43"/>
        <v>100.00000000000001</v>
      </c>
      <c r="AA22" s="95">
        <f t="shared" si="43"/>
        <v>100</v>
      </c>
      <c r="AB22" s="325">
        <f t="shared" si="43"/>
        <v>100</v>
      </c>
      <c r="AC22" s="101">
        <f t="shared" si="43"/>
        <v>100</v>
      </c>
      <c r="AD22" s="96">
        <f t="shared" si="43"/>
        <v>100</v>
      </c>
    </row>
    <row r="24" spans="1:30" ht="13.5" x14ac:dyDescent="0.2">
      <c r="A24" s="60" t="s">
        <v>296</v>
      </c>
    </row>
  </sheetData>
  <mergeCells count="8">
    <mergeCell ref="A16:B16"/>
    <mergeCell ref="A12:B12"/>
    <mergeCell ref="B3:B4"/>
    <mergeCell ref="A1:AD1"/>
    <mergeCell ref="A2:AD2"/>
    <mergeCell ref="C3:P3"/>
    <mergeCell ref="A3:A4"/>
    <mergeCell ref="Q3:AD3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Ruler="0" topLeftCell="A32" zoomScaleNormal="100" zoomScaleSheetLayoutView="100" workbookViewId="0">
      <selection activeCell="G44" sqref="G44"/>
    </sheetView>
  </sheetViews>
  <sheetFormatPr defaultColWidth="9.140625" defaultRowHeight="12.75" x14ac:dyDescent="0.2"/>
  <cols>
    <col min="1" max="1" width="9.140625" style="15"/>
    <col min="2" max="2" width="48.5703125" style="15" customWidth="1"/>
    <col min="3" max="4" width="9.42578125" style="15" customWidth="1"/>
    <col min="5" max="5" width="12.7109375" style="15" customWidth="1"/>
    <col min="6" max="16384" width="9.140625" style="20"/>
  </cols>
  <sheetData>
    <row r="1" spans="1:5" x14ac:dyDescent="0.2">
      <c r="E1" s="12" t="s">
        <v>280</v>
      </c>
    </row>
    <row r="2" spans="1:5" s="21" customFormat="1" ht="15.75" x14ac:dyDescent="0.2">
      <c r="A2" s="445" t="s">
        <v>268</v>
      </c>
      <c r="B2" s="445"/>
      <c r="C2" s="445"/>
      <c r="D2" s="445"/>
      <c r="E2" s="445"/>
    </row>
    <row r="3" spans="1:5" s="21" customFormat="1" ht="4.5" customHeight="1" thickBot="1" x14ac:dyDescent="0.25">
      <c r="A3" s="22"/>
      <c r="B3" s="15"/>
      <c r="C3" s="15"/>
      <c r="D3" s="15"/>
      <c r="E3" s="15"/>
    </row>
    <row r="4" spans="1:5" s="21" customFormat="1" ht="18" customHeight="1" thickBot="1" x14ac:dyDescent="0.25">
      <c r="A4" s="452" t="s">
        <v>0</v>
      </c>
      <c r="B4" s="450" t="s">
        <v>163</v>
      </c>
      <c r="C4" s="443" t="s">
        <v>110</v>
      </c>
      <c r="D4" s="444"/>
      <c r="E4" s="154" t="s">
        <v>109</v>
      </c>
    </row>
    <row r="5" spans="1:5" s="21" customFormat="1" ht="16.5" customHeight="1" thickBot="1" x14ac:dyDescent="0.25">
      <c r="A5" s="453"/>
      <c r="B5" s="451"/>
      <c r="C5" s="372">
        <v>2020</v>
      </c>
      <c r="D5" s="155">
        <v>2021</v>
      </c>
      <c r="E5" s="156" t="s">
        <v>301</v>
      </c>
    </row>
    <row r="6" spans="1:5" s="21" customFormat="1" ht="13.5" customHeight="1" thickTop="1" x14ac:dyDescent="0.2">
      <c r="A6" s="145" t="s">
        <v>162</v>
      </c>
      <c r="B6" s="143" t="s">
        <v>161</v>
      </c>
      <c r="C6" s="181">
        <v>197</v>
      </c>
      <c r="D6" s="393">
        <v>354</v>
      </c>
      <c r="E6" s="141">
        <f>100/C6*D6</f>
        <v>179.6954314720812</v>
      </c>
    </row>
    <row r="7" spans="1:5" s="21" customFormat="1" ht="13.5" customHeight="1" x14ac:dyDescent="0.2">
      <c r="A7" s="145" t="s">
        <v>160</v>
      </c>
      <c r="B7" s="143" t="s">
        <v>105</v>
      </c>
      <c r="C7" s="182">
        <v>24</v>
      </c>
      <c r="D7" s="394">
        <v>22</v>
      </c>
      <c r="E7" s="141">
        <f t="shared" ref="E7:E17" si="0">100/C7*D7</f>
        <v>91.666666666666671</v>
      </c>
    </row>
    <row r="8" spans="1:5" s="21" customFormat="1" ht="13.5" customHeight="1" x14ac:dyDescent="0.2">
      <c r="A8" s="145" t="s">
        <v>159</v>
      </c>
      <c r="B8" s="143" t="s">
        <v>103</v>
      </c>
      <c r="C8" s="182">
        <v>10</v>
      </c>
      <c r="D8" s="394">
        <v>7</v>
      </c>
      <c r="E8" s="141">
        <f t="shared" si="0"/>
        <v>70</v>
      </c>
    </row>
    <row r="9" spans="1:5" s="21" customFormat="1" ht="13.5" customHeight="1" x14ac:dyDescent="0.2">
      <c r="A9" s="145" t="s">
        <v>158</v>
      </c>
      <c r="B9" s="143" t="s">
        <v>116</v>
      </c>
      <c r="C9" s="182">
        <v>2</v>
      </c>
      <c r="D9" s="394">
        <v>5</v>
      </c>
      <c r="E9" s="141">
        <f t="shared" si="0"/>
        <v>250</v>
      </c>
    </row>
    <row r="10" spans="1:5" s="21" customFormat="1" ht="13.5" customHeight="1" x14ac:dyDescent="0.2">
      <c r="A10" s="145" t="s">
        <v>157</v>
      </c>
      <c r="B10" s="143" t="s">
        <v>121</v>
      </c>
      <c r="C10" s="182"/>
      <c r="D10" s="394"/>
      <c r="E10" s="141"/>
    </row>
    <row r="11" spans="1:5" s="21" customFormat="1" ht="13.5" customHeight="1" x14ac:dyDescent="0.2">
      <c r="A11" s="145" t="s">
        <v>156</v>
      </c>
      <c r="B11" s="143" t="s">
        <v>101</v>
      </c>
      <c r="C11" s="182">
        <v>47</v>
      </c>
      <c r="D11" s="394">
        <v>39</v>
      </c>
      <c r="E11" s="141">
        <f t="shared" si="0"/>
        <v>82.978723404255319</v>
      </c>
    </row>
    <row r="12" spans="1:5" s="21" customFormat="1" ht="13.5" customHeight="1" x14ac:dyDescent="0.2">
      <c r="A12" s="145" t="s">
        <v>155</v>
      </c>
      <c r="B12" s="143" t="s">
        <v>99</v>
      </c>
      <c r="C12" s="182">
        <v>10</v>
      </c>
      <c r="D12" s="394">
        <v>9</v>
      </c>
      <c r="E12" s="141">
        <f t="shared" si="0"/>
        <v>90</v>
      </c>
    </row>
    <row r="13" spans="1:5" s="21" customFormat="1" ht="13.5" customHeight="1" x14ac:dyDescent="0.2">
      <c r="A13" s="145" t="s">
        <v>154</v>
      </c>
      <c r="B13" s="143" t="s">
        <v>153</v>
      </c>
      <c r="C13" s="182">
        <v>11</v>
      </c>
      <c r="D13" s="394">
        <v>5</v>
      </c>
      <c r="E13" s="141" t="s">
        <v>299</v>
      </c>
    </row>
    <row r="14" spans="1:5" s="21" customFormat="1" ht="13.5" customHeight="1" x14ac:dyDescent="0.2">
      <c r="A14" s="145" t="s">
        <v>152</v>
      </c>
      <c r="B14" s="143" t="s">
        <v>151</v>
      </c>
      <c r="C14" s="182"/>
      <c r="D14" s="394"/>
      <c r="E14" s="141"/>
    </row>
    <row r="15" spans="1:5" s="21" customFormat="1" ht="13.5" customHeight="1" x14ac:dyDescent="0.2">
      <c r="A15" s="145" t="s">
        <v>150</v>
      </c>
      <c r="B15" s="143" t="s">
        <v>114</v>
      </c>
      <c r="C15" s="182">
        <v>33</v>
      </c>
      <c r="D15" s="394">
        <v>25</v>
      </c>
      <c r="E15" s="141">
        <f t="shared" si="0"/>
        <v>75.757575757575751</v>
      </c>
    </row>
    <row r="16" spans="1:5" s="21" customFormat="1" ht="13.5" customHeight="1" thickBot="1" x14ac:dyDescent="0.25">
      <c r="A16" s="146" t="s">
        <v>150</v>
      </c>
      <c r="B16" s="144" t="s">
        <v>97</v>
      </c>
      <c r="C16" s="184">
        <v>12</v>
      </c>
      <c r="D16" s="395">
        <v>58</v>
      </c>
      <c r="E16" s="141">
        <f t="shared" si="0"/>
        <v>483.33333333333337</v>
      </c>
    </row>
    <row r="17" spans="1:5" s="21" customFormat="1" ht="13.5" customHeight="1" thickBot="1" x14ac:dyDescent="0.25">
      <c r="A17" s="138"/>
      <c r="B17" s="140" t="s">
        <v>149</v>
      </c>
      <c r="C17" s="150">
        <f>SUM(C6:C16)</f>
        <v>346</v>
      </c>
      <c r="D17" s="150">
        <f>SUM(D6:D16)</f>
        <v>524</v>
      </c>
      <c r="E17" s="142">
        <f t="shared" si="0"/>
        <v>151.44508670520233</v>
      </c>
    </row>
    <row r="18" spans="1:5" ht="4.5" customHeight="1" thickBot="1" x14ac:dyDescent="0.25">
      <c r="C18" s="28"/>
      <c r="D18" s="29"/>
      <c r="E18" s="30"/>
    </row>
    <row r="19" spans="1:5" s="21" customFormat="1" ht="12.75" customHeight="1" thickBot="1" x14ac:dyDescent="0.25">
      <c r="A19" s="446" t="s">
        <v>0</v>
      </c>
      <c r="B19" s="454" t="s">
        <v>148</v>
      </c>
      <c r="C19" s="456" t="s">
        <v>110</v>
      </c>
      <c r="D19" s="458"/>
      <c r="E19" s="309" t="s">
        <v>109</v>
      </c>
    </row>
    <row r="20" spans="1:5" s="21" customFormat="1" ht="12.75" customHeight="1" thickBot="1" x14ac:dyDescent="0.25">
      <c r="A20" s="447"/>
      <c r="B20" s="455"/>
      <c r="C20" s="187">
        <v>2020</v>
      </c>
      <c r="D20" s="186">
        <v>2021</v>
      </c>
      <c r="E20" s="185" t="s">
        <v>301</v>
      </c>
    </row>
    <row r="21" spans="1:5" s="21" customFormat="1" ht="13.5" customHeight="1" thickTop="1" x14ac:dyDescent="0.2">
      <c r="A21" s="23" t="s">
        <v>147</v>
      </c>
      <c r="B21" s="25" t="s">
        <v>107</v>
      </c>
      <c r="C21" s="312">
        <v>11</v>
      </c>
      <c r="D21" s="396">
        <v>54</v>
      </c>
      <c r="E21" s="189">
        <f t="shared" ref="E21:E29" si="1">100/C21*D21</f>
        <v>490.90909090909093</v>
      </c>
    </row>
    <row r="22" spans="1:5" s="21" customFormat="1" ht="13.5" customHeight="1" x14ac:dyDescent="0.2">
      <c r="A22" s="23" t="s">
        <v>146</v>
      </c>
      <c r="B22" s="25" t="s">
        <v>105</v>
      </c>
      <c r="C22" s="182"/>
      <c r="D22" s="394"/>
      <c r="E22" s="190"/>
    </row>
    <row r="23" spans="1:5" s="21" customFormat="1" ht="13.5" customHeight="1" x14ac:dyDescent="0.2">
      <c r="A23" s="23" t="s">
        <v>145</v>
      </c>
      <c r="B23" s="25" t="s">
        <v>103</v>
      </c>
      <c r="C23" s="182"/>
      <c r="D23" s="394"/>
      <c r="E23" s="190"/>
    </row>
    <row r="24" spans="1:5" s="21" customFormat="1" ht="13.5" customHeight="1" x14ac:dyDescent="0.2">
      <c r="A24" s="23" t="s">
        <v>144</v>
      </c>
      <c r="B24" s="25" t="s">
        <v>143</v>
      </c>
      <c r="C24" s="182"/>
      <c r="D24" s="394"/>
      <c r="E24" s="190"/>
    </row>
    <row r="25" spans="1:5" s="21" customFormat="1" ht="13.5" customHeight="1" x14ac:dyDescent="0.2">
      <c r="A25" s="23" t="s">
        <v>142</v>
      </c>
      <c r="B25" s="25" t="s">
        <v>101</v>
      </c>
      <c r="C25" s="182">
        <v>2</v>
      </c>
      <c r="D25" s="394"/>
      <c r="E25" s="141">
        <f t="shared" ref="E25" si="2">100/C25*D25</f>
        <v>0</v>
      </c>
    </row>
    <row r="26" spans="1:5" s="21" customFormat="1" ht="13.5" customHeight="1" x14ac:dyDescent="0.2">
      <c r="A26" s="23" t="s">
        <v>141</v>
      </c>
      <c r="B26" s="25" t="s">
        <v>99</v>
      </c>
      <c r="C26" s="182"/>
      <c r="D26" s="394"/>
      <c r="E26" s="190"/>
    </row>
    <row r="27" spans="1:5" s="21" customFormat="1" ht="13.5" customHeight="1" x14ac:dyDescent="0.2">
      <c r="A27" s="23" t="s">
        <v>140</v>
      </c>
      <c r="B27" s="25" t="s">
        <v>114</v>
      </c>
      <c r="C27" s="182">
        <v>6</v>
      </c>
      <c r="D27" s="394">
        <v>5</v>
      </c>
      <c r="E27" s="190">
        <f t="shared" si="1"/>
        <v>83.333333333333343</v>
      </c>
    </row>
    <row r="28" spans="1:5" s="21" customFormat="1" ht="13.5" customHeight="1" thickBot="1" x14ac:dyDescent="0.25">
      <c r="A28" s="23" t="s">
        <v>140</v>
      </c>
      <c r="B28" s="25" t="s">
        <v>97</v>
      </c>
      <c r="C28" s="184">
        <v>8</v>
      </c>
      <c r="D28" s="395">
        <v>7</v>
      </c>
      <c r="E28" s="190">
        <f t="shared" si="1"/>
        <v>87.5</v>
      </c>
    </row>
    <row r="29" spans="1:5" s="21" customFormat="1" ht="13.5" customHeight="1" thickBot="1" x14ac:dyDescent="0.25">
      <c r="A29" s="138"/>
      <c r="B29" s="140" t="s">
        <v>139</v>
      </c>
      <c r="C29" s="152">
        <f>SUM(C21:C28)</f>
        <v>27</v>
      </c>
      <c r="D29" s="374">
        <f>SUM(D21:D28)</f>
        <v>66</v>
      </c>
      <c r="E29" s="149">
        <f t="shared" si="1"/>
        <v>244.44444444444446</v>
      </c>
    </row>
    <row r="30" spans="1:5" ht="4.5" customHeight="1" thickBot="1" x14ac:dyDescent="0.25">
      <c r="C30" s="28"/>
      <c r="D30" s="28"/>
      <c r="E30" s="28"/>
    </row>
    <row r="31" spans="1:5" s="21" customFormat="1" ht="12.75" customHeight="1" thickBot="1" x14ac:dyDescent="0.25">
      <c r="A31" s="446" t="s">
        <v>0</v>
      </c>
      <c r="B31" s="448" t="s">
        <v>138</v>
      </c>
      <c r="C31" s="456" t="s">
        <v>110</v>
      </c>
      <c r="D31" s="457"/>
      <c r="E31" s="309" t="s">
        <v>109</v>
      </c>
    </row>
    <row r="32" spans="1:5" s="21" customFormat="1" ht="12.75" customHeight="1" thickBot="1" x14ac:dyDescent="0.25">
      <c r="A32" s="447"/>
      <c r="B32" s="449"/>
      <c r="C32" s="155">
        <v>2020</v>
      </c>
      <c r="D32" s="207">
        <v>2021</v>
      </c>
      <c r="E32" s="208" t="s">
        <v>301</v>
      </c>
    </row>
    <row r="33" spans="1:5" s="21" customFormat="1" ht="13.5" customHeight="1" thickTop="1" x14ac:dyDescent="0.2">
      <c r="A33" s="23" t="s">
        <v>137</v>
      </c>
      <c r="B33" s="25" t="s">
        <v>107</v>
      </c>
      <c r="C33" s="191"/>
      <c r="D33" s="317"/>
      <c r="E33" s="189"/>
    </row>
    <row r="34" spans="1:5" s="21" customFormat="1" ht="13.5" customHeight="1" x14ac:dyDescent="0.2">
      <c r="A34" s="23" t="s">
        <v>136</v>
      </c>
      <c r="B34" s="25" t="s">
        <v>105</v>
      </c>
      <c r="C34" s="188"/>
      <c r="D34" s="317"/>
      <c r="E34" s="224"/>
    </row>
    <row r="35" spans="1:5" s="21" customFormat="1" ht="13.5" customHeight="1" x14ac:dyDescent="0.2">
      <c r="A35" s="24" t="s">
        <v>135</v>
      </c>
      <c r="B35" s="16" t="s">
        <v>103</v>
      </c>
      <c r="C35" s="188"/>
      <c r="D35" s="317"/>
      <c r="E35" s="224"/>
    </row>
    <row r="36" spans="1:5" s="21" customFormat="1" ht="13.5" customHeight="1" x14ac:dyDescent="0.2">
      <c r="A36" s="26" t="s">
        <v>134</v>
      </c>
      <c r="B36" s="25" t="s">
        <v>101</v>
      </c>
      <c r="C36" s="188"/>
      <c r="D36" s="317"/>
      <c r="E36" s="224"/>
    </row>
    <row r="37" spans="1:5" s="21" customFormat="1" ht="13.5" customHeight="1" x14ac:dyDescent="0.2">
      <c r="A37" s="23" t="s">
        <v>133</v>
      </c>
      <c r="B37" s="25" t="s">
        <v>132</v>
      </c>
      <c r="C37" s="188"/>
      <c r="D37" s="317"/>
      <c r="E37" s="224"/>
    </row>
    <row r="38" spans="1:5" s="21" customFormat="1" ht="13.5" customHeight="1" x14ac:dyDescent="0.2">
      <c r="A38" s="26" t="s">
        <v>131</v>
      </c>
      <c r="B38" s="25" t="s">
        <v>114</v>
      </c>
      <c r="C38" s="188"/>
      <c r="D38" s="317"/>
      <c r="E38" s="224"/>
    </row>
    <row r="39" spans="1:5" s="21" customFormat="1" ht="13.5" customHeight="1" thickBot="1" x14ac:dyDescent="0.25">
      <c r="A39" s="31" t="s">
        <v>131</v>
      </c>
      <c r="B39" s="32" t="s">
        <v>97</v>
      </c>
      <c r="C39" s="188"/>
      <c r="D39" s="317"/>
      <c r="E39" s="225"/>
    </row>
    <row r="40" spans="1:5" s="21" customFormat="1" ht="13.5" customHeight="1" thickBot="1" x14ac:dyDescent="0.25">
      <c r="A40" s="375"/>
      <c r="B40" s="376" t="s">
        <v>130</v>
      </c>
      <c r="C40" s="377">
        <f>SUM(C33:C39)</f>
        <v>0</v>
      </c>
      <c r="D40" s="371">
        <f>SUM(D33:D39)</f>
        <v>0</v>
      </c>
      <c r="E40" s="378"/>
    </row>
    <row r="41" spans="1:5" ht="4.5" customHeight="1" thickBot="1" x14ac:dyDescent="0.25">
      <c r="C41" s="28"/>
      <c r="D41" s="28"/>
      <c r="E41" s="28"/>
    </row>
    <row r="42" spans="1:5" ht="12.75" customHeight="1" thickBot="1" x14ac:dyDescent="0.25">
      <c r="A42" s="437" t="s">
        <v>0</v>
      </c>
      <c r="B42" s="439" t="s">
        <v>129</v>
      </c>
      <c r="C42" s="441" t="s">
        <v>110</v>
      </c>
      <c r="D42" s="442"/>
      <c r="E42" s="310" t="s">
        <v>109</v>
      </c>
    </row>
    <row r="43" spans="1:5" ht="12.75" customHeight="1" thickBot="1" x14ac:dyDescent="0.25">
      <c r="A43" s="438"/>
      <c r="B43" s="440"/>
      <c r="C43" s="109">
        <v>2020</v>
      </c>
      <c r="D43" s="223">
        <v>2021</v>
      </c>
      <c r="E43" s="193" t="s">
        <v>301</v>
      </c>
    </row>
    <row r="44" spans="1:5" ht="13.5" customHeight="1" thickTop="1" x14ac:dyDescent="0.2">
      <c r="A44" s="23" t="s">
        <v>128</v>
      </c>
      <c r="B44" s="25" t="s">
        <v>107</v>
      </c>
      <c r="C44" s="191"/>
      <c r="D44" s="196"/>
      <c r="E44" s="201"/>
    </row>
    <row r="45" spans="1:5" ht="13.5" customHeight="1" x14ac:dyDescent="0.2">
      <c r="A45" s="23" t="s">
        <v>127</v>
      </c>
      <c r="B45" s="25" t="s">
        <v>105</v>
      </c>
      <c r="C45" s="188"/>
      <c r="D45" s="197"/>
      <c r="E45" s="194"/>
    </row>
    <row r="46" spans="1:5" ht="13.5" customHeight="1" x14ac:dyDescent="0.2">
      <c r="A46" s="24" t="s">
        <v>126</v>
      </c>
      <c r="B46" s="34" t="s">
        <v>103</v>
      </c>
      <c r="C46" s="188"/>
      <c r="D46" s="197"/>
      <c r="E46" s="194"/>
    </row>
    <row r="47" spans="1:5" ht="13.5" customHeight="1" x14ac:dyDescent="0.2">
      <c r="A47" s="26" t="s">
        <v>125</v>
      </c>
      <c r="B47" s="25" t="s">
        <v>101</v>
      </c>
      <c r="C47" s="188"/>
      <c r="D47" s="197"/>
      <c r="E47" s="194"/>
    </row>
    <row r="48" spans="1:5" s="21" customFormat="1" ht="13.5" customHeight="1" x14ac:dyDescent="0.2">
      <c r="A48" s="23" t="s">
        <v>124</v>
      </c>
      <c r="B48" s="25" t="s">
        <v>99</v>
      </c>
      <c r="C48" s="188"/>
      <c r="D48" s="198"/>
      <c r="E48" s="194"/>
    </row>
    <row r="49" spans="1:5" s="21" customFormat="1" ht="13.5" customHeight="1" thickBot="1" x14ac:dyDescent="0.25">
      <c r="A49" s="31" t="s">
        <v>123</v>
      </c>
      <c r="B49" s="32" t="s">
        <v>97</v>
      </c>
      <c r="C49" s="188"/>
      <c r="D49" s="199"/>
      <c r="E49" s="195"/>
    </row>
    <row r="50" spans="1:5" ht="13.5" customHeight="1" thickBot="1" x14ac:dyDescent="0.25">
      <c r="A50" s="27"/>
      <c r="B50" s="33" t="s">
        <v>122</v>
      </c>
      <c r="C50" s="192"/>
      <c r="D50" s="200"/>
      <c r="E50" s="202"/>
    </row>
    <row r="51" spans="1:5" ht="4.5" customHeight="1" thickBot="1" x14ac:dyDescent="0.25">
      <c r="C51" s="28"/>
      <c r="D51" s="28"/>
      <c r="E51" s="28"/>
    </row>
    <row r="52" spans="1:5" ht="12.75" customHeight="1" thickBot="1" x14ac:dyDescent="0.25">
      <c r="A52" s="437" t="s">
        <v>0</v>
      </c>
      <c r="B52" s="439" t="s">
        <v>121</v>
      </c>
      <c r="C52" s="441" t="s">
        <v>110</v>
      </c>
      <c r="D52" s="442"/>
      <c r="E52" s="310" t="s">
        <v>109</v>
      </c>
    </row>
    <row r="53" spans="1:5" ht="12.75" customHeight="1" thickBot="1" x14ac:dyDescent="0.25">
      <c r="A53" s="438"/>
      <c r="B53" s="440"/>
      <c r="C53" s="109">
        <v>2020</v>
      </c>
      <c r="D53" s="105">
        <v>2021</v>
      </c>
      <c r="E53" s="193" t="s">
        <v>301</v>
      </c>
    </row>
    <row r="54" spans="1:5" ht="13.5" customHeight="1" thickTop="1" x14ac:dyDescent="0.2">
      <c r="A54" s="23" t="s">
        <v>120</v>
      </c>
      <c r="B54" s="25" t="s">
        <v>107</v>
      </c>
      <c r="C54" s="191"/>
      <c r="D54" s="196"/>
      <c r="E54" s="201"/>
    </row>
    <row r="55" spans="1:5" ht="13.5" customHeight="1" x14ac:dyDescent="0.2">
      <c r="A55" s="23" t="s">
        <v>119</v>
      </c>
      <c r="B55" s="25" t="s">
        <v>105</v>
      </c>
      <c r="C55" s="188"/>
      <c r="D55" s="197"/>
      <c r="E55" s="194"/>
    </row>
    <row r="56" spans="1:5" ht="13.5" customHeight="1" x14ac:dyDescent="0.2">
      <c r="A56" s="26" t="s">
        <v>118</v>
      </c>
      <c r="B56" s="34" t="s">
        <v>103</v>
      </c>
      <c r="C56" s="188"/>
      <c r="D56" s="197"/>
      <c r="E56" s="194"/>
    </row>
    <row r="57" spans="1:5" ht="13.5" customHeight="1" x14ac:dyDescent="0.2">
      <c r="A57" s="24" t="s">
        <v>117</v>
      </c>
      <c r="B57" s="25" t="s">
        <v>116</v>
      </c>
      <c r="C57" s="188"/>
      <c r="D57" s="197"/>
      <c r="E57" s="194"/>
    </row>
    <row r="58" spans="1:5" ht="13.5" customHeight="1" x14ac:dyDescent="0.2">
      <c r="A58" s="26" t="s">
        <v>115</v>
      </c>
      <c r="B58" s="25" t="s">
        <v>101</v>
      </c>
      <c r="C58" s="188"/>
      <c r="D58" s="197"/>
      <c r="E58" s="194"/>
    </row>
    <row r="59" spans="1:5" s="21" customFormat="1" ht="13.5" customHeight="1" x14ac:dyDescent="0.2">
      <c r="A59" s="26" t="s">
        <v>113</v>
      </c>
      <c r="B59" s="25" t="s">
        <v>114</v>
      </c>
      <c r="C59" s="188"/>
      <c r="D59" s="197"/>
      <c r="E59" s="194"/>
    </row>
    <row r="60" spans="1:5" s="21" customFormat="1" ht="13.5" customHeight="1" thickBot="1" x14ac:dyDescent="0.25">
      <c r="A60" s="31" t="s">
        <v>113</v>
      </c>
      <c r="B60" s="32" t="s">
        <v>97</v>
      </c>
      <c r="C60" s="188"/>
      <c r="D60" s="199"/>
      <c r="E60" s="195"/>
    </row>
    <row r="61" spans="1:5" ht="13.5" customHeight="1" thickBot="1" x14ac:dyDescent="0.25">
      <c r="A61" s="27"/>
      <c r="B61" s="33" t="s">
        <v>112</v>
      </c>
      <c r="C61" s="192"/>
      <c r="D61" s="200"/>
      <c r="E61" s="202"/>
    </row>
    <row r="62" spans="1:5" ht="4.5" customHeight="1" thickBot="1" x14ac:dyDescent="0.25">
      <c r="C62" s="28"/>
      <c r="D62" s="28"/>
      <c r="E62" s="28"/>
    </row>
    <row r="63" spans="1:5" ht="12.75" customHeight="1" thickBot="1" x14ac:dyDescent="0.25">
      <c r="A63" s="437" t="s">
        <v>0</v>
      </c>
      <c r="B63" s="439" t="s">
        <v>111</v>
      </c>
      <c r="C63" s="441" t="s">
        <v>110</v>
      </c>
      <c r="D63" s="442"/>
      <c r="E63" s="310" t="s">
        <v>109</v>
      </c>
    </row>
    <row r="64" spans="1:5" ht="12.75" customHeight="1" thickBot="1" x14ac:dyDescent="0.25">
      <c r="A64" s="438"/>
      <c r="B64" s="440"/>
      <c r="C64" s="109">
        <v>2020</v>
      </c>
      <c r="D64" s="105">
        <v>2021</v>
      </c>
      <c r="E64" s="193" t="s">
        <v>301</v>
      </c>
    </row>
    <row r="65" spans="1:5" ht="13.5" customHeight="1" thickTop="1" x14ac:dyDescent="0.2">
      <c r="A65" s="23" t="s">
        <v>108</v>
      </c>
      <c r="B65" s="25" t="s">
        <v>107</v>
      </c>
      <c r="C65" s="188"/>
      <c r="D65" s="196"/>
      <c r="E65" s="201"/>
    </row>
    <row r="66" spans="1:5" ht="13.5" customHeight="1" x14ac:dyDescent="0.2">
      <c r="A66" s="23" t="s">
        <v>106</v>
      </c>
      <c r="B66" s="25" t="s">
        <v>105</v>
      </c>
      <c r="C66" s="188"/>
      <c r="D66" s="197"/>
      <c r="E66" s="194"/>
    </row>
    <row r="67" spans="1:5" ht="13.5" customHeight="1" x14ac:dyDescent="0.2">
      <c r="A67" s="26" t="s">
        <v>104</v>
      </c>
      <c r="B67" s="34" t="s">
        <v>103</v>
      </c>
      <c r="C67" s="188"/>
      <c r="D67" s="197"/>
      <c r="E67" s="194"/>
    </row>
    <row r="68" spans="1:5" ht="13.5" customHeight="1" x14ac:dyDescent="0.2">
      <c r="A68" s="24" t="s">
        <v>102</v>
      </c>
      <c r="B68" s="25" t="s">
        <v>101</v>
      </c>
      <c r="C68" s="188"/>
      <c r="D68" s="197"/>
      <c r="E68" s="194"/>
    </row>
    <row r="69" spans="1:5" ht="13.5" customHeight="1" x14ac:dyDescent="0.2">
      <c r="A69" s="26" t="s">
        <v>100</v>
      </c>
      <c r="B69" s="25" t="s">
        <v>99</v>
      </c>
      <c r="C69" s="188"/>
      <c r="D69" s="197"/>
      <c r="E69" s="194"/>
    </row>
    <row r="70" spans="1:5" s="21" customFormat="1" ht="13.5" customHeight="1" thickBot="1" x14ac:dyDescent="0.25">
      <c r="A70" s="31" t="s">
        <v>98</v>
      </c>
      <c r="B70" s="32" t="s">
        <v>97</v>
      </c>
      <c r="C70" s="188"/>
      <c r="D70" s="199"/>
      <c r="E70" s="195"/>
    </row>
    <row r="71" spans="1:5" ht="13.5" customHeight="1" thickBot="1" x14ac:dyDescent="0.25">
      <c r="A71" s="27"/>
      <c r="B71" s="33" t="s">
        <v>96</v>
      </c>
      <c r="C71" s="192"/>
      <c r="D71" s="200"/>
      <c r="E71" s="203"/>
    </row>
    <row r="72" spans="1:5" ht="4.5" customHeight="1" thickBot="1" x14ac:dyDescent="0.25">
      <c r="A72" s="35"/>
      <c r="B72" s="36"/>
      <c r="C72" s="29"/>
      <c r="D72" s="29"/>
      <c r="E72" s="30"/>
    </row>
    <row r="73" spans="1:5" ht="21" customHeight="1" thickBot="1" x14ac:dyDescent="0.25">
      <c r="A73" s="139"/>
      <c r="B73" s="140" t="s">
        <v>95</v>
      </c>
      <c r="C73" s="147">
        <f>C17+C29+C40+C50+C61+C71</f>
        <v>373</v>
      </c>
      <c r="D73" s="148">
        <f>D17+D29+D40+D50+D61+D71</f>
        <v>590</v>
      </c>
      <c r="E73" s="149">
        <f>100/C73*D73</f>
        <v>158.17694369973191</v>
      </c>
    </row>
  </sheetData>
  <mergeCells count="19">
    <mergeCell ref="A2:E2"/>
    <mergeCell ref="A31:A32"/>
    <mergeCell ref="B31:B32"/>
    <mergeCell ref="B4:B5"/>
    <mergeCell ref="A4:A5"/>
    <mergeCell ref="A19:A20"/>
    <mergeCell ref="B19:B20"/>
    <mergeCell ref="C31:D31"/>
    <mergeCell ref="C19:D19"/>
    <mergeCell ref="A42:A43"/>
    <mergeCell ref="B42:B43"/>
    <mergeCell ref="C42:D42"/>
    <mergeCell ref="C4:D4"/>
    <mergeCell ref="A63:A64"/>
    <mergeCell ref="B63:B64"/>
    <mergeCell ref="C63:D63"/>
    <mergeCell ref="A52:A53"/>
    <mergeCell ref="B52:B53"/>
    <mergeCell ref="C52:D52"/>
  </mergeCells>
  <phoneticPr fontId="22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Ruler="0" zoomScale="110" zoomScaleNormal="110" zoomScaleSheetLayoutView="100" workbookViewId="0">
      <selection activeCell="I16" sqref="I16"/>
    </sheetView>
  </sheetViews>
  <sheetFormatPr defaultColWidth="9.140625" defaultRowHeight="12.75" x14ac:dyDescent="0.2"/>
  <cols>
    <col min="1" max="1" width="11" style="15" customWidth="1"/>
    <col min="2" max="2" width="37.42578125" style="15" customWidth="1"/>
    <col min="3" max="4" width="10.7109375" style="15" customWidth="1"/>
    <col min="5" max="5" width="16.5703125" style="15" customWidth="1"/>
    <col min="6" max="16384" width="9.140625" style="15"/>
  </cols>
  <sheetData>
    <row r="1" spans="1:5" x14ac:dyDescent="0.2">
      <c r="E1" s="12" t="s">
        <v>279</v>
      </c>
    </row>
    <row r="2" spans="1:5" ht="27.75" customHeight="1" x14ac:dyDescent="0.2">
      <c r="A2" s="445" t="s">
        <v>195</v>
      </c>
      <c r="B2" s="445"/>
      <c r="C2" s="445"/>
      <c r="D2" s="445"/>
      <c r="E2" s="445"/>
    </row>
    <row r="3" spans="1:5" ht="13.5" customHeight="1" thickBot="1" x14ac:dyDescent="0.25">
      <c r="A3" s="16"/>
      <c r="E3" s="17"/>
    </row>
    <row r="4" spans="1:5" ht="18" customHeight="1" x14ac:dyDescent="0.2">
      <c r="A4" s="443" t="s">
        <v>0</v>
      </c>
      <c r="B4" s="452" t="s">
        <v>194</v>
      </c>
      <c r="C4" s="443" t="s">
        <v>193</v>
      </c>
      <c r="D4" s="460"/>
      <c r="E4" s="463" t="s">
        <v>286</v>
      </c>
    </row>
    <row r="5" spans="1:5" ht="18" customHeight="1" thickBot="1" x14ac:dyDescent="0.25">
      <c r="A5" s="465"/>
      <c r="B5" s="459"/>
      <c r="C5" s="461"/>
      <c r="D5" s="462"/>
      <c r="E5" s="464"/>
    </row>
    <row r="6" spans="1:5" ht="18" customHeight="1" thickBot="1" x14ac:dyDescent="0.25">
      <c r="A6" s="466"/>
      <c r="B6" s="453"/>
      <c r="C6" s="207">
        <v>2020</v>
      </c>
      <c r="D6" s="155">
        <v>2021</v>
      </c>
      <c r="E6" s="209" t="s">
        <v>302</v>
      </c>
    </row>
    <row r="7" spans="1:5" ht="18" customHeight="1" thickTop="1" x14ac:dyDescent="0.2">
      <c r="A7" s="18" t="s">
        <v>192</v>
      </c>
      <c r="B7" s="106" t="s">
        <v>191</v>
      </c>
      <c r="C7" s="183">
        <v>71</v>
      </c>
      <c r="D7" s="397">
        <v>13</v>
      </c>
      <c r="E7" s="273">
        <f t="shared" ref="E7:E14" si="0">100/C7*D7</f>
        <v>18.309859154929576</v>
      </c>
    </row>
    <row r="8" spans="1:5" ht="18" customHeight="1" x14ac:dyDescent="0.2">
      <c r="A8" s="18" t="s">
        <v>190</v>
      </c>
      <c r="B8" s="107" t="s">
        <v>189</v>
      </c>
      <c r="C8" s="183">
        <v>2</v>
      </c>
      <c r="D8" s="397">
        <v>5</v>
      </c>
      <c r="E8" s="273">
        <f t="shared" si="0"/>
        <v>250</v>
      </c>
    </row>
    <row r="9" spans="1:5" ht="18" customHeight="1" x14ac:dyDescent="0.2">
      <c r="A9" s="18" t="s">
        <v>188</v>
      </c>
      <c r="B9" s="107" t="s">
        <v>187</v>
      </c>
      <c r="C9" s="183">
        <v>52</v>
      </c>
      <c r="D9" s="397">
        <v>47</v>
      </c>
      <c r="E9" s="273">
        <f t="shared" si="0"/>
        <v>90.384615384615387</v>
      </c>
    </row>
    <row r="10" spans="1:5" ht="18" customHeight="1" x14ac:dyDescent="0.2">
      <c r="A10" s="18" t="s">
        <v>186</v>
      </c>
      <c r="B10" s="107" t="s">
        <v>185</v>
      </c>
      <c r="C10" s="183">
        <v>6</v>
      </c>
      <c r="D10" s="397">
        <v>15</v>
      </c>
      <c r="E10" s="273">
        <f t="shared" si="0"/>
        <v>250.00000000000003</v>
      </c>
    </row>
    <row r="11" spans="1:5" ht="18" customHeight="1" x14ac:dyDescent="0.2">
      <c r="A11" s="18" t="s">
        <v>184</v>
      </c>
      <c r="B11" s="107" t="s">
        <v>183</v>
      </c>
      <c r="C11" s="183">
        <v>6</v>
      </c>
      <c r="D11" s="397">
        <v>7</v>
      </c>
      <c r="E11" s="273">
        <f t="shared" si="0"/>
        <v>116.66666666666667</v>
      </c>
    </row>
    <row r="12" spans="1:5" ht="18" customHeight="1" x14ac:dyDescent="0.2">
      <c r="A12" s="18" t="s">
        <v>182</v>
      </c>
      <c r="B12" s="107" t="s">
        <v>181</v>
      </c>
      <c r="C12" s="183">
        <v>5</v>
      </c>
      <c r="D12" s="397">
        <v>2</v>
      </c>
      <c r="E12" s="273">
        <f t="shared" si="0"/>
        <v>40</v>
      </c>
    </row>
    <row r="13" spans="1:5" ht="18" customHeight="1" x14ac:dyDescent="0.2">
      <c r="A13" s="18" t="s">
        <v>180</v>
      </c>
      <c r="B13" s="107" t="s">
        <v>179</v>
      </c>
      <c r="C13" s="183">
        <v>18</v>
      </c>
      <c r="D13" s="397">
        <v>11</v>
      </c>
      <c r="E13" s="273">
        <f t="shared" si="0"/>
        <v>61.111111111111107</v>
      </c>
    </row>
    <row r="14" spans="1:5" ht="18" customHeight="1" x14ac:dyDescent="0.2">
      <c r="A14" s="18" t="s">
        <v>178</v>
      </c>
      <c r="B14" s="107" t="s">
        <v>177</v>
      </c>
      <c r="C14" s="183">
        <v>11</v>
      </c>
      <c r="D14" s="397">
        <v>4</v>
      </c>
      <c r="E14" s="273">
        <f t="shared" si="0"/>
        <v>36.363636363636367</v>
      </c>
    </row>
    <row r="15" spans="1:5" ht="18" customHeight="1" x14ac:dyDescent="0.2">
      <c r="A15" s="103" t="s">
        <v>176</v>
      </c>
      <c r="B15" s="107" t="s">
        <v>175</v>
      </c>
      <c r="C15" s="183">
        <v>6</v>
      </c>
      <c r="D15" s="397">
        <v>3</v>
      </c>
      <c r="E15" s="273">
        <f>100/C15*D15</f>
        <v>50</v>
      </c>
    </row>
    <row r="16" spans="1:5" ht="18" customHeight="1" x14ac:dyDescent="0.2">
      <c r="A16" s="103" t="s">
        <v>174</v>
      </c>
      <c r="B16" s="107" t="s">
        <v>173</v>
      </c>
      <c r="C16" s="183">
        <v>4</v>
      </c>
      <c r="D16" s="397">
        <v>7</v>
      </c>
      <c r="E16" s="273">
        <f>100/C16*D16</f>
        <v>175</v>
      </c>
    </row>
    <row r="17" spans="1:5" ht="18" customHeight="1" x14ac:dyDescent="0.2">
      <c r="A17" s="103" t="s">
        <v>172</v>
      </c>
      <c r="B17" s="107" t="s">
        <v>171</v>
      </c>
      <c r="C17" s="183"/>
      <c r="D17" s="397"/>
      <c r="E17" s="273"/>
    </row>
    <row r="18" spans="1:5" ht="18" customHeight="1" x14ac:dyDescent="0.2">
      <c r="A18" s="103" t="s">
        <v>170</v>
      </c>
      <c r="B18" s="107" t="s">
        <v>169</v>
      </c>
      <c r="C18" s="183"/>
      <c r="D18" s="397"/>
      <c r="E18" s="273"/>
    </row>
    <row r="19" spans="1:5" ht="18" customHeight="1" x14ac:dyDescent="0.2">
      <c r="A19" s="103" t="s">
        <v>168</v>
      </c>
      <c r="B19" s="107" t="s">
        <v>167</v>
      </c>
      <c r="C19" s="183">
        <v>9</v>
      </c>
      <c r="D19" s="397"/>
      <c r="E19" s="273">
        <f>100/C19*D19</f>
        <v>0</v>
      </c>
    </row>
    <row r="20" spans="1:5" ht="18" customHeight="1" thickBot="1" x14ac:dyDescent="0.25">
      <c r="A20" s="104" t="s">
        <v>166</v>
      </c>
      <c r="B20" s="108" t="s">
        <v>165</v>
      </c>
      <c r="C20" s="183"/>
      <c r="D20" s="397">
        <v>6</v>
      </c>
      <c r="E20" s="273" t="s">
        <v>299</v>
      </c>
    </row>
    <row r="21" spans="1:5" ht="18" customHeight="1" thickBot="1" x14ac:dyDescent="0.25">
      <c r="A21" s="456" t="s">
        <v>164</v>
      </c>
      <c r="B21" s="457"/>
      <c r="C21" s="152">
        <f>SUM(C7:C20)</f>
        <v>190</v>
      </c>
      <c r="D21" s="152">
        <f>SUM(D7:D20)</f>
        <v>120</v>
      </c>
      <c r="E21" s="142">
        <f t="shared" ref="E21" si="1">100/C21*D21</f>
        <v>63.157894736842103</v>
      </c>
    </row>
  </sheetData>
  <mergeCells count="6">
    <mergeCell ref="A21:B21"/>
    <mergeCell ref="A2:E2"/>
    <mergeCell ref="B4:B6"/>
    <mergeCell ref="C4:D5"/>
    <mergeCell ref="E4:E5"/>
    <mergeCell ref="A4:A6"/>
  </mergeCells>
  <phoneticPr fontId="22" type="noConversion"/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Ruler="0" zoomScaleNormal="100" zoomScaleSheetLayoutView="100" workbookViewId="0">
      <selection activeCell="G24" sqref="G24"/>
    </sheetView>
  </sheetViews>
  <sheetFormatPr defaultColWidth="9.140625" defaultRowHeight="12.75" x14ac:dyDescent="0.2"/>
  <cols>
    <col min="1" max="1" width="6.140625" style="15" customWidth="1"/>
    <col min="2" max="2" width="50.5703125" style="15" customWidth="1"/>
    <col min="3" max="4" width="9.5703125" style="15" customWidth="1"/>
    <col min="5" max="5" width="15.5703125" style="15" customWidth="1"/>
    <col min="6" max="6" width="11.140625" style="15" customWidth="1"/>
    <col min="7" max="16384" width="9.140625" style="15"/>
  </cols>
  <sheetData>
    <row r="1" spans="1:5" x14ac:dyDescent="0.2">
      <c r="E1" s="12" t="s">
        <v>278</v>
      </c>
    </row>
    <row r="2" spans="1:5" ht="24" customHeight="1" x14ac:dyDescent="0.2">
      <c r="A2" s="445" t="s">
        <v>236</v>
      </c>
      <c r="B2" s="445"/>
      <c r="C2" s="445"/>
      <c r="D2" s="445"/>
      <c r="E2" s="445"/>
    </row>
    <row r="3" spans="1:5" ht="9.75" customHeight="1" thickBot="1" x14ac:dyDescent="0.25">
      <c r="A3" s="16"/>
      <c r="E3" s="17"/>
    </row>
    <row r="4" spans="1:5" ht="18" customHeight="1" x14ac:dyDescent="0.2">
      <c r="A4" s="467" t="s">
        <v>0</v>
      </c>
      <c r="B4" s="473" t="s">
        <v>235</v>
      </c>
      <c r="C4" s="467" t="s">
        <v>193</v>
      </c>
      <c r="D4" s="468"/>
      <c r="E4" s="463" t="s">
        <v>303</v>
      </c>
    </row>
    <row r="5" spans="1:5" ht="18" customHeight="1" thickBot="1" x14ac:dyDescent="0.25">
      <c r="A5" s="471"/>
      <c r="B5" s="474"/>
      <c r="C5" s="469"/>
      <c r="D5" s="470"/>
      <c r="E5" s="464"/>
    </row>
    <row r="6" spans="1:5" ht="18" customHeight="1" thickBot="1" x14ac:dyDescent="0.25">
      <c r="A6" s="472"/>
      <c r="B6" s="475"/>
      <c r="C6" s="311">
        <v>2020</v>
      </c>
      <c r="D6" s="207">
        <v>2021</v>
      </c>
      <c r="E6" s="210" t="s">
        <v>304</v>
      </c>
    </row>
    <row r="7" spans="1:5" ht="18" customHeight="1" thickTop="1" x14ac:dyDescent="0.2">
      <c r="A7" s="39" t="s">
        <v>234</v>
      </c>
      <c r="B7" s="110" t="s">
        <v>233</v>
      </c>
      <c r="C7" s="313"/>
      <c r="D7" s="398"/>
      <c r="E7" s="270"/>
    </row>
    <row r="8" spans="1:5" ht="18" customHeight="1" x14ac:dyDescent="0.2">
      <c r="A8" s="24" t="s">
        <v>232</v>
      </c>
      <c r="B8" s="25" t="s">
        <v>231</v>
      </c>
      <c r="C8" s="183">
        <v>156</v>
      </c>
      <c r="D8" s="398">
        <v>118</v>
      </c>
      <c r="E8" s="271">
        <f>100/C8*D8</f>
        <v>75.641025641025649</v>
      </c>
    </row>
    <row r="9" spans="1:5" ht="18" customHeight="1" x14ac:dyDescent="0.2">
      <c r="A9" s="24" t="s">
        <v>230</v>
      </c>
      <c r="B9" s="25" t="s">
        <v>229</v>
      </c>
      <c r="C9" s="183"/>
      <c r="D9" s="398"/>
      <c r="E9" s="271"/>
    </row>
    <row r="10" spans="1:5" ht="18" customHeight="1" x14ac:dyDescent="0.2">
      <c r="A10" s="24" t="s">
        <v>228</v>
      </c>
      <c r="B10" s="25" t="s">
        <v>227</v>
      </c>
      <c r="C10" s="183"/>
      <c r="D10" s="398"/>
      <c r="E10" s="271"/>
    </row>
    <row r="11" spans="1:5" ht="18" customHeight="1" x14ac:dyDescent="0.2">
      <c r="A11" s="24" t="s">
        <v>226</v>
      </c>
      <c r="B11" s="25" t="s">
        <v>225</v>
      </c>
      <c r="C11" s="183"/>
      <c r="D11" s="398"/>
      <c r="E11" s="271"/>
    </row>
    <row r="12" spans="1:5" ht="18" customHeight="1" x14ac:dyDescent="0.2">
      <c r="A12" s="24" t="s">
        <v>224</v>
      </c>
      <c r="B12" s="25" t="s">
        <v>223</v>
      </c>
      <c r="C12" s="183">
        <v>33</v>
      </c>
      <c r="D12" s="398"/>
      <c r="E12" s="271">
        <f t="shared" ref="E12:E26" si="0">100/C12*D12</f>
        <v>0</v>
      </c>
    </row>
    <row r="13" spans="1:5" ht="18" customHeight="1" x14ac:dyDescent="0.2">
      <c r="A13" s="24" t="s">
        <v>222</v>
      </c>
      <c r="B13" s="25" t="s">
        <v>221</v>
      </c>
      <c r="C13" s="183"/>
      <c r="D13" s="398"/>
      <c r="E13" s="271"/>
    </row>
    <row r="14" spans="1:5" ht="18" customHeight="1" x14ac:dyDescent="0.2">
      <c r="A14" s="24" t="s">
        <v>220</v>
      </c>
      <c r="B14" s="25" t="s">
        <v>219</v>
      </c>
      <c r="C14" s="183"/>
      <c r="D14" s="398"/>
      <c r="E14" s="271"/>
    </row>
    <row r="15" spans="1:5" ht="18" customHeight="1" x14ac:dyDescent="0.2">
      <c r="A15" s="24" t="s">
        <v>218</v>
      </c>
      <c r="B15" s="25" t="s">
        <v>217</v>
      </c>
      <c r="C15" s="183"/>
      <c r="D15" s="398"/>
      <c r="E15" s="271"/>
    </row>
    <row r="16" spans="1:5" ht="18" customHeight="1" x14ac:dyDescent="0.2">
      <c r="A16" s="24" t="s">
        <v>216</v>
      </c>
      <c r="B16" s="25" t="s">
        <v>215</v>
      </c>
      <c r="C16" s="183"/>
      <c r="D16" s="398"/>
      <c r="E16" s="271"/>
    </row>
    <row r="17" spans="1:5" ht="18" customHeight="1" x14ac:dyDescent="0.2">
      <c r="A17" s="24" t="s">
        <v>214</v>
      </c>
      <c r="B17" s="25" t="s">
        <v>213</v>
      </c>
      <c r="C17" s="183"/>
      <c r="D17" s="398"/>
      <c r="E17" s="271"/>
    </row>
    <row r="18" spans="1:5" ht="18" customHeight="1" x14ac:dyDescent="0.2">
      <c r="A18" s="24" t="s">
        <v>212</v>
      </c>
      <c r="B18" s="25" t="s">
        <v>211</v>
      </c>
      <c r="C18" s="183"/>
      <c r="D18" s="398"/>
      <c r="E18" s="271"/>
    </row>
    <row r="19" spans="1:5" ht="18" customHeight="1" x14ac:dyDescent="0.2">
      <c r="A19" s="24" t="s">
        <v>210</v>
      </c>
      <c r="B19" s="25" t="s">
        <v>209</v>
      </c>
      <c r="C19" s="183"/>
      <c r="D19" s="398"/>
      <c r="E19" s="271"/>
    </row>
    <row r="20" spans="1:5" ht="18" customHeight="1" x14ac:dyDescent="0.2">
      <c r="A20" s="24" t="s">
        <v>208</v>
      </c>
      <c r="B20" s="25" t="s">
        <v>207</v>
      </c>
      <c r="C20" s="183"/>
      <c r="D20" s="398"/>
      <c r="E20" s="271"/>
    </row>
    <row r="21" spans="1:5" ht="18" customHeight="1" x14ac:dyDescent="0.2">
      <c r="A21" s="24" t="s">
        <v>206</v>
      </c>
      <c r="B21" s="25" t="s">
        <v>205</v>
      </c>
      <c r="C21" s="183"/>
      <c r="D21" s="398"/>
      <c r="E21" s="271"/>
    </row>
    <row r="22" spans="1:5" ht="18" customHeight="1" x14ac:dyDescent="0.2">
      <c r="A22" s="24" t="s">
        <v>204</v>
      </c>
      <c r="B22" s="25" t="s">
        <v>203</v>
      </c>
      <c r="C22" s="183"/>
      <c r="D22" s="398"/>
      <c r="E22" s="271"/>
    </row>
    <row r="23" spans="1:5" ht="18" customHeight="1" x14ac:dyDescent="0.2">
      <c r="A23" s="24" t="s">
        <v>202</v>
      </c>
      <c r="B23" s="25" t="s">
        <v>201</v>
      </c>
      <c r="C23" s="183"/>
      <c r="D23" s="398"/>
      <c r="E23" s="271"/>
    </row>
    <row r="24" spans="1:5" ht="18" customHeight="1" x14ac:dyDescent="0.2">
      <c r="A24" s="24" t="s">
        <v>200</v>
      </c>
      <c r="B24" s="25" t="s">
        <v>199</v>
      </c>
      <c r="C24" s="183"/>
      <c r="D24" s="398"/>
      <c r="E24" s="271"/>
    </row>
    <row r="25" spans="1:5" ht="18" customHeight="1" thickBot="1" x14ac:dyDescent="0.25">
      <c r="A25" s="24" t="s">
        <v>198</v>
      </c>
      <c r="B25" s="25" t="s">
        <v>197</v>
      </c>
      <c r="C25" s="184">
        <v>9</v>
      </c>
      <c r="D25" s="398">
        <v>2</v>
      </c>
      <c r="E25" s="272">
        <f t="shared" si="0"/>
        <v>22.222222222222221</v>
      </c>
    </row>
    <row r="26" spans="1:5" ht="18" customHeight="1" thickBot="1" x14ac:dyDescent="0.25">
      <c r="A26" s="456" t="s">
        <v>196</v>
      </c>
      <c r="B26" s="458"/>
      <c r="C26" s="147">
        <f>SUM(C7:C25)</f>
        <v>198</v>
      </c>
      <c r="D26" s="148">
        <f>SUM(D7:D25)</f>
        <v>120</v>
      </c>
      <c r="E26" s="153">
        <f t="shared" si="0"/>
        <v>60.606060606060609</v>
      </c>
    </row>
  </sheetData>
  <mergeCells count="6">
    <mergeCell ref="A26:B26"/>
    <mergeCell ref="A2:E2"/>
    <mergeCell ref="C4:D5"/>
    <mergeCell ref="E4:E5"/>
    <mergeCell ref="A4:A6"/>
    <mergeCell ref="B4:B6"/>
  </mergeCells>
  <phoneticPr fontId="22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showRuler="0" zoomScaleNormal="100" zoomScaleSheetLayoutView="110" workbookViewId="0">
      <selection activeCell="D30" sqref="D30"/>
    </sheetView>
  </sheetViews>
  <sheetFormatPr defaultColWidth="9.140625" defaultRowHeight="12.75" x14ac:dyDescent="0.2"/>
  <cols>
    <col min="1" max="1" width="38.85546875" style="15" customWidth="1"/>
    <col min="2" max="3" width="7.7109375" style="28" customWidth="1"/>
    <col min="4" max="4" width="6.7109375" style="28" customWidth="1"/>
    <col min="5" max="6" width="10" style="28" customWidth="1"/>
    <col min="7" max="7" width="7.7109375" style="28" customWidth="1"/>
    <col min="8" max="16384" width="9.140625" style="15"/>
  </cols>
  <sheetData>
    <row r="1" spans="1:7" x14ac:dyDescent="0.2">
      <c r="G1" s="12" t="s">
        <v>277</v>
      </c>
    </row>
    <row r="2" spans="1:7" ht="15" customHeight="1" x14ac:dyDescent="0.2">
      <c r="A2" s="445" t="s">
        <v>283</v>
      </c>
      <c r="B2" s="445"/>
      <c r="C2" s="445"/>
      <c r="D2" s="445"/>
      <c r="E2" s="445"/>
      <c r="F2" s="445"/>
      <c r="G2" s="445"/>
    </row>
    <row r="3" spans="1:7" ht="10.5" customHeight="1" thickBot="1" x14ac:dyDescent="0.25">
      <c r="A3" s="40"/>
    </row>
    <row r="4" spans="1:7" ht="15" customHeight="1" thickBot="1" x14ac:dyDescent="0.25">
      <c r="A4" s="489" t="s">
        <v>282</v>
      </c>
      <c r="B4" s="456" t="s">
        <v>242</v>
      </c>
      <c r="C4" s="458"/>
      <c r="D4" s="481" t="s">
        <v>240</v>
      </c>
      <c r="E4" s="479" t="s">
        <v>241</v>
      </c>
      <c r="F4" s="488"/>
      <c r="G4" s="481" t="s">
        <v>240</v>
      </c>
    </row>
    <row r="5" spans="1:7" ht="15" customHeight="1" x14ac:dyDescent="0.2">
      <c r="A5" s="484"/>
      <c r="B5" s="491">
        <v>2020</v>
      </c>
      <c r="C5" s="484">
        <v>2021</v>
      </c>
      <c r="D5" s="482"/>
      <c r="E5" s="491">
        <v>2020</v>
      </c>
      <c r="F5" s="484">
        <v>2021</v>
      </c>
      <c r="G5" s="482"/>
    </row>
    <row r="6" spans="1:7" ht="15" customHeight="1" thickBot="1" x14ac:dyDescent="0.25">
      <c r="A6" s="490"/>
      <c r="B6" s="492"/>
      <c r="C6" s="485"/>
      <c r="D6" s="483"/>
      <c r="E6" s="492"/>
      <c r="F6" s="485"/>
      <c r="G6" s="483"/>
    </row>
    <row r="7" spans="1:7" ht="18" customHeight="1" thickTop="1" x14ac:dyDescent="0.2">
      <c r="A7" s="70" t="s">
        <v>161</v>
      </c>
      <c r="B7" s="240">
        <v>1</v>
      </c>
      <c r="C7" s="399">
        <v>1</v>
      </c>
      <c r="D7" s="255">
        <f>100/B7*C7</f>
        <v>100</v>
      </c>
      <c r="E7" s="252">
        <v>200</v>
      </c>
      <c r="F7" s="402">
        <v>30000</v>
      </c>
      <c r="G7" s="255">
        <f t="shared" ref="G7:G11" si="0">100/E7*F7</f>
        <v>15000</v>
      </c>
    </row>
    <row r="8" spans="1:7" ht="18" customHeight="1" x14ac:dyDescent="0.2">
      <c r="A8" s="43" t="s">
        <v>105</v>
      </c>
      <c r="B8" s="242">
        <v>1</v>
      </c>
      <c r="C8" s="400">
        <v>1</v>
      </c>
      <c r="D8" s="255">
        <f t="shared" ref="D8:D11" si="1">100/B8*C8</f>
        <v>100</v>
      </c>
      <c r="E8" s="253">
        <v>3000</v>
      </c>
      <c r="F8" s="403">
        <v>5500</v>
      </c>
      <c r="G8" s="255">
        <f t="shared" si="0"/>
        <v>183.33333333333334</v>
      </c>
    </row>
    <row r="9" spans="1:7" ht="18" customHeight="1" x14ac:dyDescent="0.2">
      <c r="A9" s="43" t="s">
        <v>101</v>
      </c>
      <c r="B9" s="242">
        <v>5</v>
      </c>
      <c r="C9" s="400">
        <v>5</v>
      </c>
      <c r="D9" s="255">
        <f t="shared" si="1"/>
        <v>100</v>
      </c>
      <c r="E9" s="253">
        <v>16500</v>
      </c>
      <c r="F9" s="403">
        <v>35550</v>
      </c>
      <c r="G9" s="255">
        <f t="shared" si="0"/>
        <v>215.45454545454547</v>
      </c>
    </row>
    <row r="10" spans="1:7" ht="18" customHeight="1" x14ac:dyDescent="0.2">
      <c r="A10" s="41" t="s">
        <v>246</v>
      </c>
      <c r="B10" s="242">
        <v>1</v>
      </c>
      <c r="C10" s="400"/>
      <c r="D10" s="255">
        <f t="shared" si="1"/>
        <v>0</v>
      </c>
      <c r="E10" s="253">
        <v>3500</v>
      </c>
      <c r="F10" s="403"/>
      <c r="G10" s="255">
        <f t="shared" si="0"/>
        <v>0</v>
      </c>
    </row>
    <row r="11" spans="1:7" ht="18" customHeight="1" thickBot="1" x14ac:dyDescent="0.25">
      <c r="A11" s="41" t="s">
        <v>99</v>
      </c>
      <c r="B11" s="244">
        <v>1</v>
      </c>
      <c r="C11" s="401"/>
      <c r="D11" s="255">
        <f t="shared" si="1"/>
        <v>0</v>
      </c>
      <c r="E11" s="254">
        <v>2000</v>
      </c>
      <c r="F11" s="404"/>
      <c r="G11" s="255">
        <f t="shared" si="0"/>
        <v>0</v>
      </c>
    </row>
    <row r="12" spans="1:7" ht="19.5" customHeight="1" thickTop="1" thickBot="1" x14ac:dyDescent="0.25">
      <c r="A12" s="133" t="s">
        <v>273</v>
      </c>
      <c r="B12" s="134">
        <v>10</v>
      </c>
      <c r="C12" s="135">
        <v>7</v>
      </c>
      <c r="D12" s="136">
        <f t="shared" ref="D12" si="2">100/B12*C12</f>
        <v>70</v>
      </c>
      <c r="E12" s="174">
        <v>26700</v>
      </c>
      <c r="F12" s="174">
        <v>61050</v>
      </c>
      <c r="G12" s="136">
        <f t="shared" ref="G12" si="3">100/E12*F12</f>
        <v>228.65168539325842</v>
      </c>
    </row>
    <row r="13" spans="1:7" ht="11.25" customHeight="1" x14ac:dyDescent="0.2"/>
    <row r="14" spans="1:7" ht="15" customHeight="1" x14ac:dyDescent="0.2">
      <c r="A14" s="445" t="s">
        <v>284</v>
      </c>
      <c r="B14" s="445"/>
      <c r="C14" s="445"/>
      <c r="D14" s="445"/>
      <c r="E14" s="445"/>
      <c r="F14" s="445"/>
      <c r="G14" s="445"/>
    </row>
    <row r="15" spans="1:7" ht="10.5" customHeight="1" thickBot="1" x14ac:dyDescent="0.25">
      <c r="A15" s="40"/>
    </row>
    <row r="16" spans="1:7" ht="15" customHeight="1" thickBot="1" x14ac:dyDescent="0.25">
      <c r="A16" s="489" t="s">
        <v>282</v>
      </c>
      <c r="B16" s="456" t="s">
        <v>242</v>
      </c>
      <c r="C16" s="458"/>
      <c r="D16" s="476" t="s">
        <v>240</v>
      </c>
      <c r="E16" s="479" t="s">
        <v>241</v>
      </c>
      <c r="F16" s="488"/>
      <c r="G16" s="476" t="s">
        <v>240</v>
      </c>
    </row>
    <row r="17" spans="1:7" ht="15" customHeight="1" x14ac:dyDescent="0.2">
      <c r="A17" s="484"/>
      <c r="B17" s="484">
        <v>2020</v>
      </c>
      <c r="C17" s="486">
        <v>2021</v>
      </c>
      <c r="D17" s="477"/>
      <c r="E17" s="484">
        <v>2020</v>
      </c>
      <c r="F17" s="486">
        <v>2021</v>
      </c>
      <c r="G17" s="477"/>
    </row>
    <row r="18" spans="1:7" ht="15" customHeight="1" thickBot="1" x14ac:dyDescent="0.25">
      <c r="A18" s="490"/>
      <c r="B18" s="485"/>
      <c r="C18" s="487"/>
      <c r="D18" s="478"/>
      <c r="E18" s="485"/>
      <c r="F18" s="487"/>
      <c r="G18" s="478"/>
    </row>
    <row r="19" spans="1:7" ht="18" customHeight="1" thickTop="1" x14ac:dyDescent="0.2">
      <c r="A19" s="41" t="s">
        <v>161</v>
      </c>
      <c r="B19" s="181">
        <v>3</v>
      </c>
      <c r="C19" s="393"/>
      <c r="D19" s="256">
        <f t="shared" ref="D19:D22" si="4">100/B19*C19</f>
        <v>0</v>
      </c>
      <c r="E19" s="247">
        <v>750</v>
      </c>
      <c r="F19" s="405"/>
      <c r="G19" s="424">
        <f t="shared" ref="G19:G23" si="5">100/E19*F19</f>
        <v>0</v>
      </c>
    </row>
    <row r="20" spans="1:7" ht="18" customHeight="1" x14ac:dyDescent="0.2">
      <c r="A20" s="41" t="s">
        <v>245</v>
      </c>
      <c r="B20" s="182">
        <v>11</v>
      </c>
      <c r="C20" s="394">
        <v>3</v>
      </c>
      <c r="D20" s="256">
        <f t="shared" si="4"/>
        <v>27.272727272727273</v>
      </c>
      <c r="E20" s="247">
        <v>2360</v>
      </c>
      <c r="F20" s="423">
        <v>800</v>
      </c>
      <c r="G20" s="426">
        <f t="shared" si="5"/>
        <v>33.898305084745758</v>
      </c>
    </row>
    <row r="21" spans="1:7" ht="18" customHeight="1" thickBot="1" x14ac:dyDescent="0.25">
      <c r="A21" s="43" t="s">
        <v>99</v>
      </c>
      <c r="B21" s="248">
        <v>1</v>
      </c>
      <c r="C21" s="408"/>
      <c r="D21" s="256">
        <f t="shared" si="4"/>
        <v>0</v>
      </c>
      <c r="E21" s="249">
        <v>6000</v>
      </c>
      <c r="F21" s="406"/>
      <c r="G21" s="425">
        <f t="shared" si="5"/>
        <v>0</v>
      </c>
    </row>
    <row r="22" spans="1:7" ht="19.5" customHeight="1" thickTop="1" thickBot="1" x14ac:dyDescent="0.25">
      <c r="A22" s="42" t="s">
        <v>274</v>
      </c>
      <c r="B22" s="250">
        <f>SUM(B19:B21)</f>
        <v>15</v>
      </c>
      <c r="C22" s="409">
        <f>SUM(C19:C21)</f>
        <v>3</v>
      </c>
      <c r="D22" s="257">
        <f t="shared" si="4"/>
        <v>20</v>
      </c>
      <c r="E22" s="251">
        <f>SUM(E19:E21)</f>
        <v>9110</v>
      </c>
      <c r="F22" s="407">
        <f>SUM(F19:F21)</f>
        <v>800</v>
      </c>
      <c r="G22" s="259">
        <f t="shared" si="5"/>
        <v>8.7815587266739854</v>
      </c>
    </row>
    <row r="23" spans="1:7" ht="19.5" customHeight="1" thickTop="1" thickBot="1" x14ac:dyDescent="0.25">
      <c r="A23" s="133" t="s">
        <v>244</v>
      </c>
      <c r="B23" s="261">
        <v>12</v>
      </c>
      <c r="C23" s="134">
        <v>25</v>
      </c>
      <c r="D23" s="257">
        <f>100/B23*C23</f>
        <v>208.33333333333334</v>
      </c>
      <c r="E23" s="262">
        <v>320</v>
      </c>
      <c r="F23" s="174">
        <v>900</v>
      </c>
      <c r="G23" s="260">
        <f t="shared" si="5"/>
        <v>281.25</v>
      </c>
    </row>
    <row r="24" spans="1:7" ht="11.25" customHeight="1" x14ac:dyDescent="0.2"/>
    <row r="25" spans="1:7" ht="15" customHeight="1" x14ac:dyDescent="0.2">
      <c r="A25" s="445" t="s">
        <v>285</v>
      </c>
      <c r="B25" s="445"/>
      <c r="C25" s="445"/>
      <c r="D25" s="445"/>
      <c r="E25" s="445"/>
      <c r="F25" s="445"/>
      <c r="G25" s="445"/>
    </row>
    <row r="26" spans="1:7" ht="10.5" customHeight="1" thickBot="1" x14ac:dyDescent="0.25">
      <c r="A26" s="40"/>
    </row>
    <row r="27" spans="1:7" ht="15" customHeight="1" thickBot="1" x14ac:dyDescent="0.25">
      <c r="A27" s="443" t="s">
        <v>243</v>
      </c>
      <c r="B27" s="456" t="s">
        <v>242</v>
      </c>
      <c r="C27" s="458"/>
      <c r="D27" s="476" t="s">
        <v>240</v>
      </c>
      <c r="E27" s="479" t="s">
        <v>241</v>
      </c>
      <c r="F27" s="480"/>
      <c r="G27" s="481" t="s">
        <v>240</v>
      </c>
    </row>
    <row r="28" spans="1:7" ht="15" customHeight="1" x14ac:dyDescent="0.2">
      <c r="A28" s="465"/>
      <c r="B28" s="484">
        <v>2020</v>
      </c>
      <c r="C28" s="486">
        <v>2021</v>
      </c>
      <c r="D28" s="477"/>
      <c r="E28" s="484">
        <v>2020</v>
      </c>
      <c r="F28" s="486">
        <v>2020</v>
      </c>
      <c r="G28" s="482"/>
    </row>
    <row r="29" spans="1:7" ht="20.100000000000001" customHeight="1" thickBot="1" x14ac:dyDescent="0.25">
      <c r="A29" s="466"/>
      <c r="B29" s="485"/>
      <c r="C29" s="487"/>
      <c r="D29" s="478"/>
      <c r="E29" s="485"/>
      <c r="F29" s="487"/>
      <c r="G29" s="483"/>
    </row>
    <row r="30" spans="1:7" ht="18" customHeight="1" thickTop="1" x14ac:dyDescent="0.2">
      <c r="A30" s="41" t="s">
        <v>239</v>
      </c>
      <c r="B30" s="240">
        <v>10</v>
      </c>
      <c r="C30" s="393">
        <v>7</v>
      </c>
      <c r="D30" s="256">
        <f t="shared" ref="D30:D42" si="6">100/B30*C30</f>
        <v>70</v>
      </c>
      <c r="E30" s="241">
        <v>25200</v>
      </c>
      <c r="F30" s="414">
        <v>30000</v>
      </c>
      <c r="G30" s="255">
        <f t="shared" ref="G30:G42" si="7">100/E30*F30</f>
        <v>119.04761904761904</v>
      </c>
    </row>
    <row r="31" spans="1:7" ht="18" customHeight="1" x14ac:dyDescent="0.2">
      <c r="A31" s="41" t="s">
        <v>167</v>
      </c>
      <c r="B31" s="242"/>
      <c r="C31" s="410"/>
      <c r="D31" s="256"/>
      <c r="E31" s="241"/>
      <c r="F31" s="414"/>
      <c r="G31" s="255"/>
    </row>
    <row r="32" spans="1:7" ht="18" customHeight="1" x14ac:dyDescent="0.2">
      <c r="A32" s="41" t="s">
        <v>238</v>
      </c>
      <c r="B32" s="242"/>
      <c r="C32" s="410"/>
      <c r="D32" s="256"/>
      <c r="E32" s="241"/>
      <c r="F32" s="414"/>
      <c r="G32" s="255"/>
    </row>
    <row r="33" spans="1:7" ht="18" customHeight="1" x14ac:dyDescent="0.2">
      <c r="A33" s="43" t="s">
        <v>237</v>
      </c>
      <c r="B33" s="242"/>
      <c r="C33" s="411"/>
      <c r="D33" s="256"/>
      <c r="E33" s="243"/>
      <c r="F33" s="415"/>
      <c r="G33" s="255"/>
    </row>
    <row r="34" spans="1:7" ht="18" customHeight="1" x14ac:dyDescent="0.2">
      <c r="A34" s="43" t="s">
        <v>121</v>
      </c>
      <c r="B34" s="242"/>
      <c r="C34" s="411"/>
      <c r="D34" s="256"/>
      <c r="E34" s="243"/>
      <c r="F34" s="415"/>
      <c r="G34" s="255"/>
    </row>
    <row r="35" spans="1:7" ht="18" customHeight="1" thickBot="1" x14ac:dyDescent="0.25">
      <c r="A35" s="44" t="s">
        <v>111</v>
      </c>
      <c r="B35" s="244"/>
      <c r="C35" s="412"/>
      <c r="D35" s="269"/>
      <c r="E35" s="245"/>
      <c r="F35" s="416"/>
      <c r="G35" s="258"/>
    </row>
    <row r="36" spans="1:7" ht="19.5" customHeight="1" thickTop="1" thickBot="1" x14ac:dyDescent="0.25">
      <c r="A36" s="137" t="s">
        <v>275</v>
      </c>
      <c r="B36" s="236">
        <v>10</v>
      </c>
      <c r="C36" s="263">
        <v>7</v>
      </c>
      <c r="D36" s="264">
        <f t="shared" si="6"/>
        <v>70</v>
      </c>
      <c r="E36" s="265">
        <v>26700</v>
      </c>
      <c r="F36" s="266">
        <v>61050</v>
      </c>
      <c r="G36" s="259">
        <f t="shared" si="7"/>
        <v>228.65168539325842</v>
      </c>
    </row>
    <row r="37" spans="1:7" ht="18" customHeight="1" thickTop="1" x14ac:dyDescent="0.2">
      <c r="A37" s="41" t="s">
        <v>239</v>
      </c>
      <c r="B37" s="246">
        <v>27</v>
      </c>
      <c r="C37" s="413">
        <v>28</v>
      </c>
      <c r="D37" s="256">
        <f t="shared" si="6"/>
        <v>103.70370370370371</v>
      </c>
      <c r="E37" s="241">
        <v>9140</v>
      </c>
      <c r="F37" s="414">
        <v>1700</v>
      </c>
      <c r="G37" s="255">
        <f t="shared" si="7"/>
        <v>18.599562363238512</v>
      </c>
    </row>
    <row r="38" spans="1:7" ht="18" customHeight="1" x14ac:dyDescent="0.2">
      <c r="A38" s="41" t="s">
        <v>167</v>
      </c>
      <c r="B38" s="242"/>
      <c r="C38" s="410"/>
      <c r="D38" s="256"/>
      <c r="E38" s="241"/>
      <c r="F38" s="414"/>
      <c r="G38" s="255"/>
    </row>
    <row r="39" spans="1:7" ht="18" customHeight="1" x14ac:dyDescent="0.2">
      <c r="A39" s="41" t="s">
        <v>238</v>
      </c>
      <c r="B39" s="242"/>
      <c r="C39" s="410"/>
      <c r="D39" s="256"/>
      <c r="E39" s="241"/>
      <c r="F39" s="414"/>
      <c r="G39" s="255"/>
    </row>
    <row r="40" spans="1:7" ht="18" customHeight="1" x14ac:dyDescent="0.2">
      <c r="A40" s="43" t="s">
        <v>237</v>
      </c>
      <c r="B40" s="242"/>
      <c r="C40" s="411"/>
      <c r="D40" s="256"/>
      <c r="E40" s="241"/>
      <c r="F40" s="415"/>
      <c r="G40" s="255"/>
    </row>
    <row r="41" spans="1:7" ht="18" customHeight="1" thickBot="1" x14ac:dyDescent="0.25">
      <c r="A41" s="44" t="s">
        <v>111</v>
      </c>
      <c r="B41" s="242"/>
      <c r="C41" s="412"/>
      <c r="D41" s="256"/>
      <c r="E41" s="241"/>
      <c r="F41" s="416"/>
      <c r="G41" s="255"/>
    </row>
    <row r="42" spans="1:7" ht="19.5" customHeight="1" thickTop="1" thickBot="1" x14ac:dyDescent="0.25">
      <c r="A42" s="133" t="s">
        <v>276</v>
      </c>
      <c r="B42" s="267">
        <v>27</v>
      </c>
      <c r="C42" s="134">
        <v>28</v>
      </c>
      <c r="D42" s="257">
        <f t="shared" si="6"/>
        <v>103.70370370370371</v>
      </c>
      <c r="E42" s="268">
        <v>9430</v>
      </c>
      <c r="F42" s="174">
        <v>1700</v>
      </c>
      <c r="G42" s="136">
        <f t="shared" si="7"/>
        <v>18.027571580063629</v>
      </c>
    </row>
    <row r="48" spans="1:7" x14ac:dyDescent="0.2">
      <c r="B48" s="102"/>
    </row>
  </sheetData>
  <mergeCells count="30">
    <mergeCell ref="A2:G2"/>
    <mergeCell ref="A14:G14"/>
    <mergeCell ref="B16:C16"/>
    <mergeCell ref="E4:F4"/>
    <mergeCell ref="B4:C4"/>
    <mergeCell ref="D4:D6"/>
    <mergeCell ref="G4:G6"/>
    <mergeCell ref="D16:D18"/>
    <mergeCell ref="A4:A6"/>
    <mergeCell ref="E16:F16"/>
    <mergeCell ref="A16:A18"/>
    <mergeCell ref="G16:G18"/>
    <mergeCell ref="B5:B6"/>
    <mergeCell ref="C5:C6"/>
    <mergeCell ref="E5:E6"/>
    <mergeCell ref="F5:F6"/>
    <mergeCell ref="B17:B18"/>
    <mergeCell ref="C17:C18"/>
    <mergeCell ref="E17:E18"/>
    <mergeCell ref="F17:F18"/>
    <mergeCell ref="A25:G25"/>
    <mergeCell ref="B27:C27"/>
    <mergeCell ref="D27:D29"/>
    <mergeCell ref="E27:F27"/>
    <mergeCell ref="G27:G29"/>
    <mergeCell ref="A27:A29"/>
    <mergeCell ref="B28:B29"/>
    <mergeCell ref="C28:C29"/>
    <mergeCell ref="E28:E29"/>
    <mergeCell ref="F28:F29"/>
  </mergeCells>
  <phoneticPr fontId="22" type="noConversion"/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F21" sqref="F21"/>
    </sheetView>
  </sheetViews>
  <sheetFormatPr defaultColWidth="9.140625" defaultRowHeight="18" customHeight="1" x14ac:dyDescent="0.2"/>
  <cols>
    <col min="1" max="1" width="4.7109375" style="46" customWidth="1"/>
    <col min="2" max="2" width="51.85546875" style="46" customWidth="1"/>
    <col min="3" max="3" width="10" style="46" customWidth="1"/>
    <col min="4" max="4" width="10.5703125" style="46" customWidth="1"/>
    <col min="5" max="5" width="15.28515625" style="46" customWidth="1"/>
    <col min="6" max="16384" width="9.140625" style="46"/>
  </cols>
  <sheetData>
    <row r="1" spans="1:5" ht="18" customHeight="1" x14ac:dyDescent="0.2">
      <c r="E1" s="12" t="s">
        <v>272</v>
      </c>
    </row>
    <row r="2" spans="1:5" ht="18" customHeight="1" x14ac:dyDescent="0.2">
      <c r="A2" s="493" t="s">
        <v>265</v>
      </c>
      <c r="B2" s="493"/>
      <c r="C2" s="493"/>
      <c r="D2" s="493"/>
      <c r="E2" s="493"/>
    </row>
    <row r="3" spans="1:5" ht="18" customHeight="1" thickBot="1" x14ac:dyDescent="0.25">
      <c r="A3" s="45"/>
      <c r="E3" s="47"/>
    </row>
    <row r="4" spans="1:5" ht="34.5" customHeight="1" thickBot="1" x14ac:dyDescent="0.25">
      <c r="A4" s="506" t="s">
        <v>0</v>
      </c>
      <c r="B4" s="509" t="s">
        <v>264</v>
      </c>
      <c r="C4" s="512" t="s">
        <v>263</v>
      </c>
      <c r="D4" s="513"/>
      <c r="E4" s="211" t="s">
        <v>286</v>
      </c>
    </row>
    <row r="5" spans="1:5" ht="11.25" customHeight="1" x14ac:dyDescent="0.2">
      <c r="A5" s="507"/>
      <c r="B5" s="510"/>
      <c r="C5" s="496">
        <v>2020</v>
      </c>
      <c r="D5" s="498">
        <v>2021</v>
      </c>
      <c r="E5" s="500" t="s">
        <v>305</v>
      </c>
    </row>
    <row r="6" spans="1:5" ht="10.5" customHeight="1" thickBot="1" x14ac:dyDescent="0.25">
      <c r="A6" s="508"/>
      <c r="B6" s="511"/>
      <c r="C6" s="497"/>
      <c r="D6" s="499"/>
      <c r="E6" s="501"/>
    </row>
    <row r="7" spans="1:5" ht="18" customHeight="1" thickTop="1" x14ac:dyDescent="0.2">
      <c r="A7" s="48">
        <v>21</v>
      </c>
      <c r="B7" s="49" t="s">
        <v>262</v>
      </c>
      <c r="C7" s="77"/>
      <c r="D7" s="417"/>
      <c r="E7" s="71"/>
    </row>
    <row r="8" spans="1:5" ht="18" customHeight="1" x14ac:dyDescent="0.2">
      <c r="A8" s="48">
        <v>22</v>
      </c>
      <c r="B8" s="49" t="s">
        <v>261</v>
      </c>
      <c r="C8" s="78"/>
      <c r="D8" s="418"/>
      <c r="E8" s="71"/>
    </row>
    <row r="9" spans="1:5" ht="18" customHeight="1" x14ac:dyDescent="0.2">
      <c r="A9" s="48">
        <v>23</v>
      </c>
      <c r="B9" s="49" t="s">
        <v>260</v>
      </c>
      <c r="C9" s="93"/>
      <c r="D9" s="418"/>
      <c r="E9" s="71"/>
    </row>
    <row r="10" spans="1:5" ht="18" customHeight="1" x14ac:dyDescent="0.2">
      <c r="A10" s="48">
        <v>24</v>
      </c>
      <c r="B10" s="49" t="s">
        <v>259</v>
      </c>
      <c r="C10" s="78"/>
      <c r="D10" s="418"/>
      <c r="E10" s="71"/>
    </row>
    <row r="11" spans="1:5" ht="18" customHeight="1" x14ac:dyDescent="0.2">
      <c r="A11" s="48">
        <v>25</v>
      </c>
      <c r="B11" s="49" t="s">
        <v>258</v>
      </c>
      <c r="C11" s="78"/>
      <c r="D11" s="418"/>
      <c r="E11" s="71"/>
    </row>
    <row r="12" spans="1:5" ht="18" customHeight="1" x14ac:dyDescent="0.2">
      <c r="A12" s="48">
        <v>26</v>
      </c>
      <c r="B12" s="49" t="s">
        <v>257</v>
      </c>
      <c r="C12" s="78"/>
      <c r="D12" s="418"/>
      <c r="E12" s="71"/>
    </row>
    <row r="13" spans="1:5" ht="18" customHeight="1" x14ac:dyDescent="0.2">
      <c r="A13" s="48">
        <v>31</v>
      </c>
      <c r="B13" s="49" t="s">
        <v>256</v>
      </c>
      <c r="C13" s="78"/>
      <c r="D13" s="418"/>
      <c r="E13" s="71"/>
    </row>
    <row r="14" spans="1:5" ht="18" customHeight="1" x14ac:dyDescent="0.2">
      <c r="A14" s="48">
        <v>32</v>
      </c>
      <c r="B14" s="49" t="s">
        <v>255</v>
      </c>
      <c r="C14" s="78">
        <v>6</v>
      </c>
      <c r="D14" s="418">
        <v>2</v>
      </c>
      <c r="E14" s="71">
        <f t="shared" ref="E14" si="0">100/C14*D14</f>
        <v>33.333333333333336</v>
      </c>
    </row>
    <row r="15" spans="1:5" ht="18" customHeight="1" x14ac:dyDescent="0.2">
      <c r="A15" s="48">
        <v>33</v>
      </c>
      <c r="B15" s="49" t="s">
        <v>254</v>
      </c>
      <c r="C15" s="78"/>
      <c r="D15" s="418"/>
      <c r="E15" s="71"/>
    </row>
    <row r="16" spans="1:5" ht="18" customHeight="1" x14ac:dyDescent="0.2">
      <c r="A16" s="48">
        <v>42</v>
      </c>
      <c r="B16" s="49" t="s">
        <v>253</v>
      </c>
      <c r="C16" s="78"/>
      <c r="D16" s="418"/>
      <c r="E16" s="71"/>
    </row>
    <row r="17" spans="1:5" ht="18" customHeight="1" x14ac:dyDescent="0.2">
      <c r="A17" s="48">
        <v>43</v>
      </c>
      <c r="B17" s="49" t="s">
        <v>252</v>
      </c>
      <c r="C17" s="78"/>
      <c r="D17" s="418"/>
      <c r="E17" s="71"/>
    </row>
    <row r="18" spans="1:5" ht="18" customHeight="1" x14ac:dyDescent="0.2">
      <c r="A18" s="48">
        <v>47</v>
      </c>
      <c r="B18" s="49" t="s">
        <v>251</v>
      </c>
      <c r="C18" s="78"/>
      <c r="D18" s="418"/>
      <c r="E18" s="71"/>
    </row>
    <row r="19" spans="1:5" ht="18" customHeight="1" x14ac:dyDescent="0.2">
      <c r="A19" s="48">
        <v>48</v>
      </c>
      <c r="B19" s="49" t="s">
        <v>250</v>
      </c>
      <c r="C19" s="78"/>
      <c r="D19" s="418"/>
      <c r="E19" s="71"/>
    </row>
    <row r="20" spans="1:5" ht="18" customHeight="1" x14ac:dyDescent="0.2">
      <c r="A20" s="48">
        <v>49</v>
      </c>
      <c r="B20" s="49" t="s">
        <v>269</v>
      </c>
      <c r="C20" s="78"/>
      <c r="D20" s="418"/>
      <c r="E20" s="71"/>
    </row>
    <row r="21" spans="1:5" ht="18" customHeight="1" x14ac:dyDescent="0.2">
      <c r="A21" s="48">
        <v>50</v>
      </c>
      <c r="B21" s="49" t="s">
        <v>249</v>
      </c>
      <c r="C21" s="92"/>
      <c r="D21" s="418"/>
      <c r="E21" s="71"/>
    </row>
    <row r="22" spans="1:5" ht="18" customHeight="1" thickBot="1" x14ac:dyDescent="0.25">
      <c r="A22" s="48">
        <v>51</v>
      </c>
      <c r="B22" s="49" t="s">
        <v>248</v>
      </c>
      <c r="C22" s="76"/>
      <c r="D22" s="419"/>
      <c r="E22" s="71"/>
    </row>
    <row r="23" spans="1:5" ht="18" customHeight="1" thickTop="1" thickBot="1" x14ac:dyDescent="0.25">
      <c r="A23" s="514" t="s">
        <v>67</v>
      </c>
      <c r="B23" s="515"/>
      <c r="C23" s="130">
        <f>SUM(C7:C22)</f>
        <v>6</v>
      </c>
      <c r="D23" s="131">
        <f>SUM(D7:D22)</f>
        <v>2</v>
      </c>
      <c r="E23" s="132">
        <f t="shared" ref="E23:E26" si="1">100/C23*D23</f>
        <v>33.333333333333336</v>
      </c>
    </row>
    <row r="24" spans="1:5" ht="18" customHeight="1" x14ac:dyDescent="0.2">
      <c r="A24" s="502" t="s">
        <v>247</v>
      </c>
      <c r="B24" s="503"/>
      <c r="C24" s="175">
        <v>320</v>
      </c>
      <c r="D24" s="420">
        <v>900</v>
      </c>
      <c r="E24" s="71">
        <f t="shared" si="1"/>
        <v>281.25</v>
      </c>
    </row>
    <row r="25" spans="1:5" ht="18" customHeight="1" x14ac:dyDescent="0.2">
      <c r="A25" s="504" t="s">
        <v>270</v>
      </c>
      <c r="B25" s="505"/>
      <c r="C25" s="176">
        <f>tab_5!E12</f>
        <v>26700</v>
      </c>
      <c r="D25" s="421">
        <v>61050</v>
      </c>
      <c r="E25" s="71">
        <f t="shared" si="1"/>
        <v>228.65168539325842</v>
      </c>
    </row>
    <row r="26" spans="1:5" ht="18" customHeight="1" thickBot="1" x14ac:dyDescent="0.25">
      <c r="A26" s="494" t="s">
        <v>271</v>
      </c>
      <c r="B26" s="495"/>
      <c r="C26" s="177">
        <f>tab_5!E22</f>
        <v>9110</v>
      </c>
      <c r="D26" s="422">
        <v>800</v>
      </c>
      <c r="E26" s="72">
        <f t="shared" si="1"/>
        <v>8.7815587266739854</v>
      </c>
    </row>
  </sheetData>
  <mergeCells count="11">
    <mergeCell ref="A2:E2"/>
    <mergeCell ref="A26:B26"/>
    <mergeCell ref="C5:C6"/>
    <mergeCell ref="D5:D6"/>
    <mergeCell ref="E5:E6"/>
    <mergeCell ref="A24:B24"/>
    <mergeCell ref="A25:B25"/>
    <mergeCell ref="A4:A6"/>
    <mergeCell ref="B4:B6"/>
    <mergeCell ref="C4:D4"/>
    <mergeCell ref="A23:B23"/>
  </mergeCells>
  <phoneticPr fontId="22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Normal="100" zoomScaleSheetLayoutView="120" workbookViewId="0">
      <selection activeCell="Q2" sqref="Q2"/>
    </sheetView>
  </sheetViews>
  <sheetFormatPr defaultColWidth="9.140625" defaultRowHeight="12.75" x14ac:dyDescent="0.2"/>
  <cols>
    <col min="1" max="1" width="5.140625" style="50" customWidth="1"/>
    <col min="2" max="2" width="41.42578125" style="50" customWidth="1"/>
    <col min="3" max="16" width="6.7109375" style="50" customWidth="1"/>
    <col min="17" max="16384" width="9.140625" style="50"/>
  </cols>
  <sheetData>
    <row r="1" spans="1:16" ht="15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53"/>
      <c r="L1" s="518" t="s">
        <v>266</v>
      </c>
      <c r="M1" s="518"/>
      <c r="N1" s="518"/>
      <c r="O1" s="518"/>
      <c r="P1" s="518"/>
    </row>
    <row r="2" spans="1:16" ht="49.5" customHeight="1" thickBot="1" x14ac:dyDescent="0.25">
      <c r="A2" s="519" t="s">
        <v>308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</row>
    <row r="3" spans="1:16" ht="34.5" customHeight="1" thickBot="1" x14ac:dyDescent="0.25">
      <c r="A3" s="212" t="s">
        <v>0</v>
      </c>
      <c r="B3" s="213" t="s">
        <v>288</v>
      </c>
      <c r="C3" s="214">
        <v>2008</v>
      </c>
      <c r="D3" s="214">
        <v>2009</v>
      </c>
      <c r="E3" s="214">
        <v>2010</v>
      </c>
      <c r="F3" s="214">
        <v>2011</v>
      </c>
      <c r="G3" s="214">
        <v>2012</v>
      </c>
      <c r="H3" s="214">
        <v>2013</v>
      </c>
      <c r="I3" s="214">
        <v>2014</v>
      </c>
      <c r="J3" s="214">
        <v>2015</v>
      </c>
      <c r="K3" s="214">
        <v>2016</v>
      </c>
      <c r="L3" s="215">
        <v>2017</v>
      </c>
      <c r="M3" s="214">
        <v>2018</v>
      </c>
      <c r="N3" s="315">
        <v>2019</v>
      </c>
      <c r="O3" s="214">
        <v>2020</v>
      </c>
      <c r="P3" s="213">
        <v>2021</v>
      </c>
    </row>
    <row r="4" spans="1:16" ht="17.25" customHeight="1" thickTop="1" x14ac:dyDescent="0.2">
      <c r="A4" s="6" t="s">
        <v>1</v>
      </c>
      <c r="B4" s="63" t="s">
        <v>2</v>
      </c>
      <c r="C4" s="1"/>
      <c r="D4" s="1">
        <v>1</v>
      </c>
      <c r="E4" s="1"/>
      <c r="F4" s="1">
        <v>1</v>
      </c>
      <c r="G4" s="1"/>
      <c r="H4" s="75"/>
      <c r="I4" s="75"/>
      <c r="J4" s="87"/>
      <c r="K4" s="90"/>
      <c r="L4" s="159"/>
      <c r="M4" s="226"/>
      <c r="N4" s="316"/>
      <c r="O4" s="226">
        <v>1</v>
      </c>
      <c r="P4" s="237"/>
    </row>
    <row r="5" spans="1:16" ht="27.75" customHeight="1" x14ac:dyDescent="0.2">
      <c r="A5" s="7" t="s">
        <v>3</v>
      </c>
      <c r="B5" s="8" t="s">
        <v>4</v>
      </c>
      <c r="C5" s="2"/>
      <c r="D5" s="2">
        <v>1</v>
      </c>
      <c r="E5" s="2">
        <v>1</v>
      </c>
      <c r="F5" s="2"/>
      <c r="G5" s="2"/>
      <c r="H5" s="2">
        <v>1</v>
      </c>
      <c r="I5" s="2"/>
      <c r="J5" s="19"/>
      <c r="K5" s="5"/>
      <c r="L5" s="161"/>
      <c r="M5" s="227"/>
      <c r="N5" s="317"/>
      <c r="O5" s="227"/>
      <c r="P5" s="238"/>
    </row>
    <row r="6" spans="1:16" ht="27.75" customHeight="1" x14ac:dyDescent="0.2">
      <c r="A6" s="7" t="s">
        <v>5</v>
      </c>
      <c r="B6" s="8" t="s">
        <v>6</v>
      </c>
      <c r="C6" s="2">
        <v>1</v>
      </c>
      <c r="D6" s="2">
        <v>1</v>
      </c>
      <c r="E6" s="2">
        <v>1</v>
      </c>
      <c r="F6" s="2"/>
      <c r="G6" s="2"/>
      <c r="H6" s="2"/>
      <c r="I6" s="2"/>
      <c r="J6" s="19">
        <v>1</v>
      </c>
      <c r="K6" s="5"/>
      <c r="L6" s="161">
        <v>2</v>
      </c>
      <c r="M6" s="227">
        <v>1</v>
      </c>
      <c r="N6" s="317">
        <v>1</v>
      </c>
      <c r="O6" s="227"/>
      <c r="P6" s="238"/>
    </row>
    <row r="7" spans="1:16" ht="27.75" customHeight="1" x14ac:dyDescent="0.2">
      <c r="A7" s="7" t="s">
        <v>7</v>
      </c>
      <c r="B7" s="8" t="s">
        <v>8</v>
      </c>
      <c r="C7" s="2"/>
      <c r="D7" s="2"/>
      <c r="E7" s="2"/>
      <c r="F7" s="2"/>
      <c r="G7" s="2"/>
      <c r="H7" s="2"/>
      <c r="I7" s="2"/>
      <c r="J7" s="19"/>
      <c r="K7" s="5"/>
      <c r="L7" s="161"/>
      <c r="M7" s="227"/>
      <c r="N7" s="317"/>
      <c r="O7" s="227"/>
      <c r="P7" s="238"/>
    </row>
    <row r="8" spans="1:16" ht="17.25" customHeight="1" x14ac:dyDescent="0.2">
      <c r="A8" s="7" t="s">
        <v>9</v>
      </c>
      <c r="B8" s="8" t="s">
        <v>10</v>
      </c>
      <c r="C8" s="2">
        <v>1</v>
      </c>
      <c r="D8" s="2"/>
      <c r="E8" s="2">
        <v>1</v>
      </c>
      <c r="F8" s="2"/>
      <c r="G8" s="2">
        <v>1</v>
      </c>
      <c r="H8" s="2"/>
      <c r="I8" s="2"/>
      <c r="J8" s="19"/>
      <c r="K8" s="5"/>
      <c r="L8" s="161"/>
      <c r="M8" s="227">
        <v>1</v>
      </c>
      <c r="N8" s="317">
        <v>1</v>
      </c>
      <c r="O8" s="227"/>
      <c r="P8" s="238">
        <v>1</v>
      </c>
    </row>
    <row r="9" spans="1:16" ht="27.75" customHeight="1" x14ac:dyDescent="0.2">
      <c r="A9" s="7" t="s">
        <v>11</v>
      </c>
      <c r="B9" s="8" t="s">
        <v>12</v>
      </c>
      <c r="C9" s="2"/>
      <c r="D9" s="2"/>
      <c r="E9" s="2"/>
      <c r="F9" s="2"/>
      <c r="G9" s="2"/>
      <c r="H9" s="2"/>
      <c r="I9" s="2"/>
      <c r="J9" s="19"/>
      <c r="K9" s="5"/>
      <c r="L9" s="161"/>
      <c r="M9" s="227"/>
      <c r="N9" s="317"/>
      <c r="O9" s="227"/>
      <c r="P9" s="238"/>
    </row>
    <row r="10" spans="1:16" ht="27.75" customHeight="1" x14ac:dyDescent="0.2">
      <c r="A10" s="7" t="s">
        <v>13</v>
      </c>
      <c r="B10" s="8" t="s">
        <v>14</v>
      </c>
      <c r="C10" s="2"/>
      <c r="D10" s="2">
        <v>20</v>
      </c>
      <c r="E10" s="2">
        <v>1</v>
      </c>
      <c r="F10" s="2"/>
      <c r="G10" s="2">
        <v>1</v>
      </c>
      <c r="H10" s="2">
        <v>1</v>
      </c>
      <c r="I10" s="2"/>
      <c r="J10" s="19"/>
      <c r="K10" s="5"/>
      <c r="L10" s="161"/>
      <c r="M10" s="227"/>
      <c r="N10" s="317"/>
      <c r="O10" s="227"/>
      <c r="P10" s="238"/>
    </row>
    <row r="11" spans="1:16" ht="27.75" customHeight="1" x14ac:dyDescent="0.2">
      <c r="A11" s="7" t="s">
        <v>15</v>
      </c>
      <c r="B11" s="8" t="s">
        <v>16</v>
      </c>
      <c r="C11" s="2"/>
      <c r="D11" s="2"/>
      <c r="E11" s="2"/>
      <c r="F11" s="2"/>
      <c r="G11" s="2"/>
      <c r="H11" s="2"/>
      <c r="I11" s="2"/>
      <c r="J11" s="19"/>
      <c r="K11" s="5"/>
      <c r="L11" s="161"/>
      <c r="M11" s="227"/>
      <c r="N11" s="317"/>
      <c r="O11" s="227"/>
      <c r="P11" s="238"/>
    </row>
    <row r="12" spans="1:16" ht="17.25" customHeight="1" x14ac:dyDescent="0.2">
      <c r="A12" s="7" t="s">
        <v>17</v>
      </c>
      <c r="B12" s="8" t="s">
        <v>18</v>
      </c>
      <c r="C12" s="2"/>
      <c r="D12" s="2"/>
      <c r="E12" s="2"/>
      <c r="F12" s="2"/>
      <c r="G12" s="2"/>
      <c r="H12" s="2"/>
      <c r="I12" s="2"/>
      <c r="J12" s="19"/>
      <c r="K12" s="5"/>
      <c r="L12" s="161"/>
      <c r="M12" s="227"/>
      <c r="N12" s="317"/>
      <c r="O12" s="227"/>
      <c r="P12" s="238"/>
    </row>
    <row r="13" spans="1:16" ht="17.25" customHeight="1" x14ac:dyDescent="0.2">
      <c r="A13" s="7" t="s">
        <v>19</v>
      </c>
      <c r="B13" s="8" t="s">
        <v>20</v>
      </c>
      <c r="C13" s="2"/>
      <c r="D13" s="2"/>
      <c r="E13" s="2"/>
      <c r="F13" s="2"/>
      <c r="G13" s="2"/>
      <c r="H13" s="2"/>
      <c r="I13" s="2"/>
      <c r="J13" s="19"/>
      <c r="K13" s="5"/>
      <c r="L13" s="161"/>
      <c r="M13" s="227"/>
      <c r="N13" s="317"/>
      <c r="O13" s="227"/>
      <c r="P13" s="238"/>
    </row>
    <row r="14" spans="1:16" ht="17.25" customHeight="1" thickBot="1" x14ac:dyDescent="0.25">
      <c r="A14" s="9" t="s">
        <v>21</v>
      </c>
      <c r="B14" s="10" t="s">
        <v>22</v>
      </c>
      <c r="C14" s="3"/>
      <c r="D14" s="3"/>
      <c r="E14" s="3"/>
      <c r="F14" s="3"/>
      <c r="G14" s="3"/>
      <c r="H14" s="3"/>
      <c r="I14" s="3"/>
      <c r="J14" s="91"/>
      <c r="K14" s="89"/>
      <c r="L14" s="162"/>
      <c r="M14" s="228"/>
      <c r="N14" s="318"/>
      <c r="O14" s="228"/>
      <c r="P14" s="239"/>
    </row>
    <row r="15" spans="1:16" ht="18.75" customHeight="1" thickTop="1" thickBot="1" x14ac:dyDescent="0.25">
      <c r="A15" s="516" t="s">
        <v>23</v>
      </c>
      <c r="B15" s="517"/>
      <c r="C15" s="94">
        <f t="shared" ref="C15:N15" si="0">SUM(C4:C14)</f>
        <v>2</v>
      </c>
      <c r="D15" s="94">
        <f t="shared" si="0"/>
        <v>23</v>
      </c>
      <c r="E15" s="94">
        <f t="shared" si="0"/>
        <v>4</v>
      </c>
      <c r="F15" s="94">
        <f t="shared" si="0"/>
        <v>1</v>
      </c>
      <c r="G15" s="94">
        <f t="shared" si="0"/>
        <v>2</v>
      </c>
      <c r="H15" s="94">
        <f t="shared" si="0"/>
        <v>2</v>
      </c>
      <c r="I15" s="94">
        <f t="shared" si="0"/>
        <v>0</v>
      </c>
      <c r="J15" s="94">
        <f t="shared" si="0"/>
        <v>1</v>
      </c>
      <c r="K15" s="94">
        <f t="shared" si="0"/>
        <v>0</v>
      </c>
      <c r="L15" s="160">
        <f>SUM(L4:L14)</f>
        <v>2</v>
      </c>
      <c r="M15" s="94">
        <f t="shared" si="0"/>
        <v>2</v>
      </c>
      <c r="N15" s="319">
        <f t="shared" si="0"/>
        <v>2</v>
      </c>
      <c r="O15" s="94">
        <f t="shared" ref="O15:P15" si="1">SUM(O4:O14)</f>
        <v>1</v>
      </c>
      <c r="P15" s="320">
        <f t="shared" si="1"/>
        <v>1</v>
      </c>
    </row>
  </sheetData>
  <mergeCells count="3">
    <mergeCell ref="A15:B15"/>
    <mergeCell ref="L1:P1"/>
    <mergeCell ref="A2:P2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Normal="100" zoomScaleSheetLayoutView="130" workbookViewId="0">
      <selection activeCell="R17" sqref="R17"/>
    </sheetView>
  </sheetViews>
  <sheetFormatPr defaultColWidth="9.140625" defaultRowHeight="12.75" x14ac:dyDescent="0.2"/>
  <cols>
    <col min="1" max="1" width="5.140625" style="50" customWidth="1"/>
    <col min="2" max="2" width="41.42578125" style="50" customWidth="1"/>
    <col min="3" max="16" width="6.7109375" style="50" customWidth="1"/>
    <col min="17" max="16384" width="9.140625" style="50"/>
  </cols>
  <sheetData>
    <row r="1" spans="1:16" ht="15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518" t="s">
        <v>24</v>
      </c>
      <c r="L1" s="518"/>
      <c r="M1" s="518"/>
      <c r="N1" s="518"/>
      <c r="O1" s="518"/>
      <c r="P1" s="518"/>
    </row>
    <row r="2" spans="1:16" ht="49.5" customHeight="1" thickBot="1" x14ac:dyDescent="0.25">
      <c r="A2" s="519" t="s">
        <v>307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</row>
    <row r="3" spans="1:16" ht="34.5" customHeight="1" thickBot="1" x14ac:dyDescent="0.25">
      <c r="A3" s="212" t="s">
        <v>0</v>
      </c>
      <c r="B3" s="213" t="s">
        <v>287</v>
      </c>
      <c r="C3" s="214">
        <v>2008</v>
      </c>
      <c r="D3" s="214">
        <v>2009</v>
      </c>
      <c r="E3" s="214">
        <v>2010</v>
      </c>
      <c r="F3" s="214">
        <v>2011</v>
      </c>
      <c r="G3" s="214">
        <v>2012</v>
      </c>
      <c r="H3" s="214">
        <v>2013</v>
      </c>
      <c r="I3" s="214">
        <v>2014</v>
      </c>
      <c r="J3" s="214">
        <v>2015</v>
      </c>
      <c r="K3" s="214">
        <v>2016</v>
      </c>
      <c r="L3" s="215">
        <v>2017</v>
      </c>
      <c r="M3" s="214">
        <v>2018</v>
      </c>
      <c r="N3" s="315">
        <v>2019</v>
      </c>
      <c r="O3" s="214">
        <v>2020</v>
      </c>
      <c r="P3" s="213">
        <v>2021</v>
      </c>
    </row>
    <row r="4" spans="1:16" ht="17.25" customHeight="1" thickTop="1" x14ac:dyDescent="0.2">
      <c r="A4" s="6" t="s">
        <v>1</v>
      </c>
      <c r="B4" s="63" t="s">
        <v>2</v>
      </c>
      <c r="C4" s="1"/>
      <c r="D4" s="1">
        <v>2</v>
      </c>
      <c r="E4" s="1">
        <v>1</v>
      </c>
      <c r="F4" s="1"/>
      <c r="G4" s="1"/>
      <c r="H4" s="1"/>
      <c r="I4" s="1">
        <v>1</v>
      </c>
      <c r="J4" s="87"/>
      <c r="K4" s="4">
        <v>1</v>
      </c>
      <c r="L4" s="159">
        <v>2</v>
      </c>
      <c r="M4" s="226"/>
      <c r="N4" s="316"/>
      <c r="O4" s="226"/>
      <c r="P4" s="237"/>
    </row>
    <row r="5" spans="1:16" ht="27.75" customHeight="1" x14ac:dyDescent="0.2">
      <c r="A5" s="7" t="s">
        <v>3</v>
      </c>
      <c r="B5" s="8" t="s">
        <v>4</v>
      </c>
      <c r="C5" s="2">
        <v>3</v>
      </c>
      <c r="D5" s="2">
        <v>3</v>
      </c>
      <c r="E5" s="2">
        <v>4</v>
      </c>
      <c r="F5" s="2">
        <v>2</v>
      </c>
      <c r="G5" s="2">
        <v>1</v>
      </c>
      <c r="H5" s="2">
        <v>2</v>
      </c>
      <c r="I5" s="2">
        <v>1</v>
      </c>
      <c r="J5" s="1">
        <v>1</v>
      </c>
      <c r="K5" s="5"/>
      <c r="L5" s="75">
        <v>1</v>
      </c>
      <c r="M5" s="229"/>
      <c r="N5" s="321">
        <v>1</v>
      </c>
      <c r="O5" s="229"/>
      <c r="P5" s="322"/>
    </row>
    <row r="6" spans="1:16" ht="27.75" customHeight="1" x14ac:dyDescent="0.2">
      <c r="A6" s="7" t="s">
        <v>5</v>
      </c>
      <c r="B6" s="8" t="s">
        <v>6</v>
      </c>
      <c r="C6" s="2">
        <v>3</v>
      </c>
      <c r="D6" s="2">
        <v>1</v>
      </c>
      <c r="E6" s="2"/>
      <c r="F6" s="2"/>
      <c r="G6" s="2"/>
      <c r="H6" s="2">
        <v>1</v>
      </c>
      <c r="I6" s="2"/>
      <c r="J6" s="1"/>
      <c r="K6" s="5"/>
      <c r="L6" s="75"/>
      <c r="M6" s="229"/>
      <c r="N6" s="321"/>
      <c r="O6" s="229">
        <v>1</v>
      </c>
      <c r="P6" s="322"/>
    </row>
    <row r="7" spans="1:16" ht="27.75" customHeight="1" x14ac:dyDescent="0.2">
      <c r="A7" s="7" t="s">
        <v>7</v>
      </c>
      <c r="B7" s="8" t="s">
        <v>8</v>
      </c>
      <c r="C7" s="2">
        <v>8</v>
      </c>
      <c r="D7" s="2">
        <v>4</v>
      </c>
      <c r="E7" s="2">
        <v>2</v>
      </c>
      <c r="F7" s="2"/>
      <c r="G7" s="2"/>
      <c r="H7" s="2"/>
      <c r="I7" s="2">
        <v>1</v>
      </c>
      <c r="J7" s="1"/>
      <c r="K7" s="5"/>
      <c r="L7" s="75"/>
      <c r="M7" s="229"/>
      <c r="N7" s="321"/>
      <c r="O7" s="229"/>
      <c r="P7" s="322"/>
    </row>
    <row r="8" spans="1:16" ht="17.25" customHeight="1" x14ac:dyDescent="0.2">
      <c r="A8" s="7" t="s">
        <v>9</v>
      </c>
      <c r="B8" s="8" t="s">
        <v>10</v>
      </c>
      <c r="C8" s="2">
        <v>8</v>
      </c>
      <c r="D8" s="2">
        <v>11</v>
      </c>
      <c r="E8" s="2">
        <v>2</v>
      </c>
      <c r="F8" s="2">
        <v>1</v>
      </c>
      <c r="G8" s="2"/>
      <c r="H8" s="2"/>
      <c r="I8" s="2"/>
      <c r="J8" s="1"/>
      <c r="K8" s="5"/>
      <c r="L8" s="75">
        <v>1</v>
      </c>
      <c r="M8" s="229">
        <v>1</v>
      </c>
      <c r="N8" s="321"/>
      <c r="O8" s="229">
        <v>2</v>
      </c>
      <c r="P8" s="322">
        <v>1</v>
      </c>
    </row>
    <row r="9" spans="1:16" ht="27.75" customHeight="1" x14ac:dyDescent="0.2">
      <c r="A9" s="7" t="s">
        <v>11</v>
      </c>
      <c r="B9" s="8" t="s">
        <v>12</v>
      </c>
      <c r="C9" s="2"/>
      <c r="D9" s="2"/>
      <c r="E9" s="2"/>
      <c r="F9" s="2"/>
      <c r="G9" s="2"/>
      <c r="H9" s="2"/>
      <c r="I9" s="2"/>
      <c r="J9" s="1"/>
      <c r="K9" s="5"/>
      <c r="L9" s="75"/>
      <c r="M9" s="229"/>
      <c r="N9" s="321"/>
      <c r="O9" s="229"/>
      <c r="P9" s="322"/>
    </row>
    <row r="10" spans="1:16" ht="27.75" customHeight="1" x14ac:dyDescent="0.2">
      <c r="A10" s="7" t="s">
        <v>13</v>
      </c>
      <c r="B10" s="8" t="s">
        <v>14</v>
      </c>
      <c r="C10" s="2"/>
      <c r="D10" s="2"/>
      <c r="E10" s="2"/>
      <c r="F10" s="2"/>
      <c r="G10" s="2"/>
      <c r="H10" s="2">
        <v>3</v>
      </c>
      <c r="I10" s="2"/>
      <c r="J10" s="1"/>
      <c r="K10" s="5"/>
      <c r="L10" s="75">
        <v>1</v>
      </c>
      <c r="M10" s="229"/>
      <c r="N10" s="321"/>
      <c r="O10" s="229"/>
      <c r="P10" s="322"/>
    </row>
    <row r="11" spans="1:16" ht="27.75" customHeight="1" x14ac:dyDescent="0.2">
      <c r="A11" s="7" t="s">
        <v>15</v>
      </c>
      <c r="B11" s="8" t="s">
        <v>16</v>
      </c>
      <c r="C11" s="2"/>
      <c r="D11" s="2"/>
      <c r="E11" s="2"/>
      <c r="F11" s="2"/>
      <c r="G11" s="2"/>
      <c r="H11" s="2"/>
      <c r="I11" s="2"/>
      <c r="J11" s="1"/>
      <c r="K11" s="5"/>
      <c r="L11" s="75"/>
      <c r="M11" s="229"/>
      <c r="N11" s="321"/>
      <c r="O11" s="229"/>
      <c r="P11" s="322"/>
    </row>
    <row r="12" spans="1:16" ht="17.25" customHeight="1" x14ac:dyDescent="0.2">
      <c r="A12" s="7" t="s">
        <v>17</v>
      </c>
      <c r="B12" s="8" t="s">
        <v>18</v>
      </c>
      <c r="C12" s="2">
        <v>1</v>
      </c>
      <c r="D12" s="2"/>
      <c r="E12" s="2"/>
      <c r="F12" s="2"/>
      <c r="G12" s="2">
        <v>1</v>
      </c>
      <c r="H12" s="2"/>
      <c r="I12" s="2"/>
      <c r="J12" s="1">
        <v>1</v>
      </c>
      <c r="K12" s="5"/>
      <c r="L12" s="75"/>
      <c r="M12" s="229"/>
      <c r="N12" s="321"/>
      <c r="O12" s="229"/>
      <c r="P12" s="322"/>
    </row>
    <row r="13" spans="1:16" ht="17.25" customHeight="1" x14ac:dyDescent="0.2">
      <c r="A13" s="7" t="s">
        <v>19</v>
      </c>
      <c r="B13" s="8" t="s">
        <v>20</v>
      </c>
      <c r="C13" s="2"/>
      <c r="D13" s="2"/>
      <c r="E13" s="2"/>
      <c r="F13" s="2"/>
      <c r="G13" s="2"/>
      <c r="H13" s="2"/>
      <c r="I13" s="2"/>
      <c r="J13" s="1">
        <v>1</v>
      </c>
      <c r="K13" s="5"/>
      <c r="L13" s="75"/>
      <c r="M13" s="229"/>
      <c r="N13" s="321"/>
      <c r="O13" s="229"/>
      <c r="P13" s="322"/>
    </row>
    <row r="14" spans="1:16" ht="17.25" customHeight="1" thickBot="1" x14ac:dyDescent="0.25">
      <c r="A14" s="9" t="s">
        <v>21</v>
      </c>
      <c r="B14" s="10" t="s">
        <v>22</v>
      </c>
      <c r="C14" s="3"/>
      <c r="D14" s="3"/>
      <c r="E14" s="3"/>
      <c r="F14" s="3"/>
      <c r="G14" s="3"/>
      <c r="H14" s="3"/>
      <c r="I14" s="3"/>
      <c r="J14" s="88"/>
      <c r="K14" s="89"/>
      <c r="L14" s="75"/>
      <c r="M14" s="229"/>
      <c r="N14" s="321"/>
      <c r="O14" s="229"/>
      <c r="P14" s="322"/>
    </row>
    <row r="15" spans="1:16" ht="18.75" customHeight="1" thickTop="1" thickBot="1" x14ac:dyDescent="0.25">
      <c r="A15" s="516" t="s">
        <v>23</v>
      </c>
      <c r="B15" s="517"/>
      <c r="C15" s="94">
        <f t="shared" ref="C15:L15" si="0">SUM(C4:C14)</f>
        <v>23</v>
      </c>
      <c r="D15" s="94">
        <f t="shared" si="0"/>
        <v>21</v>
      </c>
      <c r="E15" s="94">
        <f t="shared" si="0"/>
        <v>9</v>
      </c>
      <c r="F15" s="94">
        <f t="shared" si="0"/>
        <v>3</v>
      </c>
      <c r="G15" s="94">
        <f t="shared" si="0"/>
        <v>2</v>
      </c>
      <c r="H15" s="94">
        <f t="shared" si="0"/>
        <v>6</v>
      </c>
      <c r="I15" s="94">
        <f t="shared" si="0"/>
        <v>3</v>
      </c>
      <c r="J15" s="94">
        <f t="shared" si="0"/>
        <v>3</v>
      </c>
      <c r="K15" s="94">
        <f t="shared" si="0"/>
        <v>1</v>
      </c>
      <c r="L15" s="160">
        <f t="shared" si="0"/>
        <v>5</v>
      </c>
      <c r="M15" s="94">
        <f>SUM(M4:M14)</f>
        <v>1</v>
      </c>
      <c r="N15" s="319">
        <f>SUM(N4:N14)</f>
        <v>1</v>
      </c>
      <c r="O15" s="94">
        <f>SUM(O4:O14)</f>
        <v>3</v>
      </c>
      <c r="P15" s="320">
        <f>SUM(P4:P14)</f>
        <v>1</v>
      </c>
    </row>
  </sheetData>
  <mergeCells count="3">
    <mergeCell ref="A15:B15"/>
    <mergeCell ref="K1:P1"/>
    <mergeCell ref="A2:P2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zoomScaleSheetLayoutView="110" workbookViewId="0">
      <selection activeCell="V10" sqref="V10"/>
    </sheetView>
  </sheetViews>
  <sheetFormatPr defaultColWidth="9.140625" defaultRowHeight="12.75" x14ac:dyDescent="0.2"/>
  <cols>
    <col min="1" max="1" width="4.140625" style="50" customWidth="1"/>
    <col min="2" max="2" width="46.42578125" style="50" customWidth="1"/>
    <col min="3" max="16" width="7.7109375" style="50" customWidth="1"/>
    <col min="17" max="16384" width="9.140625" style="50"/>
  </cols>
  <sheetData>
    <row r="1" spans="1:16" x14ac:dyDescent="0.2">
      <c r="A1" s="518" t="s">
        <v>25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1:16" ht="47.25" customHeight="1" thickBot="1" x14ac:dyDescent="0.25">
      <c r="A2" s="524" t="s">
        <v>309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</row>
    <row r="3" spans="1:16" ht="26.25" thickBot="1" x14ac:dyDescent="0.25">
      <c r="A3" s="212" t="s">
        <v>0</v>
      </c>
      <c r="B3" s="213" t="s">
        <v>289</v>
      </c>
      <c r="C3" s="214">
        <v>2008</v>
      </c>
      <c r="D3" s="214">
        <v>2009</v>
      </c>
      <c r="E3" s="214">
        <v>2010</v>
      </c>
      <c r="F3" s="214">
        <v>2011</v>
      </c>
      <c r="G3" s="214">
        <v>2012</v>
      </c>
      <c r="H3" s="214">
        <v>2013</v>
      </c>
      <c r="I3" s="214">
        <v>2014</v>
      </c>
      <c r="J3" s="214">
        <v>2015</v>
      </c>
      <c r="K3" s="214">
        <v>2016</v>
      </c>
      <c r="L3" s="215">
        <v>2017</v>
      </c>
      <c r="M3" s="214">
        <v>2018</v>
      </c>
      <c r="N3" s="315">
        <v>2019</v>
      </c>
      <c r="O3" s="214">
        <v>2020</v>
      </c>
      <c r="P3" s="213">
        <v>2021</v>
      </c>
    </row>
    <row r="4" spans="1:16" ht="16.5" customHeight="1" thickTop="1" x14ac:dyDescent="0.2">
      <c r="A4" s="52" t="s">
        <v>26</v>
      </c>
      <c r="B4" s="63" t="s">
        <v>27</v>
      </c>
      <c r="C4" s="4"/>
      <c r="D4" s="4"/>
      <c r="E4" s="4">
        <v>1</v>
      </c>
      <c r="F4" s="4"/>
      <c r="G4" s="4">
        <v>1</v>
      </c>
      <c r="H4" s="4"/>
      <c r="I4" s="4"/>
      <c r="J4" s="86">
        <v>1</v>
      </c>
      <c r="K4" s="86"/>
      <c r="L4" s="178"/>
      <c r="M4" s="86"/>
      <c r="N4" s="326"/>
      <c r="O4" s="379"/>
      <c r="P4" s="329"/>
    </row>
    <row r="5" spans="1:16" ht="27.75" customHeight="1" x14ac:dyDescent="0.2">
      <c r="A5" s="11" t="s">
        <v>28</v>
      </c>
      <c r="B5" s="8" t="s">
        <v>29</v>
      </c>
      <c r="C5" s="5"/>
      <c r="D5" s="5"/>
      <c r="E5" s="5"/>
      <c r="F5" s="5"/>
      <c r="G5" s="5">
        <v>1</v>
      </c>
      <c r="H5" s="5"/>
      <c r="I5" s="5"/>
      <c r="J5" s="86"/>
      <c r="K5" s="86"/>
      <c r="L5" s="178"/>
      <c r="M5" s="86"/>
      <c r="N5" s="326"/>
      <c r="O5" s="379">
        <v>1</v>
      </c>
      <c r="P5" s="329"/>
    </row>
    <row r="6" spans="1:16" ht="27.75" customHeight="1" x14ac:dyDescent="0.2">
      <c r="A6" s="11" t="s">
        <v>30</v>
      </c>
      <c r="B6" s="8" t="s">
        <v>31</v>
      </c>
      <c r="C6" s="5"/>
      <c r="D6" s="5"/>
      <c r="E6" s="5"/>
      <c r="F6" s="5"/>
      <c r="G6" s="5"/>
      <c r="H6" s="5"/>
      <c r="I6" s="5"/>
      <c r="J6" s="86"/>
      <c r="K6" s="86"/>
      <c r="L6" s="178"/>
      <c r="M6" s="86"/>
      <c r="N6" s="326"/>
      <c r="O6" s="379"/>
      <c r="P6" s="329"/>
    </row>
    <row r="7" spans="1:16" ht="27.75" customHeight="1" x14ac:dyDescent="0.2">
      <c r="A7" s="11" t="s">
        <v>32</v>
      </c>
      <c r="B7" s="8" t="s">
        <v>33</v>
      </c>
      <c r="C7" s="5">
        <v>1</v>
      </c>
      <c r="D7" s="5"/>
      <c r="E7" s="5"/>
      <c r="F7" s="5"/>
      <c r="G7" s="5"/>
      <c r="H7" s="5"/>
      <c r="I7" s="5"/>
      <c r="J7" s="86"/>
      <c r="K7" s="86"/>
      <c r="L7" s="178"/>
      <c r="M7" s="86"/>
      <c r="N7" s="326"/>
      <c r="O7" s="379"/>
      <c r="P7" s="329"/>
    </row>
    <row r="8" spans="1:16" ht="27.75" customHeight="1" x14ac:dyDescent="0.2">
      <c r="A8" s="11" t="s">
        <v>34</v>
      </c>
      <c r="B8" s="8" t="s">
        <v>35</v>
      </c>
      <c r="C8" s="5"/>
      <c r="D8" s="5"/>
      <c r="E8" s="5">
        <v>1</v>
      </c>
      <c r="F8" s="5"/>
      <c r="G8" s="5"/>
      <c r="H8" s="5"/>
      <c r="I8" s="5"/>
      <c r="J8" s="86"/>
      <c r="K8" s="86"/>
      <c r="L8" s="178"/>
      <c r="M8" s="86"/>
      <c r="N8" s="326"/>
      <c r="O8" s="379"/>
      <c r="P8" s="329"/>
    </row>
    <row r="9" spans="1:16" ht="16.5" customHeight="1" x14ac:dyDescent="0.2">
      <c r="A9" s="11" t="s">
        <v>36</v>
      </c>
      <c r="B9" s="8" t="s">
        <v>37</v>
      </c>
      <c r="C9" s="5"/>
      <c r="D9" s="5"/>
      <c r="E9" s="5"/>
      <c r="F9" s="5"/>
      <c r="G9" s="5"/>
      <c r="H9" s="5"/>
      <c r="I9" s="5"/>
      <c r="J9" s="86"/>
      <c r="K9" s="86"/>
      <c r="L9" s="178"/>
      <c r="M9" s="86"/>
      <c r="N9" s="326"/>
      <c r="O9" s="379"/>
      <c r="P9" s="329"/>
    </row>
    <row r="10" spans="1:16" ht="27.75" customHeight="1" thickBot="1" x14ac:dyDescent="0.25">
      <c r="A10" s="83" t="s">
        <v>38</v>
      </c>
      <c r="B10" s="10" t="s">
        <v>39</v>
      </c>
      <c r="C10" s="89"/>
      <c r="D10" s="89"/>
      <c r="E10" s="89"/>
      <c r="F10" s="89"/>
      <c r="G10" s="89"/>
      <c r="H10" s="89"/>
      <c r="I10" s="89"/>
      <c r="J10" s="111"/>
      <c r="K10" s="111"/>
      <c r="L10" s="179"/>
      <c r="M10" s="111"/>
      <c r="N10" s="327"/>
      <c r="O10" s="380"/>
      <c r="P10" s="330"/>
    </row>
    <row r="11" spans="1:16" ht="27.75" customHeight="1" thickBot="1" x14ac:dyDescent="0.25">
      <c r="A11" s="522" t="s">
        <v>65</v>
      </c>
      <c r="B11" s="523"/>
      <c r="C11" s="113">
        <f t="shared" ref="C11:J11" si="0">SUM(C4:C10)</f>
        <v>1</v>
      </c>
      <c r="D11" s="113">
        <f t="shared" si="0"/>
        <v>0</v>
      </c>
      <c r="E11" s="113">
        <f t="shared" si="0"/>
        <v>2</v>
      </c>
      <c r="F11" s="113">
        <f t="shared" si="0"/>
        <v>0</v>
      </c>
      <c r="G11" s="113">
        <f t="shared" si="0"/>
        <v>2</v>
      </c>
      <c r="H11" s="113">
        <f t="shared" si="0"/>
        <v>0</v>
      </c>
      <c r="I11" s="113">
        <f t="shared" si="0"/>
        <v>0</v>
      </c>
      <c r="J11" s="113">
        <f t="shared" si="0"/>
        <v>1</v>
      </c>
      <c r="K11" s="113">
        <f t="shared" ref="K11:P11" si="1">SUM(K4:K10)</f>
        <v>0</v>
      </c>
      <c r="L11" s="163">
        <f t="shared" si="1"/>
        <v>0</v>
      </c>
      <c r="M11" s="113">
        <f t="shared" si="1"/>
        <v>0</v>
      </c>
      <c r="N11" s="323">
        <f t="shared" si="1"/>
        <v>0</v>
      </c>
      <c r="O11" s="113">
        <f t="shared" si="1"/>
        <v>1</v>
      </c>
      <c r="P11" s="304">
        <f t="shared" si="1"/>
        <v>0</v>
      </c>
    </row>
    <row r="12" spans="1:16" ht="27.75" customHeight="1" x14ac:dyDescent="0.2">
      <c r="A12" s="52" t="s">
        <v>40</v>
      </c>
      <c r="B12" s="63" t="s">
        <v>41</v>
      </c>
      <c r="C12" s="4">
        <v>1</v>
      </c>
      <c r="D12" s="4">
        <v>2</v>
      </c>
      <c r="E12" s="4"/>
      <c r="F12" s="4">
        <v>1</v>
      </c>
      <c r="G12" s="4"/>
      <c r="H12" s="4">
        <v>1</v>
      </c>
      <c r="I12" s="4"/>
      <c r="J12" s="112"/>
      <c r="K12" s="112"/>
      <c r="L12" s="180">
        <v>2</v>
      </c>
      <c r="M12" s="112"/>
      <c r="N12" s="328">
        <v>1</v>
      </c>
      <c r="O12" s="381"/>
      <c r="P12" s="331">
        <v>1</v>
      </c>
    </row>
    <row r="13" spans="1:16" ht="27.75" customHeight="1" x14ac:dyDescent="0.2">
      <c r="A13" s="11" t="s">
        <v>42</v>
      </c>
      <c r="B13" s="8" t="s">
        <v>43</v>
      </c>
      <c r="C13" s="5"/>
      <c r="D13" s="5"/>
      <c r="E13" s="5"/>
      <c r="F13" s="5"/>
      <c r="G13" s="5"/>
      <c r="H13" s="5"/>
      <c r="I13" s="5"/>
      <c r="J13" s="86"/>
      <c r="K13" s="86"/>
      <c r="L13" s="178"/>
      <c r="M13" s="86"/>
      <c r="N13" s="326">
        <v>1</v>
      </c>
      <c r="O13" s="379"/>
      <c r="P13" s="329"/>
    </row>
    <row r="14" spans="1:16" ht="27.75" customHeight="1" thickBot="1" x14ac:dyDescent="0.25">
      <c r="A14" s="83" t="s">
        <v>44</v>
      </c>
      <c r="B14" s="10" t="s">
        <v>45</v>
      </c>
      <c r="C14" s="89"/>
      <c r="D14" s="89"/>
      <c r="E14" s="89"/>
      <c r="F14" s="89"/>
      <c r="G14" s="89"/>
      <c r="H14" s="89"/>
      <c r="I14" s="89"/>
      <c r="J14" s="111"/>
      <c r="K14" s="111"/>
      <c r="L14" s="179"/>
      <c r="M14" s="111"/>
      <c r="N14" s="327"/>
      <c r="O14" s="380"/>
      <c r="P14" s="330"/>
    </row>
    <row r="15" spans="1:16" ht="27.75" customHeight="1" thickBot="1" x14ac:dyDescent="0.25">
      <c r="A15" s="522" t="s">
        <v>66</v>
      </c>
      <c r="B15" s="523"/>
      <c r="C15" s="113">
        <f t="shared" ref="C15:J15" si="2">SUM(C12:C14)</f>
        <v>1</v>
      </c>
      <c r="D15" s="113">
        <f t="shared" si="2"/>
        <v>2</v>
      </c>
      <c r="E15" s="113">
        <f t="shared" si="2"/>
        <v>0</v>
      </c>
      <c r="F15" s="113">
        <f t="shared" si="2"/>
        <v>1</v>
      </c>
      <c r="G15" s="113">
        <f t="shared" si="2"/>
        <v>0</v>
      </c>
      <c r="H15" s="113">
        <f t="shared" si="2"/>
        <v>1</v>
      </c>
      <c r="I15" s="113">
        <f t="shared" si="2"/>
        <v>0</v>
      </c>
      <c r="J15" s="113">
        <f t="shared" si="2"/>
        <v>0</v>
      </c>
      <c r="K15" s="113">
        <f t="shared" ref="K15:P15" si="3">SUM(K12:K14)</f>
        <v>0</v>
      </c>
      <c r="L15" s="163">
        <f t="shared" si="3"/>
        <v>2</v>
      </c>
      <c r="M15" s="113">
        <f t="shared" si="3"/>
        <v>0</v>
      </c>
      <c r="N15" s="323">
        <f t="shared" si="3"/>
        <v>2</v>
      </c>
      <c r="O15" s="113">
        <f t="shared" si="3"/>
        <v>0</v>
      </c>
      <c r="P15" s="304">
        <f t="shared" si="3"/>
        <v>1</v>
      </c>
    </row>
    <row r="16" spans="1:16" ht="27.75" customHeight="1" x14ac:dyDescent="0.2">
      <c r="A16" s="52" t="s">
        <v>46</v>
      </c>
      <c r="B16" s="63" t="s">
        <v>47</v>
      </c>
      <c r="C16" s="4"/>
      <c r="D16" s="4"/>
      <c r="E16" s="4"/>
      <c r="F16" s="4"/>
      <c r="G16" s="4"/>
      <c r="H16" s="4"/>
      <c r="I16" s="4"/>
      <c r="J16" s="112"/>
      <c r="K16" s="112"/>
      <c r="L16" s="180"/>
      <c r="M16" s="112"/>
      <c r="N16" s="328"/>
      <c r="O16" s="381"/>
      <c r="P16" s="331"/>
    </row>
    <row r="17" spans="1:16" ht="27.75" customHeight="1" x14ac:dyDescent="0.2">
      <c r="A17" s="11" t="s">
        <v>48</v>
      </c>
      <c r="B17" s="8" t="s">
        <v>49</v>
      </c>
      <c r="C17" s="5"/>
      <c r="D17" s="5"/>
      <c r="E17" s="5"/>
      <c r="F17" s="5"/>
      <c r="G17" s="5"/>
      <c r="H17" s="5"/>
      <c r="I17" s="5"/>
      <c r="J17" s="86"/>
      <c r="K17" s="86"/>
      <c r="L17" s="178"/>
      <c r="M17" s="86">
        <v>2</v>
      </c>
      <c r="N17" s="326"/>
      <c r="O17" s="379"/>
      <c r="P17" s="329"/>
    </row>
    <row r="18" spans="1:16" ht="16.5" customHeight="1" x14ac:dyDescent="0.2">
      <c r="A18" s="11" t="s">
        <v>50</v>
      </c>
      <c r="B18" s="8" t="s">
        <v>51</v>
      </c>
      <c r="C18" s="5"/>
      <c r="D18" s="5"/>
      <c r="E18" s="5"/>
      <c r="F18" s="5"/>
      <c r="G18" s="5"/>
      <c r="H18" s="5"/>
      <c r="I18" s="5"/>
      <c r="J18" s="86"/>
      <c r="K18" s="86"/>
      <c r="L18" s="178"/>
      <c r="M18" s="86"/>
      <c r="N18" s="326"/>
      <c r="O18" s="379"/>
      <c r="P18" s="329"/>
    </row>
    <row r="19" spans="1:16" ht="16.5" customHeight="1" thickBot="1" x14ac:dyDescent="0.25">
      <c r="A19" s="83" t="s">
        <v>52</v>
      </c>
      <c r="B19" s="10" t="s">
        <v>53</v>
      </c>
      <c r="C19" s="89">
        <v>0</v>
      </c>
      <c r="D19" s="89">
        <v>21</v>
      </c>
      <c r="E19" s="89">
        <v>2</v>
      </c>
      <c r="F19" s="89"/>
      <c r="G19" s="89"/>
      <c r="H19" s="89">
        <v>1</v>
      </c>
      <c r="I19" s="89"/>
      <c r="J19" s="111"/>
      <c r="K19" s="111"/>
      <c r="L19" s="179"/>
      <c r="M19" s="111"/>
      <c r="N19" s="327"/>
      <c r="O19" s="380"/>
      <c r="P19" s="330"/>
    </row>
    <row r="20" spans="1:16" ht="16.5" customHeight="1" thickBot="1" x14ac:dyDescent="0.25">
      <c r="A20" s="520" t="s">
        <v>64</v>
      </c>
      <c r="B20" s="521"/>
      <c r="C20" s="114">
        <f t="shared" ref="C20:I20" si="4">SUM(C16:C19)</f>
        <v>0</v>
      </c>
      <c r="D20" s="114">
        <f t="shared" si="4"/>
        <v>21</v>
      </c>
      <c r="E20" s="114">
        <f t="shared" si="4"/>
        <v>2</v>
      </c>
      <c r="F20" s="114">
        <f t="shared" si="4"/>
        <v>0</v>
      </c>
      <c r="G20" s="114">
        <f t="shared" si="4"/>
        <v>0</v>
      </c>
      <c r="H20" s="114">
        <f t="shared" si="4"/>
        <v>1</v>
      </c>
      <c r="I20" s="114">
        <f t="shared" si="4"/>
        <v>0</v>
      </c>
      <c r="J20" s="114">
        <f t="shared" ref="J20:O20" si="5">SUM(J16:J19)</f>
        <v>0</v>
      </c>
      <c r="K20" s="114">
        <f t="shared" si="5"/>
        <v>0</v>
      </c>
      <c r="L20" s="164">
        <f t="shared" si="5"/>
        <v>0</v>
      </c>
      <c r="M20" s="114">
        <f t="shared" si="5"/>
        <v>2</v>
      </c>
      <c r="N20" s="324">
        <f t="shared" si="5"/>
        <v>0</v>
      </c>
      <c r="O20" s="114">
        <f t="shared" si="5"/>
        <v>0</v>
      </c>
      <c r="P20" s="332">
        <f>SUM(P16:P19)</f>
        <v>0</v>
      </c>
    </row>
    <row r="21" spans="1:16" ht="16.5" customHeight="1" thickTop="1" thickBot="1" x14ac:dyDescent="0.25">
      <c r="A21" s="516" t="s">
        <v>23</v>
      </c>
      <c r="B21" s="517"/>
      <c r="C21" s="95">
        <f t="shared" ref="C21:I21" si="6">C11+C15+C20</f>
        <v>2</v>
      </c>
      <c r="D21" s="95">
        <f t="shared" si="6"/>
        <v>23</v>
      </c>
      <c r="E21" s="95">
        <f t="shared" si="6"/>
        <v>4</v>
      </c>
      <c r="F21" s="95">
        <f t="shared" si="6"/>
        <v>1</v>
      </c>
      <c r="G21" s="95">
        <f t="shared" si="6"/>
        <v>2</v>
      </c>
      <c r="H21" s="95">
        <f t="shared" si="6"/>
        <v>2</v>
      </c>
      <c r="I21" s="95">
        <f t="shared" si="6"/>
        <v>0</v>
      </c>
      <c r="J21" s="95">
        <f t="shared" ref="J21:P21" si="7">J11+J15+J20</f>
        <v>1</v>
      </c>
      <c r="K21" s="95">
        <f t="shared" si="7"/>
        <v>0</v>
      </c>
      <c r="L21" s="101">
        <f t="shared" si="7"/>
        <v>2</v>
      </c>
      <c r="M21" s="95">
        <f t="shared" si="7"/>
        <v>2</v>
      </c>
      <c r="N21" s="325">
        <f t="shared" si="7"/>
        <v>2</v>
      </c>
      <c r="O21" s="95">
        <f t="shared" si="7"/>
        <v>1</v>
      </c>
      <c r="P21" s="96">
        <f t="shared" si="7"/>
        <v>1</v>
      </c>
    </row>
  </sheetData>
  <mergeCells count="6">
    <mergeCell ref="A1:P1"/>
    <mergeCell ref="A21:B21"/>
    <mergeCell ref="A20:B20"/>
    <mergeCell ref="A15:B15"/>
    <mergeCell ref="A11:B11"/>
    <mergeCell ref="A2:P2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204-0447-131-22 Správa BOZP za 2021 HBÚ - tabuľky.xlsx" edit="true"/>
    <f:field ref="objsubject" par="" text="" edit="true"/>
    <f:field ref="objcreatedby" par="" text="WS OSB"/>
    <f:field ref="objcreatedat" par="" date="2022-03-23T15:30:22" text="23.3.2022 15:30:22"/>
    <f:field ref="objchangedby" par="" text="WS OSB"/>
    <f:field ref="objmodifiedat" par="" date="2022-03-23T15:30:27" text="23.3.2022 15:30:27"/>
    <f:field ref="doc_FSCFOLIO_1_1001_FieldDocumentNumber" par="" text=""/>
    <f:field ref="doc_FSCFOLIO_1_1001_FieldSubject" par="" text="" edit="true"/>
    <f:field ref="FSCFOLIO_1_1001_FieldCurrentUser" par="" text="Ing. Adam Šulík"/>
    <f:field ref="CCAPRECONFIG_15_1001_Objektname" par="" text="0204-0447-131-22 Správa BOZP za 2021 HBÚ - tabuľky.xlsx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</vt:i4>
      </vt:variant>
    </vt:vector>
  </HeadingPairs>
  <TitlesOfParts>
    <vt:vector size="14" baseType="lpstr">
      <vt:lpstr>tab_1</vt:lpstr>
      <vt:lpstr>tab_2</vt:lpstr>
      <vt:lpstr>tab_3</vt:lpstr>
      <vt:lpstr>tab_4</vt:lpstr>
      <vt:lpstr>tab_5</vt:lpstr>
      <vt:lpstr>tab_6</vt:lpstr>
      <vt:lpstr>tab_7</vt:lpstr>
      <vt:lpstr>tab_ 8</vt:lpstr>
      <vt:lpstr>tab_9</vt:lpstr>
      <vt:lpstr>tab_ 10</vt:lpstr>
      <vt:lpstr>tab_11</vt:lpstr>
      <vt:lpstr>tab_12</vt:lpstr>
      <vt:lpstr>tab_1!Oblasť_tlače</vt:lpstr>
      <vt:lpstr>tab_11!Oblasť_tlače</vt:lpstr>
    </vt:vector>
  </TitlesOfParts>
  <Company>Narodny inspektorat prace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Šulík Adam</cp:lastModifiedBy>
  <cp:lastPrinted>2022-03-22T17:15:22Z</cp:lastPrinted>
  <dcterms:created xsi:type="dcterms:W3CDTF">2007-03-08T11:54:25Z</dcterms:created>
  <dcterms:modified xsi:type="dcterms:W3CDTF">2022-04-28T13:30:52Z</dcterms:modified>
</cp:coreProperties>
</file>