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80" tabRatio="768" activeTab="10"/>
  </bookViews>
  <sheets>
    <sheet name="tab_1" sheetId="1" r:id="rId1"/>
    <sheet name="tab_2" sheetId="2" r:id="rId2"/>
    <sheet name="tab_3" sheetId="3" r:id="rId3"/>
    <sheet name="tab_4" sheetId="4" r:id="rId4"/>
    <sheet name="tab_5pravopl" sheetId="5" r:id="rId5"/>
    <sheet name="tab_6" sheetId="6" r:id="rId6"/>
    <sheet name="tab_7" sheetId="7" r:id="rId7"/>
    <sheet name="tab_8" sheetId="8" r:id="rId8"/>
    <sheet name="tab_9" sheetId="9" r:id="rId9"/>
    <sheet name="tab_10" sheetId="10" r:id="rId10"/>
    <sheet name="tab_11" sheetId="11" r:id="rId11"/>
    <sheet name="tab_12" sheetId="12" r:id="rId12"/>
    <sheet name="tab_13" sheetId="13" r:id="rId13"/>
  </sheets>
  <definedNames>
    <definedName name="_xlfn.BAHTTEXT" hidden="1">#NAME?</definedName>
    <definedName name="_xlnm.Print_Titles" localSheetId="10">'tab_11'!$2:$2</definedName>
    <definedName name="_xlnm.Print_Area" localSheetId="1">'tab_2'!$A$1:$E$74</definedName>
  </definedNames>
  <calcPr fullCalcOnLoad="1"/>
</workbook>
</file>

<file path=xl/sharedStrings.xml><?xml version="1.0" encoding="utf-8"?>
<sst xmlns="http://schemas.openxmlformats.org/spreadsheetml/2006/main" count="558" uniqueCount="335">
  <si>
    <t>250 a viac</t>
  </si>
  <si>
    <t>Spoločnosť s ručením obmedzeným</t>
  </si>
  <si>
    <t>Verejná obchodná spoločnosť</t>
  </si>
  <si>
    <t>Fyzické osoby spolu</t>
  </si>
  <si>
    <t xml:space="preserve">Počet kontrolovaných subjektov  </t>
  </si>
  <si>
    <t>Právna forma subjektu</t>
  </si>
  <si>
    <t>Nezisková organizácia</t>
  </si>
  <si>
    <t xml:space="preserve">Iné          </t>
  </si>
  <si>
    <t>Spolu</t>
  </si>
  <si>
    <t>spolu</t>
  </si>
  <si>
    <t>rozdelenie podľa počtu zamestnancov</t>
  </si>
  <si>
    <t xml:space="preserve"> = 0</t>
  </si>
  <si>
    <t xml:space="preserve"> 1 - 9</t>
  </si>
  <si>
    <t xml:space="preserve"> 10 - 49</t>
  </si>
  <si>
    <t xml:space="preserve"> 50 - 249</t>
  </si>
  <si>
    <t>Kód</t>
  </si>
  <si>
    <t xml:space="preserve"> B O Z P</t>
  </si>
  <si>
    <t>Počet v roku</t>
  </si>
  <si>
    <t>22/A</t>
  </si>
  <si>
    <t>Previerky stavu BOZP</t>
  </si>
  <si>
    <t>22/B</t>
  </si>
  <si>
    <t>Mimoriadne previerky</t>
  </si>
  <si>
    <t>22/F</t>
  </si>
  <si>
    <t>Následné previerky - kontrola uložených opatrení</t>
  </si>
  <si>
    <t>22/C</t>
  </si>
  <si>
    <t xml:space="preserve">Účasť na kolaudačnom konaní </t>
  </si>
  <si>
    <t>22/D</t>
  </si>
  <si>
    <t>Jadrový dozor</t>
  </si>
  <si>
    <t>22/E</t>
  </si>
  <si>
    <t xml:space="preserve">Vybavovanie podnetov </t>
  </si>
  <si>
    <t>41/J-47/J</t>
  </si>
  <si>
    <t>Vyšetrovanie udalostí</t>
  </si>
  <si>
    <t>22/K1, 2</t>
  </si>
  <si>
    <t>Závažné priemyselné havárie - posudzovanie BS, prevencia</t>
  </si>
  <si>
    <t>22/K3, 4</t>
  </si>
  <si>
    <t>22/G</t>
  </si>
  <si>
    <t>P o č e t   v ý k o n o v - BOZP</t>
  </si>
  <si>
    <t>T r h o v ý   d o h ľ a d</t>
  </si>
  <si>
    <t>23/A</t>
  </si>
  <si>
    <t>23/B</t>
  </si>
  <si>
    <t>23/F</t>
  </si>
  <si>
    <t>23/C</t>
  </si>
  <si>
    <t>Účasť na kolaudačnom konaní</t>
  </si>
  <si>
    <t>23/E</t>
  </si>
  <si>
    <t>23/J</t>
  </si>
  <si>
    <t>23/G</t>
  </si>
  <si>
    <t>P o č e t   v ý k o n o v - trhový dohľad</t>
  </si>
  <si>
    <t>P P V</t>
  </si>
  <si>
    <t>24/A</t>
  </si>
  <si>
    <t>24/B</t>
  </si>
  <si>
    <t>24/F</t>
  </si>
  <si>
    <t>24/E</t>
  </si>
  <si>
    <t>24/H</t>
  </si>
  <si>
    <t>Povoľovanie ľahkých prác mladistvých</t>
  </si>
  <si>
    <t>24/G</t>
  </si>
  <si>
    <t>P o č e t   v ý k o n o v  - PPV</t>
  </si>
  <si>
    <t xml:space="preserve">Kontrola nelegálneho zamestnania </t>
  </si>
  <si>
    <t>P o č e t   v ý k o n o v - KNZ</t>
  </si>
  <si>
    <t>26/A</t>
  </si>
  <si>
    <t>26/B</t>
  </si>
  <si>
    <t>26/F</t>
  </si>
  <si>
    <t>26/C</t>
  </si>
  <si>
    <t>26/E</t>
  </si>
  <si>
    <t>26/G</t>
  </si>
  <si>
    <t>P o č e t   v ý k o n o v - JD</t>
  </si>
  <si>
    <t>SLvD</t>
  </si>
  <si>
    <t>27/A</t>
  </si>
  <si>
    <t>27/B</t>
  </si>
  <si>
    <t>27/F</t>
  </si>
  <si>
    <t>27/E</t>
  </si>
  <si>
    <t>27/J</t>
  </si>
  <si>
    <t>27/G</t>
  </si>
  <si>
    <t>P o č e t   v ý k o n o v - SLvD</t>
  </si>
  <si>
    <t>C e l k o v ý  počet výkonov</t>
  </si>
  <si>
    <t>Prehľad porušení predpisov (nedostatkov) podľa objektov</t>
  </si>
  <si>
    <t>Skupina objektov dozoru</t>
  </si>
  <si>
    <t xml:space="preserve">P o č e t </t>
  </si>
  <si>
    <t>0100</t>
  </si>
  <si>
    <t>Ustanovené pracovné podmienky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</si>
  <si>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</si>
  <si>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</si>
  <si>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</si>
  <si>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</si>
  <si>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</si>
  <si>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</si>
  <si>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</si>
  <si>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</si>
  <si>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</si>
  <si>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</si>
  <si>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</si>
  <si>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</si>
  <si>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</si>
  <si>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</si>
  <si>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</si>
  <si>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</si>
  <si>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</si>
  <si>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</si>
  <si>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</si>
  <si>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</si>
  <si>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</si>
  <si>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</si>
  <si>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1300</t>
  </si>
  <si>
    <t>Trhový dohľad</t>
  </si>
  <si>
    <t>9999</t>
  </si>
  <si>
    <t>Bližšie nešpecifikovaný</t>
  </si>
  <si>
    <t xml:space="preserve"> S   p   o   l   u</t>
  </si>
  <si>
    <t>A</t>
  </si>
  <si>
    <t>Poľnohospodárstvo, lesníctvo a rybolov</t>
  </si>
  <si>
    <t>B</t>
  </si>
  <si>
    <t>Ťažba a dobývanie</t>
  </si>
  <si>
    <t>C</t>
  </si>
  <si>
    <t>Priemyselná výroba</t>
  </si>
  <si>
    <t>D</t>
  </si>
  <si>
    <t>Dodávka elektriny, plynu, pary a studeného vzduchu</t>
  </si>
  <si>
    <t>E</t>
  </si>
  <si>
    <t>F</t>
  </si>
  <si>
    <t>Stavebníctvo</t>
  </si>
  <si>
    <t>G</t>
  </si>
  <si>
    <t>H</t>
  </si>
  <si>
    <t>Doprava a skladovanie</t>
  </si>
  <si>
    <t>I</t>
  </si>
  <si>
    <t>Ubytovacie a stravovacie služby</t>
  </si>
  <si>
    <t>J</t>
  </si>
  <si>
    <t>Informácie a komunikácia</t>
  </si>
  <si>
    <t>K</t>
  </si>
  <si>
    <t>Finančné a poisťovacie činnosti</t>
  </si>
  <si>
    <t>L</t>
  </si>
  <si>
    <t>Činnosti v oblasti nehnuteľností</t>
  </si>
  <si>
    <t>M</t>
  </si>
  <si>
    <t>Odborné, vedecké a technické činnosti</t>
  </si>
  <si>
    <t>N</t>
  </si>
  <si>
    <t>Administratívne a podporné služby</t>
  </si>
  <si>
    <t>O</t>
  </si>
  <si>
    <t>Verejná správa a obrana; povinné sociálne zabezpečenie</t>
  </si>
  <si>
    <t>P</t>
  </si>
  <si>
    <t>Vzdelávanie</t>
  </si>
  <si>
    <t>Q</t>
  </si>
  <si>
    <t>Zdravotníctvo a sociálna pomoc</t>
  </si>
  <si>
    <t>R</t>
  </si>
  <si>
    <t>Umenie, zábava a rekreácia</t>
  </si>
  <si>
    <t>S</t>
  </si>
  <si>
    <t>Ostatné činnosti</t>
  </si>
  <si>
    <t xml:space="preserve">          S   p   o   l   u</t>
  </si>
  <si>
    <t>Prehľad porušení predpisov (nedostatkov) podľa SK NACE</t>
  </si>
  <si>
    <t>Názov odvetvia (SK NACE)</t>
  </si>
  <si>
    <t>Počet pokút</t>
  </si>
  <si>
    <t>porovn.</t>
  </si>
  <si>
    <t>Sumy pokút v €</t>
  </si>
  <si>
    <t>Vybavovanie podnetov</t>
  </si>
  <si>
    <t>Blokové pokuty</t>
  </si>
  <si>
    <t>Druh výkonu</t>
  </si>
  <si>
    <t>Kontrola BOZP</t>
  </si>
  <si>
    <t>Kontrola PPV</t>
  </si>
  <si>
    <t>Kontrola NZ</t>
  </si>
  <si>
    <t>Prehľad rozhodnutí podľa druhu</t>
  </si>
  <si>
    <t>D r u h   r o z h o d n u t i a</t>
  </si>
  <si>
    <t>Počet rozhodnutí</t>
  </si>
  <si>
    <t xml:space="preserve">Zákaz prevádzky VTZ tlakových </t>
  </si>
  <si>
    <t>Zákaz prevádzky VTZ zdvíhacích</t>
  </si>
  <si>
    <t>Zákaz prevádzky VTZ plynových</t>
  </si>
  <si>
    <t>Zákaz prevádzky VTZ elektrických</t>
  </si>
  <si>
    <t>Zákaz prevádzky ostatných strojov a zariadení</t>
  </si>
  <si>
    <t>Zákaz používania motorového vozidla</t>
  </si>
  <si>
    <t>Zákaz používania výrobných a prevádzkových priestorov</t>
  </si>
  <si>
    <t>Zákaz používania technológie, činnosti</t>
  </si>
  <si>
    <t>Odobratie osvedčenia revízneho technika</t>
  </si>
  <si>
    <t>Zákaz ostatných prác mladistvých a žien</t>
  </si>
  <si>
    <t>Zákaz ostatných prác bez oprávnenia, resp. kvalifikácie</t>
  </si>
  <si>
    <t>Zákaz ostatných prác proti predpisom</t>
  </si>
  <si>
    <t>Práce bez právneho titulu - nelegálne zamestnávanie</t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</si>
  <si>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</si>
  <si>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</si>
  <si>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</si>
  <si>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</si>
  <si>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</si>
  <si>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</si>
  <si>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</si>
  <si>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</si>
  <si>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</si>
  <si>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</si>
  <si>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</si>
  <si>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</si>
  <si>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</si>
  <si>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</si>
  <si>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</si>
  <si>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</si>
  <si>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</si>
  <si>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</si>
  <si>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</si>
  <si>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</si>
  <si>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</si>
  <si>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</si>
  <si>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</si>
  <si>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</si>
  <si>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</si>
  <si>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</si>
  <si>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</si>
  <si>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</si>
  <si>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</si>
  <si>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</si>
  <si>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</si>
  <si>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</si>
  <si>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</si>
  <si>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</si>
  <si>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</si>
  <si>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</si>
  <si>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</si>
  <si>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</si>
  <si>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</si>
  <si>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</si>
  <si>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</si>
  <si>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</si>
  <si>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</si>
  <si>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</si>
  <si>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</si>
  <si>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</si>
  <si>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</si>
  <si>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</si>
  <si>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</si>
  <si>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</si>
  <si>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</si>
  <si>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 xml:space="preserve">Spolu iné príčiny </t>
    </r>
    <r>
      <rPr>
        <sz val="10"/>
        <color indexed="8"/>
        <rFont val="Times New Roman"/>
        <family val="1"/>
      </rPr>
      <t>(kódy 11-14)</t>
    </r>
  </si>
  <si>
    <r>
      <t xml:space="preserve">Spolu príčiny, za ktoré nesie zodpovednosť zamestnávateľ  </t>
    </r>
    <r>
      <rPr>
        <sz val="10"/>
        <color indexed="8"/>
        <rFont val="Times New Roman"/>
        <family val="1"/>
      </rPr>
      <t>(kódy 1-7)</t>
    </r>
  </si>
  <si>
    <t>Rok</t>
  </si>
  <si>
    <t>Priemerný počet nem. poistených zamestnan.</t>
  </si>
  <si>
    <t>Počet prípadov PN pre pracov. úrazy (PÚ)</t>
  </si>
  <si>
    <t>Počet dní PN pre PÚ</t>
  </si>
  <si>
    <t>Početnosť PÚ na 100 zamestnan.</t>
  </si>
  <si>
    <t>Priemerné percento PN pre PÚ</t>
  </si>
  <si>
    <t>Počet dní PN na jeden PÚ</t>
  </si>
  <si>
    <t>Priemerný denný stav PN pre PÚ</t>
  </si>
  <si>
    <t>Počet smrtel. PÚ (SPU)</t>
  </si>
  <si>
    <t>Početnosť SPÚ na 100 000 zamestn.</t>
  </si>
  <si>
    <t>Počet chorôb z povolania</t>
  </si>
  <si>
    <t>723*</t>
  </si>
  <si>
    <t>601*</t>
  </si>
  <si>
    <t>726*</t>
  </si>
  <si>
    <t>697*</t>
  </si>
  <si>
    <t>740*</t>
  </si>
  <si>
    <t>672*</t>
  </si>
  <si>
    <t>660*</t>
  </si>
  <si>
    <t>577*</t>
  </si>
  <si>
    <t>609*</t>
  </si>
  <si>
    <t>551*</t>
  </si>
  <si>
    <t>613*</t>
  </si>
  <si>
    <t>413*</t>
  </si>
  <si>
    <t>504*</t>
  </si>
  <si>
    <t>575*</t>
  </si>
  <si>
    <t>429*</t>
  </si>
  <si>
    <t>470*</t>
  </si>
  <si>
    <t>436*</t>
  </si>
  <si>
    <t>373*</t>
  </si>
  <si>
    <t>344*</t>
  </si>
  <si>
    <t>Pracovné, príp. cestné dopravné priestory ako zdroje pádov osôb</t>
  </si>
  <si>
    <r>
      <t xml:space="preserve">Spolu príčiny, za ktoré nesie zodpovednosť zamestnávateľ   </t>
    </r>
    <r>
      <rPr>
        <sz val="10"/>
        <color indexed="8"/>
        <rFont val="Times New Roman"/>
        <family val="1"/>
      </rPr>
      <t>(kódy 1-7)</t>
    </r>
  </si>
  <si>
    <r>
      <t xml:space="preserve">Spolu príčiny spočívajúce v konaní samotného postihnutého      </t>
    </r>
    <r>
      <rPr>
        <sz val="10"/>
        <color indexed="8"/>
        <rFont val="Times New Roman"/>
        <family val="1"/>
      </rPr>
      <t>(kódy 8-10)</t>
    </r>
  </si>
  <si>
    <r>
      <t>Spolu iné príčiny</t>
    </r>
    <r>
      <rPr>
        <sz val="10"/>
        <color indexed="8"/>
        <rFont val="Times New Roman"/>
        <family val="1"/>
      </rPr>
      <t xml:space="preserve">              (kódy 11-14)</t>
    </r>
  </si>
  <si>
    <t>22/H</t>
  </si>
  <si>
    <t>Stanoviská na základe vyžiadania (výnimky)</t>
  </si>
  <si>
    <t>Komanditná spoločnosť</t>
  </si>
  <si>
    <t>Verejnoprávna inštitúcia</t>
  </si>
  <si>
    <t>Sociálna a zdravotné poisťovne</t>
  </si>
  <si>
    <t>Záujmové združenie právnických osôb</t>
  </si>
  <si>
    <t xml:space="preserve">Prehľad výkonov inšpekcie práce (činnostná štatistika NIP) </t>
  </si>
  <si>
    <t xml:space="preserve">Právoplatné pokuty uložené organizáciám </t>
  </si>
  <si>
    <t>Násl. previerky - kontrola ulož. opatrení</t>
  </si>
  <si>
    <t xml:space="preserve">Právoplatné pokuty uložené jednotlivcom </t>
  </si>
  <si>
    <t xml:space="preserve">Rozdelenie právoplatných pokút podľa druhu výkonu </t>
  </si>
  <si>
    <t>301*</t>
  </si>
  <si>
    <t>% porovnanie</t>
  </si>
  <si>
    <t>T</t>
  </si>
  <si>
    <t>Zákaz nočnej práce mladistvým</t>
  </si>
  <si>
    <t>Zákaz práce pri ručnej manipulácii s bremenami nadlimitnej hmotnosti - ženy</t>
  </si>
  <si>
    <t>Zákaz nočnej práce tehotných žien a matiek dieťaťa           do 9 mesiacov</t>
  </si>
  <si>
    <t>25-28/A</t>
  </si>
  <si>
    <t>25-28/B</t>
  </si>
  <si>
    <t>25-28/F</t>
  </si>
  <si>
    <t>25-28/E</t>
  </si>
  <si>
    <t>25-28/J</t>
  </si>
  <si>
    <t>25-28/G</t>
  </si>
  <si>
    <t>Previerky podľa plánu hlavných úloh</t>
  </si>
  <si>
    <t>Akciová spoločnosť</t>
  </si>
  <si>
    <t>Družstvo</t>
  </si>
  <si>
    <t>Štátny podnik</t>
  </si>
  <si>
    <t>Rozpočtová organizácia</t>
  </si>
  <si>
    <t>Príspevková organizácia</t>
  </si>
  <si>
    <t>Zahraničná osoba, právnická osoba so sídlom mimo územia SR</t>
  </si>
  <si>
    <t>Združenie (zväz, spolok, spoločnosť, klub ai.)</t>
  </si>
  <si>
    <t>Cirkevná organizácia</t>
  </si>
  <si>
    <t>Obec (obecný úrad), mesto (mestský úrad)</t>
  </si>
  <si>
    <t>U</t>
  </si>
  <si>
    <t>Činnosti extrateritoriálnych organizácií a združení</t>
  </si>
  <si>
    <t>-</t>
  </si>
  <si>
    <t xml:space="preserve">Spolu pokuty realizované organizáciám </t>
  </si>
  <si>
    <t>Spolu pokuty realizované jednotlivcom</t>
  </si>
  <si>
    <t>Spolu pokuty realizované organizáciám</t>
  </si>
  <si>
    <t>Kód činnosti, pri ktorej bola                       pokuta realizovaná</t>
  </si>
  <si>
    <t>323*</t>
  </si>
  <si>
    <t>Zdroj údajov: Štatistický úrad SR a Ministerstvo zdravotníctva SR  (*)</t>
  </si>
  <si>
    <t>Poradenská činnosť na vyžiadanie</t>
  </si>
  <si>
    <r>
      <t xml:space="preserve">Spolu príčiny spočívajúce v konaní samotného poškodeného </t>
    </r>
    <r>
      <rPr>
        <sz val="10"/>
        <color indexed="8"/>
        <rFont val="Times New Roman"/>
        <family val="1"/>
      </rPr>
      <t>(kódy 8-10)</t>
    </r>
  </si>
  <si>
    <r>
      <t>Zdrojová skupina</t>
    </r>
    <r>
      <rPr>
        <sz val="10"/>
        <color indexed="8"/>
        <rFont val="Times New Roman"/>
        <family val="1"/>
      </rPr>
      <t xml:space="preserve"> </t>
    </r>
  </si>
  <si>
    <r>
      <t>316</t>
    </r>
    <r>
      <rPr>
        <sz val="10"/>
        <rFont val="Calibri"/>
        <family val="2"/>
      </rPr>
      <t>*</t>
    </r>
  </si>
  <si>
    <t>Závažné priemyselné havárie - vyšetrovanie ZPH</t>
  </si>
  <si>
    <t>Dodávka vody, čistenie a odvod odpadových vôd</t>
  </si>
  <si>
    <t>Veľkoobchod a maloobchod, oprava motorových vozidiel</t>
  </si>
  <si>
    <t>Činnosti domácností ako zamestnávateľov</t>
  </si>
  <si>
    <t xml:space="preserve"> </t>
  </si>
  <si>
    <t>Poznámka: Počty pracovných úrazov za roky 2007 až 2011 obsahujú aj úrazy s PN najmenej 42 dní, ktoré vznikli od 1.7.2006 do 31.12.2011</t>
  </si>
  <si>
    <r>
      <t xml:space="preserve">Skupina príčin </t>
    </r>
    <r>
      <rPr>
        <sz val="10"/>
        <color indexed="8"/>
        <rFont val="Times New Roman"/>
        <family val="1"/>
      </rPr>
      <t xml:space="preserve">(vyhl. MPSVR SR č. 500/2006 Z. z.) </t>
    </r>
  </si>
  <si>
    <r>
      <t>Skupina príčin</t>
    </r>
    <r>
      <rPr>
        <sz val="10"/>
        <color indexed="8"/>
        <rFont val="Times New Roman"/>
        <family val="1"/>
      </rPr>
      <t xml:space="preserve"> (vyhl. MPSVR SR č. 500/2006 Z. z.)</t>
    </r>
  </si>
  <si>
    <r>
      <t>Zdrojová skupina</t>
    </r>
    <r>
      <rPr>
        <sz val="10"/>
        <color indexed="8"/>
        <rFont val="Times New Roman"/>
        <family val="1"/>
      </rPr>
      <t xml:space="preserve"> (vyhl. MPSVR SR č. 500/2006 Z. z.)</t>
    </r>
  </si>
  <si>
    <t>Zákaz uvádzať určené výrobky na trh</t>
  </si>
  <si>
    <t>Stiahnutie určených výrobkov z trhu alebo používania</t>
  </si>
  <si>
    <t>rok 2019</t>
  </si>
  <si>
    <t>Odobratie oprávnenia organizácie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</si>
  <si>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</si>
  <si>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Vybavovanie podaní </t>
  </si>
  <si>
    <t>354*</t>
  </si>
  <si>
    <t>1210</t>
  </si>
  <si>
    <t>Nelegálne zamestnávanie</t>
  </si>
  <si>
    <t>347*</t>
  </si>
  <si>
    <t>Počet subjektov kontrolovaných v roku 2020</t>
  </si>
  <si>
    <t>2020/2019</t>
  </si>
  <si>
    <t>rok 2020/2019</t>
  </si>
  <si>
    <t>rok 2020</t>
  </si>
  <si>
    <t>Podiely hlavných skupín zdrojov na celkovom počte smrteľných pracovných úrazov v organizáciách podliehajúcich dozoru                                          v rokoch 2009 - 2020</t>
  </si>
  <si>
    <r>
      <t>Podiely jednotlivých skupín príčin na celkovom počte smrteľných pracovných úrazov v organizáciách podliehajúcich dozoru</t>
    </r>
    <r>
      <rPr>
        <sz val="12"/>
        <color indexed="8"/>
        <rFont val="Times New Roman"/>
        <family val="1"/>
      </rPr>
      <t xml:space="preserve">                                           </t>
    </r>
    <r>
      <rPr>
        <b/>
        <sz val="12"/>
        <color indexed="8"/>
        <rFont val="Times New Roman"/>
        <family val="1"/>
      </rPr>
      <t>v rokoch 2009 - 2020</t>
    </r>
  </si>
  <si>
    <r>
      <t>Podiely jednotlivých skupín príčin na celkovom počte ťažkých pracovných úrazov/s ťažkou ujmou na zdraví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2009 - 2020</t>
    </r>
  </si>
  <si>
    <t>Vývoj pracovnej úrazovosti a chorôb z povolania v SR v rokoch 1969 – 2020</t>
  </si>
  <si>
    <r>
      <t xml:space="preserve">Podiely  hlavných skupín zdrojov na celkovom počte ostatných registrovaných pracovných úrazov v organizáciách </t>
    </r>
    <r>
      <rPr>
        <b/>
        <sz val="10"/>
        <rFont val="Times New Roman"/>
        <family val="1"/>
      </rPr>
      <t xml:space="preserve">podliehajúcich dozoru </t>
    </r>
    <r>
      <rPr>
        <b/>
        <sz val="10"/>
        <color indexed="8"/>
        <rFont val="Times New Roman"/>
        <family val="1"/>
      </rPr>
      <t>v rokoch 2010 – 2020                                                            v počtoch a v %</t>
    </r>
  </si>
  <si>
    <r>
      <t xml:space="preserve">Podiely jednotlivých skupín príčin na celkovom počte ostatných registrovaných pracovných úrazov v organizáciách </t>
    </r>
    <r>
      <rPr>
        <b/>
        <sz val="12"/>
        <rFont val="Times New Roman"/>
        <family val="1"/>
      </rPr>
      <t>podliehajúcich dozoru</t>
    </r>
    <r>
      <rPr>
        <b/>
        <sz val="11"/>
        <color indexed="8"/>
        <rFont val="Times New Roman"/>
        <family val="1"/>
      </rPr>
      <t xml:space="preserve"> v rokoch 2010 - 2020</t>
    </r>
  </si>
  <si>
    <t>308*</t>
  </si>
  <si>
    <r>
      <t xml:space="preserve">Podiely hlavných skupín zdrojov na celkovom počte ťažkých pracovných úrazov/s ťažkou ujmou na zdraví v organizáciách </t>
    </r>
    <r>
      <rPr>
        <b/>
        <sz val="12"/>
        <rFont val="Times New Roman"/>
        <family val="1"/>
      </rPr>
      <t xml:space="preserve">podliehajúcich dozoru  </t>
    </r>
    <r>
      <rPr>
        <b/>
        <sz val="11"/>
        <color indexed="8"/>
        <rFont val="Times New Roman"/>
        <family val="1"/>
      </rPr>
      <t>v rokoch 2009 - 2020</t>
    </r>
  </si>
  <si>
    <t>252*</t>
  </si>
</sst>
</file>

<file path=xl/styles.xml><?xml version="1.0" encoding="utf-8"?>
<styleSheet xmlns="http://schemas.openxmlformats.org/spreadsheetml/2006/main">
  <numFmts count="4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00"/>
    <numFmt numFmtId="189" formatCode="_-* #\ ##0"/>
    <numFmt numFmtId="190" formatCode="_-* #\ ###\ ##0"/>
    <numFmt numFmtId="191" formatCode="0.000"/>
    <numFmt numFmtId="192" formatCode="#,##0.000"/>
    <numFmt numFmtId="193" formatCode="\P\r\a\vd\a;&quot;Pravda&quot;;&quot;Nepravda&quot;"/>
    <numFmt numFmtId="194" formatCode="[$€-2]\ #\ ##,000_);[Red]\([$¥€-2]\ #\ ##,000\)"/>
    <numFmt numFmtId="195" formatCode="_-* #,##0.0\ _S_k_-;\-* #,##0.0\ _S_k_-;_-* &quot;-&quot;??\ _S_k_-;_-@_-"/>
    <numFmt numFmtId="196" formatCode="_-* #,##0\ _S_k_-;\-* #,##0\ _S_k_-;_-* &quot;-&quot;??\ _S_k_-;_-@_-"/>
    <numFmt numFmtId="197" formatCode="[$-41B]dddd\,\ d\.\ mmmm\ yyyy"/>
    <numFmt numFmtId="198" formatCode="0.0"/>
    <numFmt numFmtId="199" formatCode="0.0%"/>
    <numFmt numFmtId="200" formatCode="_-* #,##0.000\ _S_k_-;\-* #,##0.000\ _S_k_-;_-* &quot;-&quot;??\ _S_k_-;_-@_-"/>
    <numFmt numFmtId="201" formatCode="#,##0.0"/>
    <numFmt numFmtId="202" formatCode="[$-41B]d\.\ mmmm\ yyyy"/>
  </numFmts>
  <fonts count="112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 CE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Calibri"/>
      <family val="2"/>
    </font>
    <font>
      <vertAlign val="superscript"/>
      <sz val="12"/>
      <name val="Times New Roman CE"/>
      <family val="0"/>
    </font>
    <font>
      <sz val="10"/>
      <name val="Calibri"/>
      <family val="2"/>
    </font>
    <font>
      <sz val="9"/>
      <name val="Times New Roman"/>
      <family val="1"/>
    </font>
    <font>
      <sz val="9"/>
      <name val="Times New Roman CE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u val="single"/>
      <sz val="12"/>
      <color indexed="12"/>
      <name val="Arial CE"/>
      <family val="0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u val="single"/>
      <sz val="12"/>
      <color indexed="20"/>
      <name val="Arial CE"/>
      <family val="0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8"/>
      <color indexed="8"/>
      <name val="Arial Narrow"/>
      <family val="2"/>
    </font>
    <font>
      <b/>
      <sz val="8"/>
      <color indexed="18"/>
      <name val="Calibri"/>
      <family val="2"/>
    </font>
    <font>
      <sz val="8"/>
      <color indexed="18"/>
      <name val="Calibri"/>
      <family val="2"/>
    </font>
    <font>
      <b/>
      <sz val="14"/>
      <color indexed="16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u val="single"/>
      <sz val="12"/>
      <color theme="10"/>
      <name val="Arial CE"/>
      <family val="0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u val="single"/>
      <sz val="12"/>
      <color theme="11"/>
      <name val="Arial CE"/>
      <family val="0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8"/>
      <color theme="1"/>
      <name val="Arial Narrow"/>
      <family val="2"/>
    </font>
    <font>
      <b/>
      <sz val="8"/>
      <color rgb="FF000096"/>
      <name val="Calibri"/>
      <family val="2"/>
    </font>
    <font>
      <sz val="8"/>
      <color rgb="FF000096"/>
      <name val="Calibri"/>
      <family val="2"/>
    </font>
    <font>
      <sz val="10"/>
      <color theme="1"/>
      <name val="Times New Roman"/>
      <family val="1"/>
    </font>
    <font>
      <b/>
      <sz val="14"/>
      <color rgb="FF7D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2" fillId="2" borderId="0" applyNumberFormat="0" applyBorder="0" applyAlignment="0" applyProtection="0"/>
    <xf numFmtId="0" fontId="71" fillId="3" borderId="0" applyNumberFormat="0" applyBorder="0" applyAlignment="0" applyProtection="0"/>
    <xf numFmtId="0" fontId="72" fillId="3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5" borderId="0" applyNumberFormat="0" applyBorder="0" applyAlignment="0" applyProtection="0"/>
    <xf numFmtId="0" fontId="72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6" borderId="0" applyNumberFormat="0" applyBorder="0" applyAlignment="0" applyProtection="0"/>
    <xf numFmtId="0" fontId="71" fillId="7" borderId="0" applyNumberFormat="0" applyBorder="0" applyAlignment="0" applyProtection="0"/>
    <xf numFmtId="0" fontId="72" fillId="7" borderId="0" applyNumberFormat="0" applyBorder="0" applyAlignment="0" applyProtection="0"/>
    <xf numFmtId="0" fontId="71" fillId="8" borderId="0" applyNumberFormat="0" applyBorder="0" applyAlignment="0" applyProtection="0"/>
    <xf numFmtId="0" fontId="72" fillId="8" borderId="0" applyNumberFormat="0" applyBorder="0" applyAlignment="0" applyProtection="0"/>
    <xf numFmtId="0" fontId="71" fillId="9" borderId="0" applyNumberFormat="0" applyBorder="0" applyAlignment="0" applyProtection="0"/>
    <xf numFmtId="0" fontId="72" fillId="9" borderId="0" applyNumberFormat="0" applyBorder="0" applyAlignment="0" applyProtection="0"/>
    <xf numFmtId="0" fontId="71" fillId="10" borderId="0" applyNumberFormat="0" applyBorder="0" applyAlignment="0" applyProtection="0"/>
    <xf numFmtId="0" fontId="72" fillId="10" borderId="0" applyNumberFormat="0" applyBorder="0" applyAlignment="0" applyProtection="0"/>
    <xf numFmtId="0" fontId="71" fillId="11" borderId="0" applyNumberFormat="0" applyBorder="0" applyAlignment="0" applyProtection="0"/>
    <xf numFmtId="0" fontId="72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16" borderId="0" applyNumberFormat="0" applyBorder="0" applyAlignment="0" applyProtection="0"/>
    <xf numFmtId="0" fontId="74" fillId="16" borderId="0" applyNumberFormat="0" applyBorder="0" applyAlignment="0" applyProtection="0"/>
    <xf numFmtId="0" fontId="73" fillId="17" borderId="0" applyNumberFormat="0" applyBorder="0" applyAlignment="0" applyProtection="0"/>
    <xf numFmtId="0" fontId="74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0" borderId="0" applyNumberFormat="0" applyBorder="0" applyAlignment="0" applyProtection="0"/>
    <xf numFmtId="0" fontId="76" fillId="2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1" borderId="1" applyNumberFormat="0" applyAlignment="0" applyProtection="0"/>
    <xf numFmtId="0" fontId="7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2" applyNumberFormat="0" applyFill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87" fillId="22" borderId="0" applyNumberFormat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7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2" fillId="23" borderId="5" applyNumberFormat="0" applyFont="0" applyAlignment="0" applyProtection="0"/>
    <xf numFmtId="0" fontId="89" fillId="0" borderId="6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4" borderId="8" applyNumberFormat="0" applyAlignment="0" applyProtection="0"/>
    <xf numFmtId="0" fontId="98" fillId="24" borderId="8" applyNumberFormat="0" applyAlignment="0" applyProtection="0"/>
    <xf numFmtId="0" fontId="99" fillId="25" borderId="8" applyNumberFormat="0" applyAlignment="0" applyProtection="0"/>
    <xf numFmtId="0" fontId="100" fillId="25" borderId="8" applyNumberFormat="0" applyAlignment="0" applyProtection="0"/>
    <xf numFmtId="0" fontId="101" fillId="25" borderId="9" applyNumberFormat="0" applyAlignment="0" applyProtection="0"/>
    <xf numFmtId="0" fontId="102" fillId="25" borderId="9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106" fillId="26" borderId="0" applyNumberFormat="0" applyBorder="0" applyAlignment="0" applyProtection="0"/>
    <xf numFmtId="0" fontId="73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8" fillId="0" borderId="0" xfId="70" applyFont="1" applyAlignment="1">
      <alignment horizontal="centerContinuous"/>
      <protection/>
    </xf>
    <xf numFmtId="0" fontId="8" fillId="0" borderId="0" xfId="70" applyFont="1">
      <alignment/>
      <protection/>
    </xf>
    <xf numFmtId="0" fontId="2" fillId="0" borderId="0" xfId="70" applyFont="1">
      <alignment/>
      <protection/>
    </xf>
    <xf numFmtId="0" fontId="3" fillId="0" borderId="0" xfId="70" applyFont="1">
      <alignment/>
      <protection/>
    </xf>
    <xf numFmtId="0" fontId="4" fillId="0" borderId="14" xfId="70" applyFont="1" applyBorder="1" applyAlignment="1">
      <alignment horizontal="center" vertical="center" wrapText="1"/>
      <protection/>
    </xf>
    <xf numFmtId="49" fontId="4" fillId="0" borderId="15" xfId="70" applyNumberFormat="1" applyFont="1" applyBorder="1" applyAlignment="1">
      <alignment horizontal="center" vertical="center" wrapText="1"/>
      <protection/>
    </xf>
    <xf numFmtId="0" fontId="13" fillId="0" borderId="0" xfId="70" applyFont="1" applyAlignment="1">
      <alignment horizontal="centerContinuous"/>
      <protection/>
    </xf>
    <xf numFmtId="3" fontId="3" fillId="0" borderId="13" xfId="70" applyNumberFormat="1" applyFont="1" applyBorder="1" applyAlignment="1">
      <alignment horizontal="center"/>
      <protection/>
    </xf>
    <xf numFmtId="3" fontId="3" fillId="0" borderId="13" xfId="70" applyNumberFormat="1" applyFont="1" applyBorder="1" applyAlignment="1">
      <alignment/>
      <protection/>
    </xf>
    <xf numFmtId="0" fontId="3" fillId="0" borderId="0" xfId="70" applyFont="1" applyAlignment="1">
      <alignment/>
      <protection/>
    </xf>
    <xf numFmtId="0" fontId="3" fillId="0" borderId="16" xfId="70" applyFont="1" applyBorder="1" applyAlignment="1">
      <alignment horizontal="left" indent="1"/>
      <protection/>
    </xf>
    <xf numFmtId="0" fontId="3" fillId="0" borderId="13" xfId="70" applyFont="1" applyBorder="1" applyAlignment="1">
      <alignment horizontal="center"/>
      <protection/>
    </xf>
    <xf numFmtId="0" fontId="3" fillId="0" borderId="17" xfId="70" applyFont="1" applyBorder="1" applyAlignment="1">
      <alignment horizontal="left" indent="1"/>
      <protection/>
    </xf>
    <xf numFmtId="0" fontId="4" fillId="0" borderId="18" xfId="70" applyFont="1" applyBorder="1" applyAlignment="1">
      <alignment horizontal="left" indent="1"/>
      <protection/>
    </xf>
    <xf numFmtId="3" fontId="4" fillId="0" borderId="19" xfId="70" applyNumberFormat="1" applyFont="1" applyBorder="1" applyAlignment="1">
      <alignment horizontal="center"/>
      <protection/>
    </xf>
    <xf numFmtId="3" fontId="4" fillId="0" borderId="20" xfId="70" applyNumberFormat="1" applyFont="1" applyBorder="1" applyAlignment="1">
      <alignment horizontal="center"/>
      <protection/>
    </xf>
    <xf numFmtId="3" fontId="4" fillId="0" borderId="19" xfId="70" applyNumberFormat="1" applyFont="1" applyBorder="1" applyAlignment="1">
      <alignment/>
      <protection/>
    </xf>
    <xf numFmtId="0" fontId="3" fillId="0" borderId="0" xfId="70" applyFont="1" applyAlignment="1">
      <alignment horizontal="centerContinuous"/>
      <protection/>
    </xf>
    <xf numFmtId="3" fontId="3" fillId="0" borderId="21" xfId="70" applyNumberFormat="1" applyFont="1" applyBorder="1" applyAlignment="1">
      <alignment/>
      <protection/>
    </xf>
    <xf numFmtId="3" fontId="4" fillId="0" borderId="22" xfId="70" applyNumberFormat="1" applyFont="1" applyBorder="1" applyAlignment="1">
      <alignment/>
      <protection/>
    </xf>
    <xf numFmtId="3" fontId="3" fillId="0" borderId="13" xfId="70" applyNumberFormat="1" applyFont="1" applyBorder="1" applyAlignment="1">
      <alignment horizontal="right"/>
      <protection/>
    </xf>
    <xf numFmtId="3" fontId="3" fillId="0" borderId="21" xfId="70" applyNumberFormat="1" applyFont="1" applyBorder="1" applyAlignment="1">
      <alignment horizontal="right"/>
      <protection/>
    </xf>
    <xf numFmtId="0" fontId="3" fillId="0" borderId="23" xfId="70" applyFont="1" applyBorder="1" applyAlignment="1">
      <alignment horizontal="left" indent="1"/>
      <protection/>
    </xf>
    <xf numFmtId="0" fontId="3" fillId="0" borderId="24" xfId="70" applyFont="1" applyBorder="1" applyAlignment="1">
      <alignment horizontal="left" indent="1"/>
      <protection/>
    </xf>
    <xf numFmtId="0" fontId="4" fillId="0" borderId="25" xfId="70" applyFont="1" applyBorder="1" applyAlignment="1">
      <alignment horizontal="left" indent="1"/>
      <protection/>
    </xf>
    <xf numFmtId="3" fontId="4" fillId="0" borderId="19" xfId="70" applyNumberFormat="1" applyFont="1" applyBorder="1" applyAlignment="1">
      <alignment horizontal="right"/>
      <protection/>
    </xf>
    <xf numFmtId="3" fontId="4" fillId="0" borderId="22" xfId="70" applyNumberFormat="1" applyFont="1" applyBorder="1" applyAlignment="1">
      <alignment horizontal="right"/>
      <protection/>
    </xf>
    <xf numFmtId="0" fontId="1" fillId="0" borderId="26" xfId="71" applyFont="1" applyBorder="1" applyAlignment="1">
      <alignment horizontal="centerContinuous" vertical="center"/>
      <protection/>
    </xf>
    <xf numFmtId="0" fontId="1" fillId="0" borderId="27" xfId="71" applyFont="1" applyBorder="1" applyAlignment="1">
      <alignment horizontal="centerContinuous" vertical="center"/>
      <protection/>
    </xf>
    <xf numFmtId="2" fontId="1" fillId="0" borderId="28" xfId="71" applyNumberFormat="1" applyFont="1" applyBorder="1" applyAlignment="1">
      <alignment horizontal="center" wrapText="1"/>
      <protection/>
    </xf>
    <xf numFmtId="0" fontId="14" fillId="0" borderId="0" xfId="71">
      <alignment/>
      <protection/>
    </xf>
    <xf numFmtId="0" fontId="17" fillId="0" borderId="14" xfId="71" applyFont="1" applyBorder="1" applyAlignment="1">
      <alignment horizontal="center" vertical="center" wrapText="1"/>
      <protection/>
    </xf>
    <xf numFmtId="0" fontId="18" fillId="0" borderId="12" xfId="71" applyFont="1" applyBorder="1" applyAlignment="1">
      <alignment horizontal="center" vertical="center" wrapText="1"/>
      <protection/>
    </xf>
    <xf numFmtId="0" fontId="18" fillId="0" borderId="12" xfId="71" applyFont="1" applyBorder="1" applyAlignment="1">
      <alignment horizontal="left" vertical="center" wrapText="1"/>
      <protection/>
    </xf>
    <xf numFmtId="0" fontId="14" fillId="0" borderId="0" xfId="71" applyAlignment="1">
      <alignment vertical="center"/>
      <protection/>
    </xf>
    <xf numFmtId="0" fontId="18" fillId="0" borderId="10" xfId="71" applyFont="1" applyBorder="1" applyAlignment="1">
      <alignment horizontal="center" vertical="center" wrapText="1"/>
      <protection/>
    </xf>
    <xf numFmtId="0" fontId="18" fillId="0" borderId="10" xfId="71" applyFont="1" applyBorder="1" applyAlignment="1">
      <alignment horizontal="left" vertical="center" wrapText="1"/>
      <protection/>
    </xf>
    <xf numFmtId="0" fontId="18" fillId="0" borderId="29" xfId="71" applyFont="1" applyBorder="1" applyAlignment="1">
      <alignment horizontal="center" vertical="center" wrapText="1"/>
      <protection/>
    </xf>
    <xf numFmtId="0" fontId="18" fillId="0" borderId="29" xfId="71" applyFont="1" applyBorder="1" applyAlignment="1">
      <alignment horizontal="left" vertical="center" wrapText="1"/>
      <protection/>
    </xf>
    <xf numFmtId="0" fontId="17" fillId="0" borderId="30" xfId="71" applyFont="1" applyBorder="1" applyAlignment="1">
      <alignment horizontal="center" vertical="center" wrapText="1"/>
      <protection/>
    </xf>
    <xf numFmtId="0" fontId="17" fillId="0" borderId="31" xfId="71" applyFont="1" applyBorder="1" applyAlignment="1">
      <alignment horizontal="center" vertical="center" wrapText="1"/>
      <protection/>
    </xf>
    <xf numFmtId="0" fontId="18" fillId="0" borderId="32" xfId="71" applyFont="1" applyBorder="1" applyAlignment="1">
      <alignment horizontal="center" vertical="center" wrapText="1"/>
      <protection/>
    </xf>
    <xf numFmtId="0" fontId="18" fillId="0" borderId="16" xfId="71" applyFont="1" applyBorder="1" applyAlignment="1">
      <alignment horizontal="center" vertical="center" wrapText="1"/>
      <protection/>
    </xf>
    <xf numFmtId="0" fontId="18" fillId="0" borderId="33" xfId="71" applyFont="1" applyBorder="1" applyAlignment="1">
      <alignment horizontal="center" vertical="center" wrapText="1"/>
      <protection/>
    </xf>
    <xf numFmtId="0" fontId="17" fillId="33" borderId="34" xfId="71" applyFont="1" applyFill="1" applyBorder="1" applyAlignment="1">
      <alignment horizontal="right" vertical="center" wrapText="1"/>
      <protection/>
    </xf>
    <xf numFmtId="0" fontId="17" fillId="33" borderId="20" xfId="71" applyFont="1" applyFill="1" applyBorder="1" applyAlignment="1">
      <alignment horizontal="left" vertical="center" wrapText="1"/>
      <protection/>
    </xf>
    <xf numFmtId="0" fontId="17" fillId="33" borderId="20" xfId="71" applyFont="1" applyFill="1" applyBorder="1" applyAlignment="1">
      <alignment horizontal="center" vertical="center" wrapText="1"/>
      <protection/>
    </xf>
    <xf numFmtId="3" fontId="17" fillId="33" borderId="20" xfId="71" applyNumberFormat="1" applyFont="1" applyFill="1" applyBorder="1" applyAlignment="1">
      <alignment horizontal="center" vertical="center" wrapText="1"/>
      <protection/>
    </xf>
    <xf numFmtId="1" fontId="8" fillId="0" borderId="35" xfId="71" applyNumberFormat="1" applyFont="1" applyBorder="1" applyAlignment="1">
      <alignment horizontal="center" vertical="center"/>
      <protection/>
    </xf>
    <xf numFmtId="1" fontId="8" fillId="0" borderId="10" xfId="71" applyNumberFormat="1" applyFont="1" applyBorder="1" applyAlignment="1">
      <alignment horizontal="center" vertical="center"/>
      <protection/>
    </xf>
    <xf numFmtId="0" fontId="17" fillId="33" borderId="10" xfId="71" applyFont="1" applyFill="1" applyBorder="1" applyAlignment="1">
      <alignment horizontal="left" vertical="center" wrapText="1"/>
      <protection/>
    </xf>
    <xf numFmtId="1" fontId="17" fillId="33" borderId="10" xfId="71" applyNumberFormat="1" applyFont="1" applyFill="1" applyBorder="1" applyAlignment="1">
      <alignment horizontal="center" vertical="center" wrapText="1"/>
      <protection/>
    </xf>
    <xf numFmtId="1" fontId="8" fillId="0" borderId="10" xfId="71" applyNumberFormat="1" applyFont="1" applyFill="1" applyBorder="1" applyAlignment="1">
      <alignment horizontal="center" vertical="center"/>
      <protection/>
    </xf>
    <xf numFmtId="0" fontId="17" fillId="33" borderId="29" xfId="71" applyFont="1" applyFill="1" applyBorder="1" applyAlignment="1">
      <alignment horizontal="left" vertical="center" wrapText="1"/>
      <protection/>
    </xf>
    <xf numFmtId="1" fontId="17" fillId="33" borderId="29" xfId="71" applyNumberFormat="1" applyFont="1" applyFill="1" applyBorder="1" applyAlignment="1">
      <alignment horizontal="center" vertical="center" wrapText="1"/>
      <protection/>
    </xf>
    <xf numFmtId="0" fontId="17" fillId="0" borderId="16" xfId="71" applyFont="1" applyBorder="1" applyAlignment="1">
      <alignment horizontal="center" vertical="center" wrapText="1"/>
      <protection/>
    </xf>
    <xf numFmtId="0" fontId="17" fillId="0" borderId="32" xfId="71" applyFont="1" applyBorder="1" applyAlignment="1">
      <alignment horizontal="center" vertical="center" wrapText="1"/>
      <protection/>
    </xf>
    <xf numFmtId="0" fontId="17" fillId="33" borderId="16" xfId="71" applyFont="1" applyFill="1" applyBorder="1" applyAlignment="1">
      <alignment horizontal="left" vertical="center" wrapText="1"/>
      <protection/>
    </xf>
    <xf numFmtId="0" fontId="17" fillId="33" borderId="33" xfId="71" applyFont="1" applyFill="1" applyBorder="1" applyAlignment="1">
      <alignment horizontal="left" vertical="center" wrapText="1"/>
      <protection/>
    </xf>
    <xf numFmtId="0" fontId="17" fillId="33" borderId="34" xfId="71" applyFont="1" applyFill="1" applyBorder="1" applyAlignment="1">
      <alignment horizontal="left" vertical="center" wrapText="1"/>
      <protection/>
    </xf>
    <xf numFmtId="1" fontId="17" fillId="33" borderId="20" xfId="71" applyNumberFormat="1" applyFont="1" applyFill="1" applyBorder="1" applyAlignment="1">
      <alignment horizontal="center" vertical="center" wrapText="1"/>
      <protection/>
    </xf>
    <xf numFmtId="0" fontId="22" fillId="0" borderId="0" xfId="71" applyFont="1" applyAlignment="1">
      <alignment horizontal="right"/>
      <protection/>
    </xf>
    <xf numFmtId="0" fontId="19" fillId="0" borderId="0" xfId="71" applyFont="1" applyAlignment="1">
      <alignment horizontal="left" vertical="top" wrapText="1"/>
      <protection/>
    </xf>
    <xf numFmtId="0" fontId="23" fillId="0" borderId="36" xfId="71" applyFont="1" applyBorder="1" applyAlignment="1">
      <alignment horizontal="center" vertical="center" wrapText="1"/>
      <protection/>
    </xf>
    <xf numFmtId="0" fontId="24" fillId="0" borderId="37" xfId="71" applyFont="1" applyBorder="1" applyAlignment="1">
      <alignment horizontal="center" vertical="center" wrapText="1"/>
      <protection/>
    </xf>
    <xf numFmtId="0" fontId="23" fillId="0" borderId="38" xfId="71" applyFont="1" applyBorder="1" applyAlignment="1">
      <alignment horizontal="center" vertical="center" wrapText="1"/>
      <protection/>
    </xf>
    <xf numFmtId="0" fontId="15" fillId="0" borderId="0" xfId="71" applyFont="1" applyAlignment="1">
      <alignment horizontal="justify" wrapText="1"/>
      <protection/>
    </xf>
    <xf numFmtId="0" fontId="14" fillId="0" borderId="0" xfId="71" applyAlignment="1">
      <alignment/>
      <protection/>
    </xf>
    <xf numFmtId="0" fontId="8" fillId="0" borderId="0" xfId="71" applyFont="1">
      <alignment/>
      <protection/>
    </xf>
    <xf numFmtId="0" fontId="18" fillId="0" borderId="21" xfId="71" applyFont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/>
    </xf>
    <xf numFmtId="0" fontId="17" fillId="0" borderId="16" xfId="71" applyFont="1" applyBorder="1" applyAlignment="1">
      <alignment horizontal="center" vertical="top" wrapText="1"/>
      <protection/>
    </xf>
    <xf numFmtId="0" fontId="18" fillId="0" borderId="39" xfId="71" applyFont="1" applyBorder="1" applyAlignment="1">
      <alignment horizontal="left" vertical="top" wrapText="1"/>
      <protection/>
    </xf>
    <xf numFmtId="0" fontId="17" fillId="33" borderId="16" xfId="71" applyFont="1" applyFill="1" applyBorder="1" applyAlignment="1">
      <alignment horizontal="left" vertical="top" wrapText="1"/>
      <protection/>
    </xf>
    <xf numFmtId="0" fontId="17" fillId="33" borderId="40" xfId="71" applyFont="1" applyFill="1" applyBorder="1" applyAlignment="1">
      <alignment horizontal="left" vertical="top" wrapText="1"/>
      <protection/>
    </xf>
    <xf numFmtId="0" fontId="17" fillId="33" borderId="18" xfId="71" applyFont="1" applyFill="1" applyBorder="1" applyAlignment="1">
      <alignment horizontal="left" vertical="top" wrapText="1"/>
      <protection/>
    </xf>
    <xf numFmtId="0" fontId="17" fillId="33" borderId="41" xfId="71" applyFont="1" applyFill="1" applyBorder="1" applyAlignment="1">
      <alignment horizontal="left" wrapText="1"/>
      <protection/>
    </xf>
    <xf numFmtId="0" fontId="17" fillId="33" borderId="42" xfId="71" applyFont="1" applyFill="1" applyBorder="1" applyAlignment="1">
      <alignment horizontal="left" wrapText="1"/>
      <protection/>
    </xf>
    <xf numFmtId="0" fontId="17" fillId="33" borderId="39" xfId="71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188" fontId="8" fillId="0" borderId="23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left" indent="1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188" fontId="8" fillId="0" borderId="16" xfId="0" applyNumberFormat="1" applyFont="1" applyBorder="1" applyAlignment="1">
      <alignment horizontal="centerContinuous"/>
    </xf>
    <xf numFmtId="0" fontId="8" fillId="0" borderId="43" xfId="0" applyFont="1" applyBorder="1" applyAlignment="1">
      <alignment horizontal="centerContinuous"/>
    </xf>
    <xf numFmtId="0" fontId="9" fillId="0" borderId="44" xfId="0" applyFont="1" applyBorder="1" applyAlignment="1">
      <alignment/>
    </xf>
    <xf numFmtId="0" fontId="7" fillId="0" borderId="0" xfId="0" applyFont="1" applyAlignment="1">
      <alignment/>
    </xf>
    <xf numFmtId="0" fontId="8" fillId="0" borderId="45" xfId="0" applyFont="1" applyBorder="1" applyAlignment="1">
      <alignment horizontal="left" indent="1"/>
    </xf>
    <xf numFmtId="188" fontId="8" fillId="0" borderId="46" xfId="0" applyNumberFormat="1" applyFont="1" applyBorder="1" applyAlignment="1">
      <alignment horizontal="centerContinuous"/>
    </xf>
    <xf numFmtId="0" fontId="8" fillId="0" borderId="0" xfId="0" applyFont="1" applyAlignment="1">
      <alignment horizontal="left" indent="1"/>
    </xf>
    <xf numFmtId="0" fontId="8" fillId="0" borderId="47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88" fontId="8" fillId="0" borderId="33" xfId="0" applyNumberFormat="1" applyFont="1" applyBorder="1" applyAlignment="1">
      <alignment horizontal="centerContinuous"/>
    </xf>
    <xf numFmtId="0" fontId="8" fillId="0" borderId="48" xfId="0" applyFont="1" applyBorder="1" applyAlignment="1">
      <alignment horizontal="left" indent="1"/>
    </xf>
    <xf numFmtId="0" fontId="8" fillId="0" borderId="49" xfId="0" applyFont="1" applyBorder="1" applyAlignment="1">
      <alignment horizontal="centerContinuous"/>
    </xf>
    <xf numFmtId="0" fontId="9" fillId="0" borderId="49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1" fillId="0" borderId="5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 indent="1"/>
    </xf>
    <xf numFmtId="189" fontId="2" fillId="0" borderId="48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189" fontId="2" fillId="0" borderId="48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 indent="1"/>
    </xf>
    <xf numFmtId="189" fontId="1" fillId="0" borderId="51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left" inden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8" xfId="0" applyFont="1" applyBorder="1" applyAlignment="1">
      <alignment horizontal="left" indent="1"/>
    </xf>
    <xf numFmtId="0" fontId="3" fillId="0" borderId="48" xfId="0" applyFont="1" applyBorder="1" applyAlignment="1">
      <alignment horizontal="left" indent="1"/>
    </xf>
    <xf numFmtId="0" fontId="2" fillId="0" borderId="18" xfId="0" applyFont="1" applyBorder="1" applyAlignment="1">
      <alignment horizontal="center"/>
    </xf>
    <xf numFmtId="0" fontId="1" fillId="0" borderId="52" xfId="0" applyFont="1" applyBorder="1" applyAlignment="1">
      <alignment horizontal="left" indent="1"/>
    </xf>
    <xf numFmtId="3" fontId="3" fillId="0" borderId="11" xfId="70" applyNumberFormat="1" applyFont="1" applyFill="1" applyBorder="1" applyAlignment="1">
      <alignment horizontal="center"/>
      <protection/>
    </xf>
    <xf numFmtId="3" fontId="3" fillId="0" borderId="11" xfId="70" applyNumberFormat="1" applyFont="1" applyFill="1" applyBorder="1" applyAlignment="1">
      <alignment horizontal="right"/>
      <protection/>
    </xf>
    <xf numFmtId="3" fontId="3" fillId="0" borderId="39" xfId="70" applyNumberFormat="1" applyFont="1" applyFill="1" applyBorder="1" applyAlignment="1">
      <alignment horizontal="right"/>
      <protection/>
    </xf>
    <xf numFmtId="3" fontId="3" fillId="0" borderId="53" xfId="70" applyNumberFormat="1" applyFont="1" applyFill="1" applyBorder="1" applyAlignment="1">
      <alignment horizontal="center"/>
      <protection/>
    </xf>
    <xf numFmtId="3" fontId="3" fillId="0" borderId="53" xfId="70" applyNumberFormat="1" applyFont="1" applyFill="1" applyBorder="1" applyAlignment="1">
      <alignment horizontal="right"/>
      <protection/>
    </xf>
    <xf numFmtId="3" fontId="3" fillId="0" borderId="15" xfId="70" applyNumberFormat="1" applyFont="1" applyFill="1" applyBorder="1" applyAlignment="1">
      <alignment horizontal="right"/>
      <protection/>
    </xf>
    <xf numFmtId="3" fontId="4" fillId="0" borderId="54" xfId="70" applyNumberFormat="1" applyFont="1" applyFill="1" applyBorder="1" applyAlignment="1">
      <alignment horizontal="center"/>
      <protection/>
    </xf>
    <xf numFmtId="3" fontId="4" fillId="0" borderId="55" xfId="70" applyNumberFormat="1" applyFont="1" applyFill="1" applyBorder="1" applyAlignment="1">
      <alignment horizontal="center"/>
      <protection/>
    </xf>
    <xf numFmtId="3" fontId="4" fillId="0" borderId="54" xfId="70" applyNumberFormat="1" applyFont="1" applyFill="1" applyBorder="1" applyAlignment="1">
      <alignment horizontal="right"/>
      <protection/>
    </xf>
    <xf numFmtId="3" fontId="4" fillId="0" borderId="56" xfId="70" applyNumberFormat="1" applyFont="1" applyFill="1" applyBorder="1" applyAlignment="1">
      <alignment horizontal="right"/>
      <protection/>
    </xf>
    <xf numFmtId="189" fontId="2" fillId="0" borderId="48" xfId="0" applyNumberFormat="1" applyFont="1" applyFill="1" applyBorder="1" applyAlignment="1">
      <alignment/>
    </xf>
    <xf numFmtId="189" fontId="1" fillId="0" borderId="2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72" fillId="0" borderId="0" xfId="72" applyNumberFormat="1">
      <alignment/>
      <protection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2" fillId="0" borderId="48" xfId="0" applyFont="1" applyBorder="1" applyAlignment="1">
      <alignment horizontal="left" wrapText="1" indent="1"/>
    </xf>
    <xf numFmtId="0" fontId="17" fillId="0" borderId="53" xfId="71" applyFont="1" applyBorder="1" applyAlignment="1">
      <alignment horizontal="center" vertical="center" wrapText="1"/>
      <protection/>
    </xf>
    <xf numFmtId="0" fontId="72" fillId="0" borderId="0" xfId="72">
      <alignment/>
      <protection/>
    </xf>
    <xf numFmtId="0" fontId="92" fillId="0" borderId="0" xfId="72" applyFont="1">
      <alignment/>
      <protection/>
    </xf>
    <xf numFmtId="0" fontId="107" fillId="0" borderId="0" xfId="72" applyFont="1" applyAlignment="1">
      <alignment horizontal="center"/>
      <protection/>
    </xf>
    <xf numFmtId="0" fontId="108" fillId="0" borderId="0" xfId="72" applyFont="1" applyAlignment="1">
      <alignment horizontal="center"/>
      <protection/>
    </xf>
    <xf numFmtId="3" fontId="5" fillId="0" borderId="16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0" fontId="72" fillId="0" borderId="0" xfId="72">
      <alignment/>
      <protection/>
    </xf>
    <xf numFmtId="0" fontId="92" fillId="0" borderId="0" xfId="72" applyFont="1">
      <alignment/>
      <protection/>
    </xf>
    <xf numFmtId="189" fontId="72" fillId="0" borderId="0" xfId="72" applyNumberFormat="1">
      <alignment/>
      <protection/>
    </xf>
    <xf numFmtId="0" fontId="8" fillId="0" borderId="29" xfId="0" applyFont="1" applyBorder="1" applyAlignment="1">
      <alignment horizontal="left" indent="1"/>
    </xf>
    <xf numFmtId="0" fontId="9" fillId="0" borderId="53" xfId="0" applyFont="1" applyBorder="1" applyAlignment="1">
      <alignment horizontal="center" vertical="center" wrapText="1"/>
    </xf>
    <xf numFmtId="2" fontId="9" fillId="0" borderId="57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3" fontId="12" fillId="0" borderId="5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9" fontId="9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89" fontId="9" fillId="0" borderId="49" xfId="0" applyNumberFormat="1" applyFont="1" applyBorder="1" applyAlignment="1">
      <alignment horizontal="center"/>
    </xf>
    <xf numFmtId="10" fontId="9" fillId="0" borderId="6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4" fillId="0" borderId="59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0" fontId="17" fillId="0" borderId="62" xfId="71" applyFont="1" applyBorder="1" applyAlignment="1">
      <alignment vertical="center" wrapText="1"/>
      <protection/>
    </xf>
    <xf numFmtId="0" fontId="17" fillId="0" borderId="0" xfId="71" applyFont="1" applyBorder="1" applyAlignment="1">
      <alignment vertical="center" wrapText="1"/>
      <protection/>
    </xf>
    <xf numFmtId="0" fontId="18" fillId="0" borderId="63" xfId="71" applyFont="1" applyBorder="1" applyAlignment="1">
      <alignment horizontal="left" vertical="center" wrapText="1"/>
      <protection/>
    </xf>
    <xf numFmtId="0" fontId="18" fillId="0" borderId="64" xfId="71" applyFont="1" applyBorder="1" applyAlignment="1">
      <alignment horizontal="left" vertical="center" wrapText="1"/>
      <protection/>
    </xf>
    <xf numFmtId="0" fontId="18" fillId="0" borderId="65" xfId="71" applyFont="1" applyBorder="1" applyAlignment="1">
      <alignment horizontal="left" vertical="center" wrapText="1"/>
      <protection/>
    </xf>
    <xf numFmtId="0" fontId="17" fillId="33" borderId="66" xfId="71" applyFont="1" applyFill="1" applyBorder="1" applyAlignment="1">
      <alignment horizontal="left" wrapText="1"/>
      <protection/>
    </xf>
    <xf numFmtId="0" fontId="17" fillId="0" borderId="67" xfId="71" applyFont="1" applyBorder="1" applyAlignment="1">
      <alignment vertical="center" wrapText="1"/>
      <protection/>
    </xf>
    <xf numFmtId="0" fontId="18" fillId="0" borderId="68" xfId="71" applyFont="1" applyBorder="1" applyAlignment="1">
      <alignment horizontal="center" vertical="center" wrapText="1"/>
      <protection/>
    </xf>
    <xf numFmtId="0" fontId="18" fillId="0" borderId="69" xfId="71" applyFont="1" applyBorder="1" applyAlignment="1">
      <alignment horizontal="center" vertical="center" wrapText="1"/>
      <protection/>
    </xf>
    <xf numFmtId="0" fontId="18" fillId="0" borderId="70" xfId="71" applyFont="1" applyBorder="1" applyAlignment="1">
      <alignment horizontal="center" vertical="center" wrapText="1"/>
      <protection/>
    </xf>
    <xf numFmtId="0" fontId="17" fillId="33" borderId="71" xfId="71" applyFont="1" applyFill="1" applyBorder="1" applyAlignment="1">
      <alignment horizontal="right" vertical="top" wrapText="1"/>
      <protection/>
    </xf>
    <xf numFmtId="0" fontId="17" fillId="0" borderId="59" xfId="71" applyFont="1" applyBorder="1" applyAlignment="1">
      <alignment horizontal="center" vertical="center" wrapText="1"/>
      <protection/>
    </xf>
    <xf numFmtId="0" fontId="17" fillId="0" borderId="51" xfId="71" applyFont="1" applyBorder="1" applyAlignment="1">
      <alignment horizontal="center" vertical="center" wrapText="1"/>
      <protection/>
    </xf>
    <xf numFmtId="0" fontId="17" fillId="0" borderId="72" xfId="71" applyFont="1" applyBorder="1" applyAlignment="1">
      <alignment horizontal="center" vertical="center" wrapText="1"/>
      <protection/>
    </xf>
    <xf numFmtId="0" fontId="3" fillId="0" borderId="73" xfId="70" applyFont="1" applyBorder="1" applyAlignment="1">
      <alignment/>
      <protection/>
    </xf>
    <xf numFmtId="0" fontId="3" fillId="0" borderId="16" xfId="70" applyFont="1" applyBorder="1" applyAlignment="1">
      <alignment/>
      <protection/>
    </xf>
    <xf numFmtId="0" fontId="3" fillId="0" borderId="17" xfId="70" applyFont="1" applyBorder="1" applyAlignment="1">
      <alignment/>
      <protection/>
    </xf>
    <xf numFmtId="0" fontId="4" fillId="0" borderId="18" xfId="70" applyFont="1" applyBorder="1" applyAlignment="1">
      <alignment/>
      <protection/>
    </xf>
    <xf numFmtId="0" fontId="16" fillId="0" borderId="0" xfId="71" applyFont="1" applyBorder="1" applyAlignment="1">
      <alignment vertical="top" wrapText="1"/>
      <protection/>
    </xf>
    <xf numFmtId="0" fontId="14" fillId="0" borderId="0" xfId="71" applyBorder="1">
      <alignment/>
      <protection/>
    </xf>
    <xf numFmtId="0" fontId="18" fillId="0" borderId="24" xfId="71" applyFont="1" applyBorder="1" applyAlignment="1">
      <alignment horizontal="left" vertical="center" wrapText="1"/>
      <protection/>
    </xf>
    <xf numFmtId="3" fontId="17" fillId="33" borderId="19" xfId="71" applyNumberFormat="1" applyFont="1" applyFill="1" applyBorder="1" applyAlignment="1">
      <alignment horizontal="center" vertical="center" wrapText="1"/>
      <protection/>
    </xf>
    <xf numFmtId="1" fontId="17" fillId="33" borderId="19" xfId="71" applyNumberFormat="1" applyFont="1" applyFill="1" applyBorder="1" applyAlignment="1">
      <alignment horizontal="center" vertical="center" wrapText="1"/>
      <protection/>
    </xf>
    <xf numFmtId="0" fontId="12" fillId="0" borderId="33" xfId="71" applyFont="1" applyFill="1" applyBorder="1" applyAlignment="1">
      <alignment horizontal="center"/>
      <protection/>
    </xf>
    <xf numFmtId="3" fontId="11" fillId="0" borderId="29" xfId="71" applyNumberFormat="1" applyFont="1" applyFill="1" applyBorder="1" applyAlignment="1">
      <alignment horizontal="center"/>
      <protection/>
    </xf>
    <xf numFmtId="2" fontId="11" fillId="0" borderId="29" xfId="71" applyNumberFormat="1" applyFont="1" applyFill="1" applyBorder="1" applyAlignment="1">
      <alignment horizontal="center"/>
      <protection/>
    </xf>
    <xf numFmtId="191" fontId="11" fillId="0" borderId="29" xfId="71" applyNumberFormat="1" applyFont="1" applyFill="1" applyBorder="1" applyAlignment="1">
      <alignment horizontal="center"/>
      <protection/>
    </xf>
    <xf numFmtId="0" fontId="11" fillId="0" borderId="29" xfId="71" applyFont="1" applyFill="1" applyBorder="1" applyAlignment="1">
      <alignment horizontal="center"/>
      <protection/>
    </xf>
    <xf numFmtId="3" fontId="18" fillId="0" borderId="12" xfId="71" applyNumberFormat="1" applyFont="1" applyBorder="1" applyAlignment="1">
      <alignment horizontal="center" vertical="center" wrapText="1"/>
      <protection/>
    </xf>
    <xf numFmtId="3" fontId="18" fillId="0" borderId="13" xfId="71" applyNumberFormat="1" applyFont="1" applyBorder="1" applyAlignment="1">
      <alignment horizontal="center" vertical="center" wrapText="1"/>
      <protection/>
    </xf>
    <xf numFmtId="2" fontId="8" fillId="0" borderId="12" xfId="71" applyNumberFormat="1" applyFont="1" applyBorder="1" applyAlignment="1">
      <alignment horizontal="center" vertical="center"/>
      <protection/>
    </xf>
    <xf numFmtId="2" fontId="8" fillId="0" borderId="37" xfId="71" applyNumberFormat="1" applyFont="1" applyBorder="1" applyAlignment="1">
      <alignment horizontal="center" vertical="center"/>
      <protection/>
    </xf>
    <xf numFmtId="3" fontId="18" fillId="0" borderId="10" xfId="71" applyNumberFormat="1" applyFont="1" applyBorder="1" applyAlignment="1">
      <alignment horizontal="center" vertical="center" wrapText="1"/>
      <protection/>
    </xf>
    <xf numFmtId="3" fontId="18" fillId="0" borderId="11" xfId="71" applyNumberFormat="1" applyFont="1" applyBorder="1" applyAlignment="1">
      <alignment horizontal="center" vertical="center" wrapText="1"/>
      <protection/>
    </xf>
    <xf numFmtId="2" fontId="8" fillId="0" borderId="10" xfId="71" applyNumberFormat="1" applyFont="1" applyBorder="1" applyAlignment="1">
      <alignment horizontal="center" vertical="center"/>
      <protection/>
    </xf>
    <xf numFmtId="3" fontId="18" fillId="0" borderId="29" xfId="71" applyNumberFormat="1" applyFont="1" applyBorder="1" applyAlignment="1">
      <alignment horizontal="center" vertical="center" wrapText="1"/>
      <protection/>
    </xf>
    <xf numFmtId="3" fontId="18" fillId="0" borderId="48" xfId="71" applyNumberFormat="1" applyFont="1" applyBorder="1" applyAlignment="1">
      <alignment horizontal="center" vertical="center" wrapText="1"/>
      <protection/>
    </xf>
    <xf numFmtId="3" fontId="18" fillId="0" borderId="14" xfId="71" applyNumberFormat="1" applyFont="1" applyBorder="1" applyAlignment="1">
      <alignment horizontal="center" vertical="center" wrapText="1"/>
      <protection/>
    </xf>
    <xf numFmtId="3" fontId="18" fillId="0" borderId="53" xfId="71" applyNumberFormat="1" applyFont="1" applyBorder="1" applyAlignment="1">
      <alignment horizontal="center" vertical="center" wrapText="1"/>
      <protection/>
    </xf>
    <xf numFmtId="2" fontId="8" fillId="0" borderId="14" xfId="71" applyNumberFormat="1" applyFont="1" applyBorder="1" applyAlignment="1">
      <alignment horizontal="center" vertical="center"/>
      <protection/>
    </xf>
    <xf numFmtId="3" fontId="17" fillId="33" borderId="42" xfId="71" applyNumberFormat="1" applyFont="1" applyFill="1" applyBorder="1" applyAlignment="1">
      <alignment horizontal="center" vertical="center" wrapText="1"/>
      <protection/>
    </xf>
    <xf numFmtId="2" fontId="8" fillId="0" borderId="13" xfId="71" applyNumberFormat="1" applyFont="1" applyBorder="1" applyAlignment="1">
      <alignment horizontal="center" vertical="center"/>
      <protection/>
    </xf>
    <xf numFmtId="3" fontId="17" fillId="33" borderId="10" xfId="71" applyNumberFormat="1" applyFont="1" applyFill="1" applyBorder="1" applyAlignment="1">
      <alignment horizontal="center" vertical="center" wrapText="1"/>
      <protection/>
    </xf>
    <xf numFmtId="2" fontId="17" fillId="33" borderId="10" xfId="71" applyNumberFormat="1" applyFont="1" applyFill="1" applyBorder="1" applyAlignment="1">
      <alignment horizontal="center" vertical="center" wrapText="1"/>
      <protection/>
    </xf>
    <xf numFmtId="2" fontId="17" fillId="33" borderId="11" xfId="71" applyNumberFormat="1" applyFont="1" applyFill="1" applyBorder="1" applyAlignment="1">
      <alignment horizontal="center" vertical="center" wrapText="1"/>
      <protection/>
    </xf>
    <xf numFmtId="3" fontId="17" fillId="33" borderId="29" xfId="71" applyNumberFormat="1" applyFont="1" applyFill="1" applyBorder="1" applyAlignment="1">
      <alignment horizontal="center" vertical="center" wrapText="1"/>
      <protection/>
    </xf>
    <xf numFmtId="2" fontId="17" fillId="33" borderId="29" xfId="71" applyNumberFormat="1" applyFont="1" applyFill="1" applyBorder="1" applyAlignment="1">
      <alignment horizontal="center" vertical="center" wrapText="1"/>
      <protection/>
    </xf>
    <xf numFmtId="2" fontId="17" fillId="33" borderId="48" xfId="71" applyNumberFormat="1" applyFont="1" applyFill="1" applyBorder="1" applyAlignment="1">
      <alignment horizontal="center" vertical="center" wrapText="1"/>
      <protection/>
    </xf>
    <xf numFmtId="0" fontId="11" fillId="0" borderId="74" xfId="71" applyFont="1" applyFill="1" applyBorder="1" applyAlignment="1">
      <alignment horizontal="center" vertical="center"/>
      <protection/>
    </xf>
    <xf numFmtId="0" fontId="92" fillId="0" borderId="0" xfId="72" applyFont="1" applyAlignment="1">
      <alignment horizontal="center"/>
      <protection/>
    </xf>
    <xf numFmtId="0" fontId="2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10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9" fillId="0" borderId="0" xfId="0" applyFont="1" applyFill="1" applyAlignment="1">
      <alignment horizontal="center"/>
    </xf>
    <xf numFmtId="0" fontId="107" fillId="0" borderId="0" xfId="0" applyFont="1" applyFill="1" applyAlignment="1">
      <alignment horizontal="center"/>
    </xf>
    <xf numFmtId="3" fontId="5" fillId="0" borderId="16" xfId="0" applyNumberFormat="1" applyFont="1" applyBorder="1" applyAlignment="1">
      <alignment wrapText="1"/>
    </xf>
    <xf numFmtId="10" fontId="9" fillId="0" borderId="72" xfId="74" applyNumberFormat="1" applyFont="1" applyBorder="1" applyAlignment="1">
      <alignment horizontal="center"/>
    </xf>
    <xf numFmtId="10" fontId="8" fillId="0" borderId="39" xfId="74" applyNumberFormat="1" applyFont="1" applyBorder="1" applyAlignment="1">
      <alignment horizontal="center"/>
    </xf>
    <xf numFmtId="10" fontId="8" fillId="0" borderId="21" xfId="74" applyNumberFormat="1" applyFont="1" applyBorder="1" applyAlignment="1">
      <alignment horizontal="center"/>
    </xf>
    <xf numFmtId="10" fontId="8" fillId="0" borderId="75" xfId="74" applyNumberFormat="1" applyFont="1" applyBorder="1" applyAlignment="1">
      <alignment horizontal="center"/>
    </xf>
    <xf numFmtId="10" fontId="8" fillId="0" borderId="69" xfId="74" applyNumberFormat="1" applyFont="1" applyBorder="1" applyAlignment="1">
      <alignment horizontal="center"/>
    </xf>
    <xf numFmtId="10" fontId="8" fillId="0" borderId="28" xfId="74" applyNumberFormat="1" applyFont="1" applyBorder="1" applyAlignment="1">
      <alignment horizontal="center"/>
    </xf>
    <xf numFmtId="10" fontId="2" fillId="0" borderId="74" xfId="74" applyNumberFormat="1" applyFont="1" applyBorder="1" applyAlignment="1">
      <alignment/>
    </xf>
    <xf numFmtId="189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 horizontal="left" indent="1"/>
    </xf>
    <xf numFmtId="49" fontId="2" fillId="0" borderId="33" xfId="0" applyNumberFormat="1" applyFont="1" applyBorder="1" applyAlignment="1">
      <alignment horizontal="center"/>
    </xf>
    <xf numFmtId="10" fontId="4" fillId="0" borderId="72" xfId="74" applyNumberFormat="1" applyFont="1" applyBorder="1" applyAlignment="1">
      <alignment horizontal="center"/>
    </xf>
    <xf numFmtId="10" fontId="26" fillId="0" borderId="41" xfId="74" applyNumberFormat="1" applyFont="1" applyBorder="1" applyAlignment="1">
      <alignment horizontal="center"/>
    </xf>
    <xf numFmtId="10" fontId="3" fillId="0" borderId="39" xfId="74" applyNumberFormat="1" applyFont="1" applyBorder="1" applyAlignment="1">
      <alignment horizontal="center"/>
    </xf>
    <xf numFmtId="10" fontId="3" fillId="0" borderId="21" xfId="74" applyNumberFormat="1" applyFont="1" applyBorder="1" applyAlignment="1">
      <alignment horizontal="center"/>
    </xf>
    <xf numFmtId="3" fontId="3" fillId="0" borderId="21" xfId="70" applyNumberFormat="1" applyFont="1" applyFill="1" applyBorder="1" applyAlignment="1">
      <alignment horizontal="right"/>
      <protection/>
    </xf>
    <xf numFmtId="3" fontId="3" fillId="0" borderId="13" xfId="70" applyNumberFormat="1" applyFont="1" applyFill="1" applyBorder="1" applyAlignment="1">
      <alignment horizontal="right"/>
      <protection/>
    </xf>
    <xf numFmtId="3" fontId="3" fillId="0" borderId="13" xfId="70" applyNumberFormat="1" applyFont="1" applyFill="1" applyBorder="1" applyAlignment="1">
      <alignment horizontal="center"/>
      <protection/>
    </xf>
    <xf numFmtId="3" fontId="4" fillId="0" borderId="22" xfId="70" applyNumberFormat="1" applyFont="1" applyFill="1" applyBorder="1" applyAlignment="1">
      <alignment/>
      <protection/>
    </xf>
    <xf numFmtId="3" fontId="4" fillId="0" borderId="19" xfId="70" applyNumberFormat="1" applyFont="1" applyFill="1" applyBorder="1" applyAlignment="1">
      <alignment/>
      <protection/>
    </xf>
    <xf numFmtId="3" fontId="4" fillId="0" borderId="20" xfId="70" applyNumberFormat="1" applyFont="1" applyFill="1" applyBorder="1" applyAlignment="1">
      <alignment horizontal="center"/>
      <protection/>
    </xf>
    <xf numFmtId="3" fontId="4" fillId="0" borderId="19" xfId="70" applyNumberFormat="1" applyFont="1" applyFill="1" applyBorder="1" applyAlignment="1">
      <alignment horizontal="center"/>
      <protection/>
    </xf>
    <xf numFmtId="0" fontId="4" fillId="0" borderId="19" xfId="70" applyFont="1" applyFill="1" applyBorder="1" applyAlignment="1">
      <alignment horizontal="center"/>
      <protection/>
    </xf>
    <xf numFmtId="3" fontId="3" fillId="0" borderId="21" xfId="70" applyNumberFormat="1" applyFont="1" applyFill="1" applyBorder="1" applyAlignment="1">
      <alignment/>
      <protection/>
    </xf>
    <xf numFmtId="3" fontId="3" fillId="0" borderId="13" xfId="70" applyNumberFormat="1" applyFont="1" applyFill="1" applyBorder="1" applyAlignment="1">
      <alignment/>
      <protection/>
    </xf>
    <xf numFmtId="0" fontId="3" fillId="0" borderId="13" xfId="70" applyFont="1" applyFill="1" applyBorder="1" applyAlignment="1">
      <alignment horizontal="center"/>
      <protection/>
    </xf>
    <xf numFmtId="4" fontId="2" fillId="0" borderId="69" xfId="0" applyNumberFormat="1" applyFont="1" applyBorder="1" applyAlignment="1">
      <alignment horizontal="right"/>
    </xf>
    <xf numFmtId="10" fontId="1" fillId="0" borderId="76" xfId="74" applyNumberFormat="1" applyFont="1" applyFill="1" applyBorder="1" applyAlignment="1">
      <alignment horizontal="right"/>
    </xf>
    <xf numFmtId="10" fontId="2" fillId="0" borderId="70" xfId="74" applyNumberFormat="1" applyFont="1" applyBorder="1" applyAlignment="1">
      <alignment horizontal="right"/>
    </xf>
    <xf numFmtId="49" fontId="10" fillId="0" borderId="77" xfId="0" applyNumberFormat="1" applyFont="1" applyBorder="1" applyAlignment="1">
      <alignment horizontal="center" vertical="center" wrapText="1"/>
    </xf>
    <xf numFmtId="10" fontId="1" fillId="0" borderId="72" xfId="74" applyNumberFormat="1" applyFont="1" applyBorder="1" applyAlignment="1">
      <alignment/>
    </xf>
    <xf numFmtId="4" fontId="4" fillId="0" borderId="19" xfId="70" applyNumberFormat="1" applyFont="1" applyFill="1" applyBorder="1" applyAlignment="1">
      <alignment/>
      <protection/>
    </xf>
    <xf numFmtId="4" fontId="2" fillId="0" borderId="37" xfId="0" applyNumberFormat="1" applyFont="1" applyFill="1" applyBorder="1" applyAlignment="1">
      <alignment/>
    </xf>
    <xf numFmtId="10" fontId="9" fillId="0" borderId="6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188" fontId="8" fillId="0" borderId="23" xfId="0" applyNumberFormat="1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left" indent="1"/>
    </xf>
    <xf numFmtId="3" fontId="11" fillId="0" borderId="10" xfId="0" applyNumberFormat="1" applyFont="1" applyFill="1" applyBorder="1" applyAlignment="1">
      <alignment horizontal="center"/>
    </xf>
    <xf numFmtId="10" fontId="8" fillId="0" borderId="39" xfId="74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188" fontId="8" fillId="0" borderId="16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indent="1"/>
    </xf>
    <xf numFmtId="0" fontId="8" fillId="0" borderId="43" xfId="0" applyFont="1" applyFill="1" applyBorder="1" applyAlignment="1">
      <alignment horizontal="centerContinuous"/>
    </xf>
    <xf numFmtId="0" fontId="9" fillId="0" borderId="44" xfId="0" applyFont="1" applyFill="1" applyBorder="1" applyAlignment="1">
      <alignment/>
    </xf>
    <xf numFmtId="3" fontId="12" fillId="0" borderId="59" xfId="0" applyNumberFormat="1" applyFont="1" applyFill="1" applyBorder="1" applyAlignment="1">
      <alignment horizontal="center"/>
    </xf>
    <xf numFmtId="10" fontId="9" fillId="0" borderId="72" xfId="74" applyNumberFormat="1" applyFont="1" applyFill="1" applyBorder="1" applyAlignment="1">
      <alignment horizontal="center"/>
    </xf>
    <xf numFmtId="0" fontId="12" fillId="0" borderId="16" xfId="71" applyFont="1" applyFill="1" applyBorder="1" applyAlignment="1">
      <alignment horizontal="center"/>
      <protection/>
    </xf>
    <xf numFmtId="3" fontId="11" fillId="0" borderId="10" xfId="71" applyNumberFormat="1" applyFont="1" applyFill="1" applyBorder="1" applyAlignment="1">
      <alignment horizontal="center"/>
      <protection/>
    </xf>
    <xf numFmtId="2" fontId="11" fillId="0" borderId="10" xfId="71" applyNumberFormat="1" applyFont="1" applyFill="1" applyBorder="1" applyAlignment="1">
      <alignment horizontal="center"/>
      <protection/>
    </xf>
    <xf numFmtId="191" fontId="11" fillId="0" borderId="10" xfId="71" applyNumberFormat="1" applyFont="1" applyFill="1" applyBorder="1" applyAlignment="1">
      <alignment horizontal="center"/>
      <protection/>
    </xf>
    <xf numFmtId="0" fontId="11" fillId="0" borderId="10" xfId="71" applyFont="1" applyFill="1" applyBorder="1" applyAlignment="1">
      <alignment horizontal="center"/>
      <protection/>
    </xf>
    <xf numFmtId="0" fontId="11" fillId="0" borderId="39" xfId="71" applyFont="1" applyFill="1" applyBorder="1" applyAlignment="1">
      <alignment horizontal="center"/>
      <protection/>
    </xf>
    <xf numFmtId="1" fontId="17" fillId="33" borderId="14" xfId="71" applyNumberFormat="1" applyFont="1" applyFill="1" applyBorder="1" applyAlignment="1">
      <alignment horizontal="center" vertical="center" wrapText="1"/>
      <protection/>
    </xf>
    <xf numFmtId="2" fontId="8" fillId="0" borderId="78" xfId="71" applyNumberFormat="1" applyFont="1" applyBorder="1" applyAlignment="1">
      <alignment horizontal="center" vertical="center"/>
      <protection/>
    </xf>
    <xf numFmtId="2" fontId="8" fillId="0" borderId="45" xfId="71" applyNumberFormat="1" applyFont="1" applyBorder="1" applyAlignment="1">
      <alignment horizontal="center" vertical="center"/>
      <protection/>
    </xf>
    <xf numFmtId="2" fontId="8" fillId="0" borderId="79" xfId="71" applyNumberFormat="1" applyFont="1" applyBorder="1" applyAlignment="1">
      <alignment horizontal="center" vertical="center"/>
      <protection/>
    </xf>
    <xf numFmtId="1" fontId="17" fillId="33" borderId="52" xfId="71" applyNumberFormat="1" applyFont="1" applyFill="1" applyBorder="1" applyAlignment="1">
      <alignment horizontal="center" vertical="center" wrapText="1"/>
      <protection/>
    </xf>
    <xf numFmtId="49" fontId="2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1"/>
    </xf>
    <xf numFmtId="0" fontId="12" fillId="0" borderId="16" xfId="71" applyFont="1" applyFill="1" applyBorder="1" applyAlignment="1">
      <alignment horizontal="center" wrapText="1"/>
      <protection/>
    </xf>
    <xf numFmtId="3" fontId="11" fillId="0" borderId="10" xfId="71" applyNumberFormat="1" applyFont="1" applyFill="1" applyBorder="1" applyAlignment="1">
      <alignment horizontal="center" wrapText="1"/>
      <protection/>
    </xf>
    <xf numFmtId="2" fontId="11" fillId="0" borderId="10" xfId="71" applyNumberFormat="1" applyFont="1" applyFill="1" applyBorder="1" applyAlignment="1">
      <alignment horizontal="center" wrapText="1"/>
      <protection/>
    </xf>
    <xf numFmtId="191" fontId="11" fillId="0" borderId="10" xfId="71" applyNumberFormat="1" applyFont="1" applyFill="1" applyBorder="1" applyAlignment="1">
      <alignment horizontal="center" wrapText="1"/>
      <protection/>
    </xf>
    <xf numFmtId="0" fontId="11" fillId="0" borderId="10" xfId="71" applyFont="1" applyFill="1" applyBorder="1" applyAlignment="1">
      <alignment horizontal="center" wrapText="1"/>
      <protection/>
    </xf>
    <xf numFmtId="3" fontId="11" fillId="0" borderId="39" xfId="71" applyNumberFormat="1" applyFont="1" applyFill="1" applyBorder="1" applyAlignment="1">
      <alignment horizontal="center" wrapText="1"/>
      <protection/>
    </xf>
    <xf numFmtId="0" fontId="12" fillId="0" borderId="33" xfId="71" applyFont="1" applyFill="1" applyBorder="1" applyAlignment="1">
      <alignment horizontal="center" wrapText="1"/>
      <protection/>
    </xf>
    <xf numFmtId="3" fontId="11" fillId="0" borderId="29" xfId="71" applyNumberFormat="1" applyFont="1" applyFill="1" applyBorder="1" applyAlignment="1">
      <alignment horizontal="center" wrapText="1"/>
      <protection/>
    </xf>
    <xf numFmtId="2" fontId="11" fillId="0" borderId="29" xfId="71" applyNumberFormat="1" applyFont="1" applyFill="1" applyBorder="1" applyAlignment="1">
      <alignment horizontal="center" wrapText="1"/>
      <protection/>
    </xf>
    <xf numFmtId="191" fontId="11" fillId="0" borderId="29" xfId="71" applyNumberFormat="1" applyFont="1" applyFill="1" applyBorder="1" applyAlignment="1">
      <alignment horizontal="center" wrapText="1"/>
      <protection/>
    </xf>
    <xf numFmtId="0" fontId="11" fillId="0" borderId="29" xfId="71" applyFont="1" applyFill="1" applyBorder="1" applyAlignment="1">
      <alignment horizontal="center" wrapText="1"/>
      <protection/>
    </xf>
    <xf numFmtId="3" fontId="11" fillId="0" borderId="74" xfId="71" applyNumberFormat="1" applyFont="1" applyFill="1" applyBorder="1" applyAlignment="1">
      <alignment horizontal="center" wrapText="1"/>
      <protection/>
    </xf>
    <xf numFmtId="3" fontId="8" fillId="0" borderId="10" xfId="71" applyNumberFormat="1" applyFont="1" applyFill="1" applyBorder="1" applyAlignment="1">
      <alignment horizontal="center"/>
      <protection/>
    </xf>
    <xf numFmtId="2" fontId="8" fillId="0" borderId="10" xfId="71" applyNumberFormat="1" applyFont="1" applyFill="1" applyBorder="1" applyAlignment="1">
      <alignment horizontal="center"/>
      <protection/>
    </xf>
    <xf numFmtId="192" fontId="8" fillId="0" borderId="10" xfId="71" applyNumberFormat="1" applyFont="1" applyFill="1" applyBorder="1" applyAlignment="1">
      <alignment horizontal="center"/>
      <protection/>
    </xf>
    <xf numFmtId="4" fontId="8" fillId="0" borderId="10" xfId="71" applyNumberFormat="1" applyFont="1" applyFill="1" applyBorder="1" applyAlignment="1">
      <alignment horizontal="center"/>
      <protection/>
    </xf>
    <xf numFmtId="3" fontId="8" fillId="0" borderId="39" xfId="71" applyNumberFormat="1" applyFont="1" applyFill="1" applyBorder="1" applyAlignment="1">
      <alignment horizontal="center"/>
      <protection/>
    </xf>
    <xf numFmtId="0" fontId="12" fillId="0" borderId="80" xfId="71" applyFont="1" applyFill="1" applyBorder="1" applyAlignment="1">
      <alignment horizontal="center" wrapText="1"/>
      <protection/>
    </xf>
    <xf numFmtId="3" fontId="8" fillId="0" borderId="81" xfId="71" applyNumberFormat="1" applyFont="1" applyFill="1" applyBorder="1" applyAlignment="1">
      <alignment horizontal="center"/>
      <protection/>
    </xf>
    <xf numFmtId="2" fontId="8" fillId="0" borderId="81" xfId="71" applyNumberFormat="1" applyFont="1" applyFill="1" applyBorder="1" applyAlignment="1">
      <alignment horizontal="center"/>
      <protection/>
    </xf>
    <xf numFmtId="192" fontId="8" fillId="0" borderId="81" xfId="71" applyNumberFormat="1" applyFont="1" applyFill="1" applyBorder="1" applyAlignment="1">
      <alignment horizontal="center"/>
      <protection/>
    </xf>
    <xf numFmtId="4" fontId="8" fillId="0" borderId="81" xfId="71" applyNumberFormat="1" applyFont="1" applyFill="1" applyBorder="1" applyAlignment="1">
      <alignment horizontal="center"/>
      <protection/>
    </xf>
    <xf numFmtId="3" fontId="8" fillId="0" borderId="82" xfId="71" applyNumberFormat="1" applyFont="1" applyFill="1" applyBorder="1" applyAlignment="1">
      <alignment horizontal="center"/>
      <protection/>
    </xf>
    <xf numFmtId="0" fontId="29" fillId="0" borderId="0" xfId="71" applyFont="1">
      <alignment/>
      <protection/>
    </xf>
    <xf numFmtId="0" fontId="17" fillId="0" borderId="15" xfId="71" applyFont="1" applyBorder="1" applyAlignment="1">
      <alignment horizontal="center" vertical="center" wrapText="1"/>
      <protection/>
    </xf>
    <xf numFmtId="0" fontId="3" fillId="0" borderId="83" xfId="0" applyFont="1" applyBorder="1" applyAlignment="1">
      <alignment/>
    </xf>
    <xf numFmtId="3" fontId="5" fillId="0" borderId="84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1" fillId="0" borderId="73" xfId="0" applyFont="1" applyBorder="1" applyAlignment="1">
      <alignment/>
    </xf>
    <xf numFmtId="3" fontId="4" fillId="0" borderId="35" xfId="0" applyNumberFormat="1" applyFont="1" applyBorder="1" applyAlignment="1">
      <alignment/>
    </xf>
    <xf numFmtId="0" fontId="3" fillId="0" borderId="32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10" fillId="0" borderId="10" xfId="0" applyNumberFormat="1" applyFont="1" applyBorder="1" applyAlignment="1">
      <alignment horizontal="center"/>
    </xf>
    <xf numFmtId="0" fontId="17" fillId="0" borderId="85" xfId="71" applyFont="1" applyBorder="1" applyAlignment="1">
      <alignment horizontal="center" vertical="center" wrapText="1"/>
      <protection/>
    </xf>
    <xf numFmtId="0" fontId="18" fillId="0" borderId="63" xfId="71" applyFont="1" applyBorder="1" applyAlignment="1">
      <alignment horizontal="center" vertical="center" wrapText="1"/>
      <protection/>
    </xf>
    <xf numFmtId="0" fontId="18" fillId="0" borderId="64" xfId="71" applyFont="1" applyBorder="1" applyAlignment="1">
      <alignment horizontal="center" vertical="center" wrapText="1"/>
      <protection/>
    </xf>
    <xf numFmtId="0" fontId="18" fillId="0" borderId="65" xfId="71" applyFont="1" applyBorder="1" applyAlignment="1">
      <alignment horizontal="center" vertical="center" wrapText="1"/>
      <protection/>
    </xf>
    <xf numFmtId="3" fontId="17" fillId="33" borderId="66" xfId="71" applyNumberFormat="1" applyFont="1" applyFill="1" applyBorder="1" applyAlignment="1">
      <alignment horizontal="center" vertical="center" wrapText="1"/>
      <protection/>
    </xf>
    <xf numFmtId="0" fontId="17" fillId="0" borderId="86" xfId="71" applyFont="1" applyBorder="1" applyAlignment="1">
      <alignment horizontal="center" vertical="center" wrapText="1"/>
      <protection/>
    </xf>
    <xf numFmtId="0" fontId="18" fillId="0" borderId="21" xfId="71" applyFont="1" applyBorder="1" applyAlignment="1">
      <alignment horizontal="center" vertical="center" wrapText="1"/>
      <protection/>
    </xf>
    <xf numFmtId="0" fontId="18" fillId="0" borderId="39" xfId="71" applyFont="1" applyBorder="1" applyAlignment="1">
      <alignment horizontal="center" vertical="center" wrapText="1"/>
      <protection/>
    </xf>
    <xf numFmtId="0" fontId="18" fillId="0" borderId="74" xfId="71" applyFont="1" applyBorder="1" applyAlignment="1">
      <alignment horizontal="center" vertical="center" wrapText="1"/>
      <protection/>
    </xf>
    <xf numFmtId="3" fontId="17" fillId="33" borderId="22" xfId="71" applyNumberFormat="1" applyFont="1" applyFill="1" applyBorder="1" applyAlignment="1">
      <alignment horizontal="center" vertical="center" wrapText="1"/>
      <protection/>
    </xf>
    <xf numFmtId="0" fontId="17" fillId="33" borderId="66" xfId="71" applyFont="1" applyFill="1" applyBorder="1" applyAlignment="1">
      <alignment horizontal="center" vertical="center" wrapText="1"/>
      <protection/>
    </xf>
    <xf numFmtId="0" fontId="17" fillId="33" borderId="22" xfId="71" applyFont="1" applyFill="1" applyBorder="1" applyAlignment="1">
      <alignment horizontal="center" vertical="center" wrapText="1"/>
      <protection/>
    </xf>
    <xf numFmtId="1" fontId="8" fillId="0" borderId="87" xfId="71" applyNumberFormat="1" applyFont="1" applyBorder="1" applyAlignment="1">
      <alignment horizontal="center" vertical="center"/>
      <protection/>
    </xf>
    <xf numFmtId="1" fontId="8" fillId="0" borderId="64" xfId="71" applyNumberFormat="1" applyFont="1" applyBorder="1" applyAlignment="1">
      <alignment horizontal="center" vertical="center"/>
      <protection/>
    </xf>
    <xf numFmtId="1" fontId="17" fillId="33" borderId="64" xfId="71" applyNumberFormat="1" applyFont="1" applyFill="1" applyBorder="1" applyAlignment="1">
      <alignment horizontal="center" vertical="center" wrapText="1"/>
      <protection/>
    </xf>
    <xf numFmtId="1" fontId="8" fillId="0" borderId="64" xfId="71" applyNumberFormat="1" applyFont="1" applyFill="1" applyBorder="1" applyAlignment="1">
      <alignment horizontal="center" vertical="center"/>
      <protection/>
    </xf>
    <xf numFmtId="1" fontId="17" fillId="33" borderId="65" xfId="71" applyNumberFormat="1" applyFont="1" applyFill="1" applyBorder="1" applyAlignment="1">
      <alignment horizontal="center" vertical="center" wrapText="1"/>
      <protection/>
    </xf>
    <xf numFmtId="1" fontId="17" fillId="33" borderId="66" xfId="71" applyNumberFormat="1" applyFont="1" applyFill="1" applyBorder="1" applyAlignment="1">
      <alignment horizontal="center" vertical="center" wrapText="1"/>
      <protection/>
    </xf>
    <xf numFmtId="1" fontId="8" fillId="0" borderId="88" xfId="71" applyNumberFormat="1" applyFont="1" applyBorder="1" applyAlignment="1">
      <alignment horizontal="center" vertical="center"/>
      <protection/>
    </xf>
    <xf numFmtId="1" fontId="8" fillId="0" borderId="39" xfId="71" applyNumberFormat="1" applyFont="1" applyBorder="1" applyAlignment="1">
      <alignment horizontal="center" vertical="center"/>
      <protection/>
    </xf>
    <xf numFmtId="1" fontId="17" fillId="33" borderId="39" xfId="71" applyNumberFormat="1" applyFont="1" applyFill="1" applyBorder="1" applyAlignment="1">
      <alignment horizontal="center" vertical="center" wrapText="1"/>
      <protection/>
    </xf>
    <xf numFmtId="1" fontId="8" fillId="0" borderId="39" xfId="71" applyNumberFormat="1" applyFont="1" applyFill="1" applyBorder="1" applyAlignment="1">
      <alignment horizontal="center" vertical="center"/>
      <protection/>
    </xf>
    <xf numFmtId="1" fontId="17" fillId="33" borderId="74" xfId="71" applyNumberFormat="1" applyFont="1" applyFill="1" applyBorder="1" applyAlignment="1">
      <alignment horizontal="center" vertical="center" wrapText="1"/>
      <protection/>
    </xf>
    <xf numFmtId="1" fontId="17" fillId="33" borderId="22" xfId="71" applyNumberFormat="1" applyFont="1" applyFill="1" applyBorder="1" applyAlignment="1">
      <alignment horizontal="center" vertical="center" wrapText="1"/>
      <protection/>
    </xf>
    <xf numFmtId="0" fontId="12" fillId="0" borderId="46" xfId="71" applyFont="1" applyFill="1" applyBorder="1" applyAlignment="1">
      <alignment horizontal="center"/>
      <protection/>
    </xf>
    <xf numFmtId="3" fontId="11" fillId="0" borderId="61" xfId="71" applyNumberFormat="1" applyFont="1" applyFill="1" applyBorder="1" applyAlignment="1">
      <alignment horizontal="center"/>
      <protection/>
    </xf>
    <xf numFmtId="2" fontId="11" fillId="0" borderId="61" xfId="71" applyNumberFormat="1" applyFont="1" applyFill="1" applyBorder="1" applyAlignment="1">
      <alignment horizontal="center"/>
      <protection/>
    </xf>
    <xf numFmtId="191" fontId="11" fillId="0" borderId="61" xfId="71" applyNumberFormat="1" applyFont="1" applyFill="1" applyBorder="1" applyAlignment="1">
      <alignment horizontal="center"/>
      <protection/>
    </xf>
    <xf numFmtId="0" fontId="11" fillId="0" borderId="61" xfId="71" applyFont="1" applyFill="1" applyBorder="1" applyAlignment="1">
      <alignment horizontal="center"/>
      <protection/>
    </xf>
    <xf numFmtId="0" fontId="11" fillId="0" borderId="89" xfId="71" applyFont="1" applyFill="1" applyBorder="1" applyAlignment="1">
      <alignment horizontal="center"/>
      <protection/>
    </xf>
    <xf numFmtId="0" fontId="17" fillId="0" borderId="90" xfId="71" applyFont="1" applyBorder="1" applyAlignment="1">
      <alignment horizontal="center" vertical="center" wrapText="1"/>
      <protection/>
    </xf>
    <xf numFmtId="3" fontId="18" fillId="0" borderId="63" xfId="71" applyNumberFormat="1" applyFont="1" applyBorder="1" applyAlignment="1">
      <alignment horizontal="center" vertical="center" wrapText="1"/>
      <protection/>
    </xf>
    <xf numFmtId="3" fontId="18" fillId="0" borderId="64" xfId="71" applyNumberFormat="1" applyFont="1" applyBorder="1" applyAlignment="1">
      <alignment horizontal="center" vertical="center" wrapText="1"/>
      <protection/>
    </xf>
    <xf numFmtId="3" fontId="18" fillId="0" borderId="65" xfId="71" applyNumberFormat="1" applyFont="1" applyBorder="1" applyAlignment="1">
      <alignment horizontal="center" vertical="center" wrapText="1"/>
      <protection/>
    </xf>
    <xf numFmtId="3" fontId="18" fillId="0" borderId="91" xfId="71" applyNumberFormat="1" applyFont="1" applyBorder="1" applyAlignment="1">
      <alignment horizontal="center" vertical="center" wrapText="1"/>
      <protection/>
    </xf>
    <xf numFmtId="3" fontId="18" fillId="0" borderId="38" xfId="71" applyNumberFormat="1" applyFont="1" applyBorder="1" applyAlignment="1">
      <alignment horizontal="center" vertical="center" wrapText="1"/>
      <protection/>
    </xf>
    <xf numFmtId="3" fontId="18" fillId="0" borderId="39" xfId="71" applyNumberFormat="1" applyFont="1" applyBorder="1" applyAlignment="1">
      <alignment horizontal="center" vertical="center" wrapText="1"/>
      <protection/>
    </xf>
    <xf numFmtId="3" fontId="18" fillId="0" borderId="74" xfId="71" applyNumberFormat="1" applyFont="1" applyBorder="1" applyAlignment="1">
      <alignment horizontal="center" vertical="center" wrapText="1"/>
      <protection/>
    </xf>
    <xf numFmtId="3" fontId="18" fillId="0" borderId="15" xfId="71" applyNumberFormat="1" applyFont="1" applyBorder="1" applyAlignment="1">
      <alignment horizontal="center" vertical="center" wrapText="1"/>
      <protection/>
    </xf>
    <xf numFmtId="0" fontId="17" fillId="0" borderId="91" xfId="71" applyFont="1" applyBorder="1" applyAlignment="1">
      <alignment horizontal="center" vertical="center" wrapText="1"/>
      <protection/>
    </xf>
    <xf numFmtId="3" fontId="17" fillId="33" borderId="64" xfId="71" applyNumberFormat="1" applyFont="1" applyFill="1" applyBorder="1" applyAlignment="1">
      <alignment horizontal="center" vertical="center" wrapText="1"/>
      <protection/>
    </xf>
    <xf numFmtId="3" fontId="17" fillId="33" borderId="65" xfId="71" applyNumberFormat="1" applyFont="1" applyFill="1" applyBorder="1" applyAlignment="1">
      <alignment horizontal="center" vertical="center" wrapText="1"/>
      <protection/>
    </xf>
    <xf numFmtId="3" fontId="18" fillId="0" borderId="21" xfId="71" applyNumberFormat="1" applyFont="1" applyBorder="1" applyAlignment="1">
      <alignment horizontal="center" vertical="center" wrapText="1"/>
      <protection/>
    </xf>
    <xf numFmtId="3" fontId="17" fillId="33" borderId="39" xfId="71" applyNumberFormat="1" applyFont="1" applyFill="1" applyBorder="1" applyAlignment="1">
      <alignment horizontal="center" vertical="center" wrapText="1"/>
      <protection/>
    </xf>
    <xf numFmtId="3" fontId="17" fillId="33" borderId="74" xfId="71" applyNumberFormat="1" applyFont="1" applyFill="1" applyBorder="1" applyAlignment="1">
      <alignment horizontal="center" vertical="center" wrapText="1"/>
      <protection/>
    </xf>
    <xf numFmtId="2" fontId="8" fillId="0" borderId="63" xfId="71" applyNumberFormat="1" applyFont="1" applyBorder="1" applyAlignment="1">
      <alignment horizontal="center" vertical="center"/>
      <protection/>
    </xf>
    <xf numFmtId="2" fontId="17" fillId="33" borderId="64" xfId="71" applyNumberFormat="1" applyFont="1" applyFill="1" applyBorder="1" applyAlignment="1">
      <alignment horizontal="center" vertical="center" wrapText="1"/>
      <protection/>
    </xf>
    <xf numFmtId="2" fontId="17" fillId="33" borderId="65" xfId="71" applyNumberFormat="1" applyFont="1" applyFill="1" applyBorder="1" applyAlignment="1">
      <alignment horizontal="center" vertical="center" wrapText="1"/>
      <protection/>
    </xf>
    <xf numFmtId="2" fontId="8" fillId="0" borderId="21" xfId="71" applyNumberFormat="1" applyFont="1" applyBorder="1" applyAlignment="1">
      <alignment horizontal="center" vertical="center"/>
      <protection/>
    </xf>
    <xf numFmtId="2" fontId="17" fillId="33" borderId="39" xfId="71" applyNumberFormat="1" applyFont="1" applyFill="1" applyBorder="1" applyAlignment="1">
      <alignment horizontal="center" vertical="center" wrapText="1"/>
      <protection/>
    </xf>
    <xf numFmtId="2" fontId="17" fillId="33" borderId="74" xfId="71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9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8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11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9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2" fillId="0" borderId="0" xfId="72" applyFont="1" applyAlignment="1">
      <alignment horizontal="center"/>
      <protection/>
    </xf>
    <xf numFmtId="0" fontId="72" fillId="0" borderId="0" xfId="72" applyAlignment="1">
      <alignment horizontal="center"/>
      <protection/>
    </xf>
    <xf numFmtId="0" fontId="1" fillId="0" borderId="0" xfId="0" applyFont="1" applyAlignment="1">
      <alignment horizontal="center"/>
    </xf>
    <xf numFmtId="0" fontId="9" fillId="0" borderId="95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7" xfId="70" applyFont="1" applyBorder="1" applyAlignment="1">
      <alignment horizontal="center" vertical="center"/>
      <protection/>
    </xf>
    <xf numFmtId="0" fontId="7" fillId="0" borderId="37" xfId="70" applyBorder="1" applyAlignment="1">
      <alignment horizontal="center" vertical="center"/>
      <protection/>
    </xf>
    <xf numFmtId="0" fontId="7" fillId="0" borderId="10" xfId="70" applyBorder="1" applyAlignment="1">
      <alignment horizontal="center" vertical="center"/>
      <protection/>
    </xf>
    <xf numFmtId="2" fontId="4" fillId="0" borderId="60" xfId="70" applyNumberFormat="1" applyFont="1" applyBorder="1" applyAlignment="1">
      <alignment horizontal="center" vertical="center" wrapText="1"/>
      <protection/>
    </xf>
    <xf numFmtId="0" fontId="7" fillId="0" borderId="21" xfId="70" applyBorder="1" applyAlignment="1">
      <alignment horizontal="center" vertical="center" wrapText="1"/>
      <protection/>
    </xf>
    <xf numFmtId="0" fontId="4" fillId="0" borderId="43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1" fillId="0" borderId="0" xfId="70" applyFont="1" applyAlignment="1">
      <alignment horizontal="center"/>
      <protection/>
    </xf>
    <xf numFmtId="0" fontId="4" fillId="0" borderId="92" xfId="70" applyFont="1" applyBorder="1" applyAlignment="1">
      <alignment horizontal="center" vertical="center"/>
      <protection/>
    </xf>
    <xf numFmtId="0" fontId="4" fillId="0" borderId="80" xfId="70" applyFont="1" applyBorder="1" applyAlignment="1">
      <alignment horizontal="center" vertical="center"/>
      <protection/>
    </xf>
    <xf numFmtId="0" fontId="4" fillId="0" borderId="83" xfId="70" applyFont="1" applyBorder="1" applyAlignment="1">
      <alignment horizontal="center" vertical="center"/>
      <protection/>
    </xf>
    <xf numFmtId="0" fontId="9" fillId="0" borderId="29" xfId="70" applyFont="1" applyBorder="1" applyAlignment="1">
      <alignment horizontal="center" vertical="center" wrapText="1"/>
      <protection/>
    </xf>
    <xf numFmtId="0" fontId="7" fillId="0" borderId="84" xfId="70" applyFont="1" applyBorder="1" applyAlignment="1">
      <alignment horizontal="center" vertical="center" wrapText="1"/>
      <protection/>
    </xf>
    <xf numFmtId="0" fontId="4" fillId="0" borderId="26" xfId="70" applyFont="1" applyBorder="1" applyAlignment="1">
      <alignment horizontal="center"/>
      <protection/>
    </xf>
    <xf numFmtId="0" fontId="4" fillId="0" borderId="49" xfId="70" applyFont="1" applyBorder="1" applyAlignment="1">
      <alignment horizontal="center"/>
      <protection/>
    </xf>
    <xf numFmtId="0" fontId="4" fillId="0" borderId="96" xfId="70" applyFont="1" applyBorder="1" applyAlignment="1">
      <alignment horizontal="center"/>
      <protection/>
    </xf>
    <xf numFmtId="0" fontId="4" fillId="0" borderId="29" xfId="70" applyFont="1" applyBorder="1" applyAlignment="1">
      <alignment horizontal="center" textRotation="90" shrinkToFit="1"/>
      <protection/>
    </xf>
    <xf numFmtId="0" fontId="4" fillId="0" borderId="84" xfId="70" applyFont="1" applyBorder="1" applyAlignment="1">
      <alignment horizontal="center" textRotation="90" shrinkToFit="1"/>
      <protection/>
    </xf>
    <xf numFmtId="0" fontId="4" fillId="0" borderId="98" xfId="70" applyFont="1" applyBorder="1" applyAlignment="1">
      <alignment horizontal="center"/>
      <protection/>
    </xf>
    <xf numFmtId="0" fontId="4" fillId="0" borderId="74" xfId="70" applyFont="1" applyBorder="1" applyAlignment="1">
      <alignment horizontal="center" textRotation="90" shrinkToFit="1"/>
      <protection/>
    </xf>
    <xf numFmtId="0" fontId="4" fillId="0" borderId="77" xfId="70" applyFont="1" applyBorder="1" applyAlignment="1">
      <alignment horizontal="center" textRotation="90" shrinkToFit="1"/>
      <protection/>
    </xf>
    <xf numFmtId="0" fontId="4" fillId="0" borderId="92" xfId="70" applyFont="1" applyBorder="1" applyAlignment="1">
      <alignment horizontal="center" vertical="center" wrapText="1"/>
      <protection/>
    </xf>
    <xf numFmtId="0" fontId="4" fillId="0" borderId="80" xfId="70" applyFont="1" applyBorder="1" applyAlignment="1">
      <alignment horizontal="center" vertical="center" wrapText="1"/>
      <protection/>
    </xf>
    <xf numFmtId="0" fontId="4" fillId="0" borderId="83" xfId="70" applyFont="1" applyBorder="1" applyAlignment="1">
      <alignment horizontal="center" vertical="center" wrapText="1"/>
      <protection/>
    </xf>
    <xf numFmtId="0" fontId="2" fillId="0" borderId="99" xfId="0" applyFont="1" applyBorder="1" applyAlignment="1">
      <alignment horizontal="left" indent="4"/>
    </xf>
    <xf numFmtId="0" fontId="15" fillId="0" borderId="100" xfId="0" applyFont="1" applyBorder="1" applyAlignment="1">
      <alignment horizontal="left" indent="4"/>
    </xf>
    <xf numFmtId="0" fontId="2" fillId="0" borderId="101" xfId="0" applyFont="1" applyBorder="1" applyAlignment="1">
      <alignment horizontal="left" indent="4"/>
    </xf>
    <xf numFmtId="0" fontId="15" fillId="0" borderId="94" xfId="0" applyFont="1" applyBorder="1" applyAlignment="1">
      <alignment horizontal="left" indent="4"/>
    </xf>
    <xf numFmtId="0" fontId="2" fillId="0" borderId="23" xfId="0" applyFont="1" applyBorder="1" applyAlignment="1">
      <alignment horizontal="left" indent="4"/>
    </xf>
    <xf numFmtId="0" fontId="15" fillId="0" borderId="45" xfId="0" applyFont="1" applyBorder="1" applyAlignment="1">
      <alignment horizontal="left" indent="4"/>
    </xf>
    <xf numFmtId="0" fontId="1" fillId="0" borderId="29" xfId="71" applyFont="1" applyFill="1" applyBorder="1" applyAlignment="1">
      <alignment horizontal="center" vertical="center" wrapText="1"/>
      <protection/>
    </xf>
    <xf numFmtId="0" fontId="15" fillId="0" borderId="84" xfId="71" applyFont="1" applyFill="1" applyBorder="1" applyAlignment="1">
      <alignment vertical="center" wrapText="1"/>
      <protection/>
    </xf>
    <xf numFmtId="49" fontId="1" fillId="0" borderId="70" xfId="71" applyNumberFormat="1" applyFont="1" applyBorder="1" applyAlignment="1">
      <alignment horizontal="center" wrapText="1"/>
      <protection/>
    </xf>
    <xf numFmtId="0" fontId="15" fillId="0" borderId="102" xfId="71" applyFont="1" applyBorder="1" applyAlignment="1">
      <alignment horizontal="center" wrapText="1"/>
      <protection/>
    </xf>
    <xf numFmtId="0" fontId="16" fillId="0" borderId="103" xfId="71" applyFont="1" applyBorder="1" applyAlignment="1">
      <alignment horizontal="center" vertical="center" wrapText="1"/>
      <protection/>
    </xf>
    <xf numFmtId="0" fontId="16" fillId="0" borderId="0" xfId="71" applyFont="1" applyBorder="1" applyAlignment="1">
      <alignment horizontal="center" vertical="center" wrapText="1"/>
      <protection/>
    </xf>
    <xf numFmtId="0" fontId="20" fillId="34" borderId="103" xfId="71" applyFont="1" applyFill="1" applyBorder="1" applyAlignment="1">
      <alignment horizontal="center" vertical="center" wrapText="1"/>
      <protection/>
    </xf>
    <xf numFmtId="0" fontId="20" fillId="34" borderId="0" xfId="71" applyFont="1" applyFill="1" applyBorder="1" applyAlignment="1">
      <alignment horizontal="center" vertical="center" wrapText="1"/>
      <protection/>
    </xf>
    <xf numFmtId="0" fontId="19" fillId="0" borderId="0" xfId="71" applyFont="1" applyAlignment="1">
      <alignment horizontal="center" wrapText="1"/>
      <protection/>
    </xf>
    <xf numFmtId="0" fontId="29" fillId="0" borderId="49" xfId="71" applyFont="1" applyBorder="1" applyAlignment="1">
      <alignment wrapText="1"/>
      <protection/>
    </xf>
    <xf numFmtId="0" fontId="17" fillId="0" borderId="103" xfId="71" applyFont="1" applyBorder="1" applyAlignment="1">
      <alignment horizontal="center" vertical="top" wrapText="1"/>
      <protection/>
    </xf>
    <xf numFmtId="0" fontId="17" fillId="0" borderId="95" xfId="71" applyFont="1" applyBorder="1" applyAlignment="1">
      <alignment horizontal="center" vertical="center" wrapText="1"/>
      <protection/>
    </xf>
    <xf numFmtId="0" fontId="17" fillId="0" borderId="104" xfId="71" applyFont="1" applyBorder="1" applyAlignment="1">
      <alignment horizontal="center" vertical="center" wrapText="1"/>
      <protection/>
    </xf>
    <xf numFmtId="0" fontId="16" fillId="34" borderId="103" xfId="71" applyFont="1" applyFill="1" applyBorder="1" applyAlignment="1">
      <alignment horizontal="center" vertical="top" wrapText="1"/>
      <protection/>
    </xf>
    <xf numFmtId="0" fontId="17" fillId="0" borderId="92" xfId="71" applyFont="1" applyBorder="1" applyAlignment="1">
      <alignment horizontal="center" vertical="center" textRotation="90" wrapText="1"/>
      <protection/>
    </xf>
    <xf numFmtId="0" fontId="17" fillId="0" borderId="83" xfId="71" applyFont="1" applyBorder="1" applyAlignment="1">
      <alignment horizontal="center" vertical="center" textRotation="90" wrapText="1"/>
      <protection/>
    </xf>
    <xf numFmtId="0" fontId="17" fillId="0" borderId="38" xfId="71" applyFont="1" applyBorder="1" applyAlignment="1">
      <alignment horizontal="center" vertical="center" wrapText="1"/>
      <protection/>
    </xf>
    <xf numFmtId="0" fontId="17" fillId="0" borderId="15" xfId="71" applyFont="1" applyBorder="1" applyAlignment="1">
      <alignment horizontal="center" vertical="center" wrapText="1"/>
      <protection/>
    </xf>
  </cellXfs>
  <cellStyles count="94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Hyperlink" xfId="55"/>
    <cellStyle name="Kontrolná bunka" xfId="56"/>
    <cellStyle name="Kontrolná bunka 2" xfId="57"/>
    <cellStyle name="Currency" xfId="58"/>
    <cellStyle name="Currency [0]" xfId="59"/>
    <cellStyle name="Nadpis 1" xfId="60"/>
    <cellStyle name="Nadpis 1 2" xfId="61"/>
    <cellStyle name="Nadpis 2" xfId="62"/>
    <cellStyle name="Nadpis 2 2" xfId="63"/>
    <cellStyle name="Nadpis 3" xfId="64"/>
    <cellStyle name="Nadpis 3 2" xfId="65"/>
    <cellStyle name="Nadpis 4" xfId="66"/>
    <cellStyle name="Nadpis 4 2" xfId="67"/>
    <cellStyle name="Neutrálna" xfId="68"/>
    <cellStyle name="Neutrálna 2" xfId="69"/>
    <cellStyle name="Normálna 2" xfId="70"/>
    <cellStyle name="Normálna 3" xfId="71"/>
    <cellStyle name="Normálne 2" xfId="72"/>
    <cellStyle name="Percent" xfId="73"/>
    <cellStyle name="Percentá 2" xfId="74"/>
    <cellStyle name="Followed Hyperlink" xfId="75"/>
    <cellStyle name="Poznámka" xfId="76"/>
    <cellStyle name="Poznámka 2" xfId="77"/>
    <cellStyle name="Prepojená bunka" xfId="78"/>
    <cellStyle name="Prepojená bunka 2" xfId="79"/>
    <cellStyle name="Spolu" xfId="80"/>
    <cellStyle name="Spolu 2" xfId="81"/>
    <cellStyle name="Text upozornenia" xfId="82"/>
    <cellStyle name="Text upozornenia 2" xfId="83"/>
    <cellStyle name="Titul" xfId="84"/>
    <cellStyle name="Titul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etľujúci text" xfId="92"/>
    <cellStyle name="Vysvetľujúci text 2" xfId="93"/>
    <cellStyle name="Zlá" xfId="94"/>
    <cellStyle name="Zlá 2" xfId="95"/>
    <cellStyle name="Zvýraznenie1" xfId="96"/>
    <cellStyle name="Zvýraznenie1 2" xfId="97"/>
    <cellStyle name="Zvýraznenie2" xfId="98"/>
    <cellStyle name="Zvýraznenie2 2" xfId="99"/>
    <cellStyle name="Zvýraznenie3" xfId="100"/>
    <cellStyle name="Zvýraznenie3 2" xfId="101"/>
    <cellStyle name="Zvýraznenie4" xfId="102"/>
    <cellStyle name="Zvýraznenie4 2" xfId="103"/>
    <cellStyle name="Zvýraznenie5" xfId="104"/>
    <cellStyle name="Zvýraznenie5 2" xfId="105"/>
    <cellStyle name="Zvýraznenie6" xfId="106"/>
    <cellStyle name="Zvýraznenie6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view="pageLayout" workbookViewId="0" topLeftCell="A1">
      <selection activeCell="A2" sqref="A2:A4"/>
    </sheetView>
  </sheetViews>
  <sheetFormatPr defaultColWidth="8.796875" defaultRowHeight="15"/>
  <cols>
    <col min="1" max="1" width="33" style="1" customWidth="1"/>
    <col min="2" max="4" width="6.19921875" style="1" customWidth="1"/>
    <col min="5" max="5" width="7.19921875" style="1" customWidth="1"/>
    <col min="6" max="6" width="7.3984375" style="1" customWidth="1"/>
    <col min="7" max="7" width="6.19921875" style="1" customWidth="1"/>
    <col min="8" max="16384" width="8.8984375" style="1" customWidth="1"/>
  </cols>
  <sheetData>
    <row r="1" spans="1:7" ht="18.75" customHeight="1">
      <c r="A1" s="386" t="s">
        <v>322</v>
      </c>
      <c r="B1" s="386"/>
      <c r="C1" s="386"/>
      <c r="D1" s="386"/>
      <c r="E1" s="386"/>
      <c r="F1" s="386"/>
      <c r="G1" s="386"/>
    </row>
    <row r="2" spans="1:7" s="2" customFormat="1" ht="17.25" customHeight="1">
      <c r="A2" s="390" t="s">
        <v>5</v>
      </c>
      <c r="B2" s="385" t="s">
        <v>4</v>
      </c>
      <c r="C2" s="385"/>
      <c r="D2" s="385"/>
      <c r="E2" s="385"/>
      <c r="F2" s="385"/>
      <c r="G2" s="385"/>
    </row>
    <row r="3" spans="1:7" s="2" customFormat="1" ht="17.25" customHeight="1">
      <c r="A3" s="391"/>
      <c r="B3" s="387" t="s">
        <v>10</v>
      </c>
      <c r="C3" s="388"/>
      <c r="D3" s="388"/>
      <c r="E3" s="388"/>
      <c r="F3" s="388"/>
      <c r="G3" s="389"/>
    </row>
    <row r="4" spans="1:8" s="4" customFormat="1" ht="17.25" customHeight="1">
      <c r="A4" s="392"/>
      <c r="B4" s="327" t="s">
        <v>11</v>
      </c>
      <c r="C4" s="327" t="s">
        <v>12</v>
      </c>
      <c r="D4" s="327" t="s">
        <v>13</v>
      </c>
      <c r="E4" s="327" t="s">
        <v>14</v>
      </c>
      <c r="F4" s="327" t="s">
        <v>0</v>
      </c>
      <c r="G4" s="327" t="s">
        <v>9</v>
      </c>
      <c r="H4" s="3"/>
    </row>
    <row r="5" spans="1:15" s="2" customFormat="1" ht="18" customHeight="1">
      <c r="A5" s="326" t="s">
        <v>3</v>
      </c>
      <c r="B5" s="7">
        <v>2613</v>
      </c>
      <c r="C5" s="7">
        <v>2229</v>
      </c>
      <c r="D5" s="7">
        <v>178</v>
      </c>
      <c r="E5" s="7">
        <v>19</v>
      </c>
      <c r="F5" s="8">
        <v>1</v>
      </c>
      <c r="G5" s="328">
        <f>SUM(B5:F5)</f>
        <v>5040</v>
      </c>
      <c r="H5" s="147"/>
      <c r="I5" s="159"/>
      <c r="J5" s="159"/>
      <c r="K5" s="159"/>
      <c r="L5" s="159"/>
      <c r="M5" s="159"/>
      <c r="N5" s="159"/>
      <c r="O5" s="159"/>
    </row>
    <row r="6" spans="1:9" s="2" customFormat="1" ht="18" customHeight="1">
      <c r="A6" s="323" t="s">
        <v>2</v>
      </c>
      <c r="B6" s="5">
        <v>4</v>
      </c>
      <c r="C6" s="5">
        <v>7</v>
      </c>
      <c r="D6" s="5">
        <v>7</v>
      </c>
      <c r="E6" s="5">
        <v>9</v>
      </c>
      <c r="F6" s="6">
        <v>5</v>
      </c>
      <c r="G6" s="328">
        <f aca="true" t="shared" si="0" ref="G6:G22">SUM(B6:F6)</f>
        <v>32</v>
      </c>
      <c r="I6"/>
    </row>
    <row r="7" spans="1:9" s="2" customFormat="1" ht="18" customHeight="1">
      <c r="A7" s="157" t="s">
        <v>1</v>
      </c>
      <c r="B7" s="5">
        <v>1704</v>
      </c>
      <c r="C7" s="5">
        <v>4432</v>
      </c>
      <c r="D7" s="5">
        <v>1790</v>
      </c>
      <c r="E7" s="5">
        <v>718</v>
      </c>
      <c r="F7" s="6">
        <v>239</v>
      </c>
      <c r="G7" s="329">
        <f t="shared" si="0"/>
        <v>8883</v>
      </c>
      <c r="I7"/>
    </row>
    <row r="8" spans="1:9" s="2" customFormat="1" ht="18" customHeight="1">
      <c r="A8" s="157" t="s">
        <v>259</v>
      </c>
      <c r="B8" s="5">
        <v>4</v>
      </c>
      <c r="C8" s="5">
        <v>7</v>
      </c>
      <c r="D8" s="5">
        <v>6</v>
      </c>
      <c r="E8" s="5">
        <v>6</v>
      </c>
      <c r="F8" s="6">
        <v>0</v>
      </c>
      <c r="G8" s="328">
        <f t="shared" si="0"/>
        <v>23</v>
      </c>
      <c r="I8"/>
    </row>
    <row r="9" spans="1:9" s="2" customFormat="1" ht="18" customHeight="1">
      <c r="A9" s="157" t="s">
        <v>6</v>
      </c>
      <c r="B9" s="5">
        <v>20</v>
      </c>
      <c r="C9" s="5">
        <v>38</v>
      </c>
      <c r="D9" s="5">
        <v>33</v>
      </c>
      <c r="E9" s="5">
        <v>12</v>
      </c>
      <c r="F9" s="6">
        <v>8</v>
      </c>
      <c r="G9" s="329">
        <f t="shared" si="0"/>
        <v>111</v>
      </c>
      <c r="H9" s="147"/>
      <c r="I9"/>
    </row>
    <row r="10" spans="1:9" s="2" customFormat="1" ht="18" customHeight="1">
      <c r="A10" s="157" t="s">
        <v>281</v>
      </c>
      <c r="B10" s="5">
        <v>126</v>
      </c>
      <c r="C10" s="5">
        <v>183</v>
      </c>
      <c r="D10" s="5">
        <v>159</v>
      </c>
      <c r="E10" s="5">
        <v>231</v>
      </c>
      <c r="F10" s="6">
        <v>197</v>
      </c>
      <c r="G10" s="328">
        <f t="shared" si="0"/>
        <v>896</v>
      </c>
      <c r="H10" s="147"/>
      <c r="I10"/>
    </row>
    <row r="11" spans="1:9" s="2" customFormat="1" ht="18" customHeight="1">
      <c r="A11" s="157" t="s">
        <v>282</v>
      </c>
      <c r="B11" s="5">
        <v>77</v>
      </c>
      <c r="C11" s="5">
        <v>57</v>
      </c>
      <c r="D11" s="5">
        <v>58</v>
      </c>
      <c r="E11" s="5">
        <v>50</v>
      </c>
      <c r="F11" s="6">
        <v>13</v>
      </c>
      <c r="G11" s="328">
        <f t="shared" si="0"/>
        <v>255</v>
      </c>
      <c r="H11" s="147"/>
      <c r="I11"/>
    </row>
    <row r="12" spans="1:9" s="2" customFormat="1" ht="18" customHeight="1">
      <c r="A12" s="157" t="s">
        <v>283</v>
      </c>
      <c r="B12" s="5">
        <v>2</v>
      </c>
      <c r="C12" s="5">
        <v>2</v>
      </c>
      <c r="D12" s="5">
        <v>5</v>
      </c>
      <c r="E12" s="5">
        <v>13</v>
      </c>
      <c r="F12" s="6">
        <v>14</v>
      </c>
      <c r="G12" s="329">
        <f t="shared" si="0"/>
        <v>36</v>
      </c>
      <c r="H12" s="147"/>
      <c r="I12"/>
    </row>
    <row r="13" spans="1:9" s="2" customFormat="1" ht="18" customHeight="1">
      <c r="A13" s="157" t="s">
        <v>284</v>
      </c>
      <c r="B13" s="5">
        <v>28</v>
      </c>
      <c r="C13" s="5">
        <v>25</v>
      </c>
      <c r="D13" s="5">
        <v>134</v>
      </c>
      <c r="E13" s="5">
        <v>126</v>
      </c>
      <c r="F13" s="6">
        <v>11</v>
      </c>
      <c r="G13" s="328">
        <f t="shared" si="0"/>
        <v>324</v>
      </c>
      <c r="H13" s="147"/>
      <c r="I13"/>
    </row>
    <row r="14" spans="1:9" s="2" customFormat="1" ht="18" customHeight="1">
      <c r="A14" s="157" t="s">
        <v>285</v>
      </c>
      <c r="B14" s="5">
        <v>5</v>
      </c>
      <c r="C14" s="5">
        <v>13</v>
      </c>
      <c r="D14" s="5">
        <v>37</v>
      </c>
      <c r="E14" s="5">
        <v>35</v>
      </c>
      <c r="F14" s="6">
        <v>26</v>
      </c>
      <c r="G14" s="328">
        <f t="shared" si="0"/>
        <v>116</v>
      </c>
      <c r="H14" s="147"/>
      <c r="I14"/>
    </row>
    <row r="15" spans="1:9" s="2" customFormat="1" ht="18" customHeight="1">
      <c r="A15" s="157" t="s">
        <v>260</v>
      </c>
      <c r="B15" s="5">
        <v>2</v>
      </c>
      <c r="C15" s="5">
        <v>0</v>
      </c>
      <c r="D15" s="5">
        <v>1</v>
      </c>
      <c r="E15" s="5">
        <v>4</v>
      </c>
      <c r="F15" s="6">
        <v>11</v>
      </c>
      <c r="G15" s="329">
        <f t="shared" si="0"/>
        <v>18</v>
      </c>
      <c r="H15" s="147"/>
      <c r="I15"/>
    </row>
    <row r="16" spans="1:9" s="2" customFormat="1" ht="30">
      <c r="A16" s="236" t="s">
        <v>286</v>
      </c>
      <c r="B16" s="5">
        <v>975</v>
      </c>
      <c r="C16" s="5">
        <v>509</v>
      </c>
      <c r="D16" s="5">
        <v>14</v>
      </c>
      <c r="E16" s="5">
        <v>5</v>
      </c>
      <c r="F16" s="6">
        <v>0</v>
      </c>
      <c r="G16" s="328">
        <f t="shared" si="0"/>
        <v>1503</v>
      </c>
      <c r="H16" s="147"/>
      <c r="I16"/>
    </row>
    <row r="17" spans="1:9" s="2" customFormat="1" ht="18" customHeight="1">
      <c r="A17" s="157" t="s">
        <v>261</v>
      </c>
      <c r="B17" s="5">
        <v>0</v>
      </c>
      <c r="C17" s="5">
        <v>0</v>
      </c>
      <c r="D17" s="5">
        <v>0</v>
      </c>
      <c r="E17" s="5">
        <v>1</v>
      </c>
      <c r="F17" s="6">
        <v>2</v>
      </c>
      <c r="G17" s="328">
        <f t="shared" si="0"/>
        <v>3</v>
      </c>
      <c r="H17" s="147"/>
      <c r="I17"/>
    </row>
    <row r="18" spans="1:9" s="2" customFormat="1" ht="18" customHeight="1">
      <c r="A18" s="157" t="s">
        <v>287</v>
      </c>
      <c r="B18" s="5">
        <v>50</v>
      </c>
      <c r="C18" s="5">
        <v>46</v>
      </c>
      <c r="D18" s="5">
        <v>9</v>
      </c>
      <c r="E18" s="5">
        <v>2</v>
      </c>
      <c r="F18" s="6">
        <v>0</v>
      </c>
      <c r="G18" s="328">
        <f t="shared" si="0"/>
        <v>107</v>
      </c>
      <c r="H18" s="147"/>
      <c r="I18"/>
    </row>
    <row r="19" spans="1:9" s="2" customFormat="1" ht="18" customHeight="1">
      <c r="A19" s="157" t="s">
        <v>288</v>
      </c>
      <c r="B19" s="5">
        <v>18</v>
      </c>
      <c r="C19" s="5">
        <v>13</v>
      </c>
      <c r="D19" s="5">
        <v>7</v>
      </c>
      <c r="E19" s="5">
        <v>1</v>
      </c>
      <c r="F19" s="6">
        <v>3</v>
      </c>
      <c r="G19" s="329">
        <f t="shared" si="0"/>
        <v>42</v>
      </c>
      <c r="H19" s="147"/>
      <c r="I19"/>
    </row>
    <row r="20" spans="1:9" s="2" customFormat="1" ht="18" customHeight="1">
      <c r="A20" s="157" t="s">
        <v>262</v>
      </c>
      <c r="B20" s="5">
        <v>0</v>
      </c>
      <c r="C20" s="5">
        <v>2</v>
      </c>
      <c r="D20" s="5">
        <v>2</v>
      </c>
      <c r="E20" s="5">
        <v>1</v>
      </c>
      <c r="F20" s="6">
        <v>0</v>
      </c>
      <c r="G20" s="328">
        <f t="shared" si="0"/>
        <v>5</v>
      </c>
      <c r="H20" s="147"/>
      <c r="I20"/>
    </row>
    <row r="21" spans="1:9" s="2" customFormat="1" ht="18" customHeight="1">
      <c r="A21" s="157" t="s">
        <v>289</v>
      </c>
      <c r="B21" s="5">
        <v>35</v>
      </c>
      <c r="C21" s="5">
        <v>160</v>
      </c>
      <c r="D21" s="5">
        <v>209</v>
      </c>
      <c r="E21" s="5">
        <v>77</v>
      </c>
      <c r="F21" s="6">
        <v>19</v>
      </c>
      <c r="G21" s="328">
        <f t="shared" si="0"/>
        <v>500</v>
      </c>
      <c r="H21" s="147"/>
      <c r="I21"/>
    </row>
    <row r="22" spans="1:8" s="2" customFormat="1" ht="18" customHeight="1" thickBot="1">
      <c r="A22" s="321" t="s">
        <v>7</v>
      </c>
      <c r="B22" s="322">
        <v>260</v>
      </c>
      <c r="C22" s="322">
        <v>1</v>
      </c>
      <c r="D22" s="322">
        <v>0</v>
      </c>
      <c r="E22" s="322">
        <v>0</v>
      </c>
      <c r="F22" s="322">
        <v>0</v>
      </c>
      <c r="G22" s="328">
        <f t="shared" si="0"/>
        <v>261</v>
      </c>
      <c r="H22" s="147"/>
    </row>
    <row r="23" spans="1:8" ht="21.75" customHeight="1" thickTop="1">
      <c r="A23" s="324" t="s">
        <v>8</v>
      </c>
      <c r="B23" s="325">
        <f>SUM(B5:B22)</f>
        <v>5923</v>
      </c>
      <c r="C23" s="325">
        <f>SUM(C5:C22)</f>
        <v>7724</v>
      </c>
      <c r="D23" s="325">
        <f>SUM(D5:D22)</f>
        <v>2649</v>
      </c>
      <c r="E23" s="325">
        <f>SUM(E5:E22)</f>
        <v>1310</v>
      </c>
      <c r="F23" s="325">
        <f>SUM(F5:F22)</f>
        <v>549</v>
      </c>
      <c r="G23" s="325">
        <f>SUM(B23:F23)</f>
        <v>18155</v>
      </c>
      <c r="H23" s="149"/>
    </row>
    <row r="26" spans="1:6" ht="15.75">
      <c r="A26" s="159"/>
      <c r="B26" s="159"/>
      <c r="C26" s="148"/>
      <c r="D26" s="159"/>
      <c r="E26" s="159"/>
      <c r="F26" s="160"/>
    </row>
    <row r="44" spans="1:13" ht="15.75">
      <c r="A44" s="393"/>
      <c r="B44" s="393"/>
      <c r="C44" s="393"/>
      <c r="D44" s="393"/>
      <c r="E44" s="393"/>
      <c r="F44" s="393"/>
      <c r="G44" s="232"/>
      <c r="H44" s="232"/>
      <c r="I44" s="232"/>
      <c r="J44" s="229"/>
      <c r="K44" s="229"/>
      <c r="L44" s="229"/>
      <c r="M44" s="229"/>
    </row>
    <row r="45" spans="1:13" ht="15.75">
      <c r="A45" s="393"/>
      <c r="B45" s="393"/>
      <c r="C45" s="393"/>
      <c r="D45" s="393"/>
      <c r="E45" s="393"/>
      <c r="F45" s="393"/>
      <c r="G45" s="232"/>
      <c r="H45" s="232"/>
      <c r="I45" s="232"/>
      <c r="J45" s="229"/>
      <c r="K45" s="229"/>
      <c r="L45" s="229"/>
      <c r="M45" s="229"/>
    </row>
    <row r="46" spans="1:13" ht="15.75">
      <c r="A46" s="232"/>
      <c r="B46" s="232"/>
      <c r="C46" s="383"/>
      <c r="D46" s="383"/>
      <c r="E46" s="383"/>
      <c r="F46" s="383"/>
      <c r="G46" s="383"/>
      <c r="H46" s="383"/>
      <c r="I46" s="232"/>
      <c r="J46" s="229"/>
      <c r="K46" s="229"/>
      <c r="L46" s="229"/>
      <c r="M46" s="229"/>
    </row>
    <row r="47" spans="1:13" ht="15.75">
      <c r="A47" s="383"/>
      <c r="B47" s="384"/>
      <c r="C47" s="235"/>
      <c r="D47" s="235"/>
      <c r="E47" s="235"/>
      <c r="F47" s="235"/>
      <c r="G47" s="235"/>
      <c r="H47" s="235"/>
      <c r="I47" s="235"/>
      <c r="J47" s="229"/>
      <c r="K47" s="229"/>
      <c r="L47" s="229"/>
      <c r="M47" s="229"/>
    </row>
    <row r="48" spans="1:13" ht="15.75">
      <c r="A48" s="232"/>
      <c r="B48" s="231"/>
      <c r="C48" s="232"/>
      <c r="D48" s="232"/>
      <c r="E48" s="232"/>
      <c r="F48" s="232"/>
      <c r="G48" s="232"/>
      <c r="H48" s="230"/>
      <c r="I48" s="230"/>
      <c r="J48" s="229"/>
      <c r="K48" s="229"/>
      <c r="L48" s="229"/>
      <c r="M48" s="229"/>
    </row>
    <row r="49" spans="1:13" ht="15.75">
      <c r="A49" s="232"/>
      <c r="B49" s="231"/>
      <c r="C49" s="232"/>
      <c r="D49" s="232"/>
      <c r="E49" s="232"/>
      <c r="F49" s="232"/>
      <c r="G49" s="232"/>
      <c r="H49" s="230"/>
      <c r="I49" s="230"/>
      <c r="J49" s="229"/>
      <c r="K49" s="229"/>
      <c r="L49" s="229"/>
      <c r="M49" s="229"/>
    </row>
    <row r="50" spans="1:13" ht="15.75">
      <c r="A50" s="232"/>
      <c r="B50" s="231"/>
      <c r="C50" s="232"/>
      <c r="D50" s="232"/>
      <c r="E50" s="232"/>
      <c r="F50" s="232"/>
      <c r="G50" s="232"/>
      <c r="H50" s="230"/>
      <c r="I50" s="230"/>
      <c r="J50" s="229"/>
      <c r="K50" s="229"/>
      <c r="L50" s="229"/>
      <c r="M50" s="229"/>
    </row>
    <row r="51" spans="1:13" ht="15.75">
      <c r="A51" s="232"/>
      <c r="B51" s="231"/>
      <c r="C51" s="232"/>
      <c r="D51" s="232"/>
      <c r="E51" s="232"/>
      <c r="F51" s="232"/>
      <c r="G51" s="232"/>
      <c r="H51" s="230"/>
      <c r="I51" s="230"/>
      <c r="J51" s="229"/>
      <c r="K51" s="229"/>
      <c r="L51" s="229"/>
      <c r="M51" s="229"/>
    </row>
    <row r="52" spans="1:13" ht="15.75">
      <c r="A52" s="232"/>
      <c r="B52" s="231"/>
      <c r="C52" s="232"/>
      <c r="D52" s="232"/>
      <c r="E52" s="232"/>
      <c r="F52" s="232"/>
      <c r="G52" s="232"/>
      <c r="H52" s="230"/>
      <c r="I52" s="230"/>
      <c r="J52" s="229"/>
      <c r="K52" s="229"/>
      <c r="L52" s="229"/>
      <c r="M52" s="229"/>
    </row>
    <row r="53" spans="1:13" ht="15.75">
      <c r="A53" s="232"/>
      <c r="B53" s="231"/>
      <c r="C53" s="232"/>
      <c r="D53" s="232"/>
      <c r="E53" s="232"/>
      <c r="F53" s="232"/>
      <c r="G53" s="232"/>
      <c r="H53" s="230"/>
      <c r="I53" s="230"/>
      <c r="J53" s="229"/>
      <c r="K53" s="229"/>
      <c r="L53" s="229"/>
      <c r="M53" s="229"/>
    </row>
    <row r="54" spans="1:13" ht="15.75">
      <c r="A54" s="232"/>
      <c r="B54" s="231"/>
      <c r="C54" s="232"/>
      <c r="D54" s="232"/>
      <c r="E54" s="232"/>
      <c r="F54" s="232"/>
      <c r="G54" s="232"/>
      <c r="H54" s="230"/>
      <c r="I54" s="230"/>
      <c r="J54" s="229"/>
      <c r="K54" s="229"/>
      <c r="L54" s="229"/>
      <c r="M54" s="229"/>
    </row>
    <row r="55" spans="1:13" ht="15.75">
      <c r="A55" s="232"/>
      <c r="B55" s="231"/>
      <c r="C55" s="232"/>
      <c r="D55" s="232"/>
      <c r="E55" s="232"/>
      <c r="F55" s="232"/>
      <c r="G55" s="232"/>
      <c r="H55" s="230"/>
      <c r="I55" s="230"/>
      <c r="J55" s="229"/>
      <c r="K55" s="229"/>
      <c r="L55" s="229"/>
      <c r="M55" s="229"/>
    </row>
    <row r="56" spans="1:13" ht="15.75">
      <c r="A56" s="232"/>
      <c r="B56" s="231"/>
      <c r="C56" s="232"/>
      <c r="D56" s="232"/>
      <c r="E56" s="232"/>
      <c r="F56" s="232"/>
      <c r="G56" s="232"/>
      <c r="H56" s="230"/>
      <c r="I56" s="230"/>
      <c r="J56" s="229"/>
      <c r="K56" s="229"/>
      <c r="L56" s="229"/>
      <c r="M56" s="229"/>
    </row>
    <row r="57" spans="1:13" ht="15.75">
      <c r="A57" s="232"/>
      <c r="B57" s="231"/>
      <c r="C57" s="232"/>
      <c r="D57" s="232"/>
      <c r="E57" s="232"/>
      <c r="F57" s="232"/>
      <c r="G57" s="232"/>
      <c r="H57" s="230"/>
      <c r="I57" s="230"/>
      <c r="J57" s="229"/>
      <c r="K57" s="229"/>
      <c r="L57" s="229"/>
      <c r="M57" s="229"/>
    </row>
    <row r="58" spans="1:13" ht="15.75">
      <c r="A58" s="230"/>
      <c r="B58" s="231"/>
      <c r="C58" s="230"/>
      <c r="D58" s="230"/>
      <c r="E58" s="230"/>
      <c r="F58" s="230"/>
      <c r="G58" s="230"/>
      <c r="H58" s="230"/>
      <c r="I58" s="230"/>
      <c r="J58" s="229"/>
      <c r="K58" s="229"/>
      <c r="L58" s="229"/>
      <c r="M58" s="229"/>
    </row>
    <row r="59" spans="1:13" ht="15.75">
      <c r="A59" s="230"/>
      <c r="B59" s="231"/>
      <c r="C59" s="230"/>
      <c r="D59" s="230"/>
      <c r="E59" s="230"/>
      <c r="F59" s="230"/>
      <c r="G59" s="230"/>
      <c r="H59" s="230"/>
      <c r="I59" s="230"/>
      <c r="J59" s="229"/>
      <c r="K59" s="229"/>
      <c r="L59" s="229"/>
      <c r="M59" s="229"/>
    </row>
    <row r="60" spans="1:13" ht="15.75">
      <c r="A60" s="230"/>
      <c r="B60" s="231"/>
      <c r="C60" s="230"/>
      <c r="D60" s="230"/>
      <c r="E60" s="230"/>
      <c r="F60" s="230"/>
      <c r="G60" s="230"/>
      <c r="H60" s="230"/>
      <c r="I60" s="230"/>
      <c r="J60" s="229"/>
      <c r="K60" s="229"/>
      <c r="L60" s="229"/>
      <c r="M60" s="229"/>
    </row>
    <row r="61" spans="1:13" ht="15.75">
      <c r="A61" s="230"/>
      <c r="B61" s="231"/>
      <c r="C61" s="230"/>
      <c r="D61" s="230"/>
      <c r="E61" s="230"/>
      <c r="F61" s="230"/>
      <c r="G61" s="230"/>
      <c r="H61" s="230"/>
      <c r="I61" s="230"/>
      <c r="J61" s="229"/>
      <c r="K61" s="229"/>
      <c r="L61" s="229"/>
      <c r="M61" s="229"/>
    </row>
    <row r="62" spans="1:13" ht="15.75">
      <c r="A62" s="232"/>
      <c r="B62" s="231"/>
      <c r="C62" s="232"/>
      <c r="D62" s="232"/>
      <c r="E62" s="232"/>
      <c r="F62" s="232"/>
      <c r="G62" s="232"/>
      <c r="H62" s="230"/>
      <c r="I62" s="230"/>
      <c r="J62" s="229"/>
      <c r="K62" s="229"/>
      <c r="L62" s="229"/>
      <c r="M62" s="229"/>
    </row>
    <row r="63" spans="1:13" ht="15.75">
      <c r="A63" s="232"/>
      <c r="B63" s="231"/>
      <c r="C63" s="232"/>
      <c r="D63" s="232"/>
      <c r="E63" s="232"/>
      <c r="F63" s="232"/>
      <c r="G63" s="232"/>
      <c r="H63" s="230"/>
      <c r="I63" s="230"/>
      <c r="J63" s="229"/>
      <c r="K63" s="229"/>
      <c r="L63" s="229"/>
      <c r="M63" s="229"/>
    </row>
    <row r="64" spans="1:13" ht="15.75">
      <c r="A64" s="232"/>
      <c r="B64" s="231"/>
      <c r="C64" s="232"/>
      <c r="D64" s="232"/>
      <c r="E64" s="232"/>
      <c r="F64" s="232"/>
      <c r="G64" s="232"/>
      <c r="H64" s="230"/>
      <c r="I64" s="230"/>
      <c r="J64" s="229"/>
      <c r="K64" s="229"/>
      <c r="L64" s="229"/>
      <c r="M64" s="229"/>
    </row>
    <row r="65" spans="1:13" ht="15.75">
      <c r="A65" s="230"/>
      <c r="B65" s="231"/>
      <c r="C65" s="230"/>
      <c r="D65" s="230"/>
      <c r="E65" s="230"/>
      <c r="F65" s="230"/>
      <c r="G65" s="230"/>
      <c r="H65" s="230"/>
      <c r="I65" s="230"/>
      <c r="J65" s="229"/>
      <c r="K65" s="229"/>
      <c r="L65" s="229"/>
      <c r="M65" s="229"/>
    </row>
    <row r="66" spans="1:13" ht="15.75">
      <c r="A66" s="233"/>
      <c r="B66" s="234"/>
      <c r="C66" s="233"/>
      <c r="D66" s="233"/>
      <c r="E66" s="233"/>
      <c r="F66" s="233"/>
      <c r="G66" s="233"/>
      <c r="H66" s="233"/>
      <c r="I66" s="233"/>
      <c r="J66" s="229"/>
      <c r="K66" s="229"/>
      <c r="L66" s="229"/>
      <c r="M66" s="229"/>
    </row>
    <row r="67" spans="1:13" ht="15.75">
      <c r="A67" s="232"/>
      <c r="B67" s="231"/>
      <c r="C67" s="232"/>
      <c r="D67" s="232"/>
      <c r="E67" s="232"/>
      <c r="F67" s="232"/>
      <c r="G67" s="232"/>
      <c r="H67" s="230"/>
      <c r="I67" s="230"/>
      <c r="J67" s="229"/>
      <c r="K67" s="229"/>
      <c r="L67" s="229"/>
      <c r="M67" s="229"/>
    </row>
    <row r="68" spans="1:13" ht="15.75">
      <c r="A68" s="230"/>
      <c r="B68" s="231"/>
      <c r="C68" s="230"/>
      <c r="D68" s="230"/>
      <c r="E68" s="230"/>
      <c r="F68" s="230"/>
      <c r="G68" s="230"/>
      <c r="H68" s="230"/>
      <c r="I68" s="230"/>
      <c r="J68" s="229"/>
      <c r="K68" s="229"/>
      <c r="L68" s="229"/>
      <c r="M68" s="229"/>
    </row>
    <row r="69" spans="1:13" ht="15.75">
      <c r="A69" s="232"/>
      <c r="B69" s="231"/>
      <c r="C69" s="232"/>
      <c r="D69" s="232"/>
      <c r="E69" s="232"/>
      <c r="F69" s="232"/>
      <c r="G69" s="232"/>
      <c r="H69" s="230"/>
      <c r="I69" s="230"/>
      <c r="J69" s="229"/>
      <c r="K69" s="229"/>
      <c r="L69" s="229"/>
      <c r="M69" s="229"/>
    </row>
    <row r="70" spans="1:13" ht="15.75">
      <c r="A70" s="232"/>
      <c r="B70" s="231"/>
      <c r="C70" s="232"/>
      <c r="D70" s="232"/>
      <c r="E70" s="232"/>
      <c r="F70" s="232"/>
      <c r="G70" s="232"/>
      <c r="H70" s="230"/>
      <c r="I70" s="230"/>
      <c r="J70" s="229"/>
      <c r="K70" s="229"/>
      <c r="L70" s="229"/>
      <c r="M70" s="229"/>
    </row>
    <row r="71" spans="1:13" ht="15.75">
      <c r="A71" s="230"/>
      <c r="B71" s="231"/>
      <c r="C71" s="230"/>
      <c r="D71" s="230"/>
      <c r="E71" s="230"/>
      <c r="F71" s="230"/>
      <c r="G71" s="230"/>
      <c r="H71" s="230"/>
      <c r="I71" s="230"/>
      <c r="J71" s="229"/>
      <c r="K71" s="229"/>
      <c r="L71" s="229"/>
      <c r="M71" s="229"/>
    </row>
    <row r="72" spans="1:13" ht="15.75">
      <c r="A72" s="230"/>
      <c r="B72" s="231"/>
      <c r="C72" s="230"/>
      <c r="D72" s="230"/>
      <c r="E72" s="230"/>
      <c r="F72" s="230"/>
      <c r="G72" s="230"/>
      <c r="H72" s="230"/>
      <c r="I72" s="230"/>
      <c r="J72" s="229"/>
      <c r="K72" s="229"/>
      <c r="L72" s="229"/>
      <c r="M72" s="229"/>
    </row>
    <row r="73" spans="1:13" ht="15.75">
      <c r="A73" s="230"/>
      <c r="B73" s="231"/>
      <c r="C73" s="230"/>
      <c r="D73" s="230"/>
      <c r="E73" s="230"/>
      <c r="F73" s="230"/>
      <c r="G73" s="230"/>
      <c r="H73" s="230"/>
      <c r="I73" s="230"/>
      <c r="J73" s="229"/>
      <c r="K73" s="229"/>
      <c r="L73" s="229"/>
      <c r="M73" s="229"/>
    </row>
    <row r="74" spans="1:13" ht="15.75">
      <c r="A74" s="230"/>
      <c r="B74" s="231"/>
      <c r="C74" s="230"/>
      <c r="D74" s="230"/>
      <c r="E74" s="230"/>
      <c r="F74" s="230"/>
      <c r="G74" s="230"/>
      <c r="H74" s="230"/>
      <c r="I74" s="230"/>
      <c r="J74" s="229"/>
      <c r="K74" s="229"/>
      <c r="L74" s="229"/>
      <c r="M74" s="229"/>
    </row>
    <row r="75" spans="1:13" ht="15.75">
      <c r="A75" s="232"/>
      <c r="B75" s="231"/>
      <c r="C75" s="232"/>
      <c r="D75" s="232"/>
      <c r="E75" s="232"/>
      <c r="F75" s="232"/>
      <c r="G75" s="232"/>
      <c r="H75" s="230"/>
      <c r="I75" s="230"/>
      <c r="J75" s="229"/>
      <c r="K75" s="229"/>
      <c r="L75" s="229"/>
      <c r="M75" s="229"/>
    </row>
    <row r="76" spans="1:13" ht="15.75">
      <c r="A76" s="232"/>
      <c r="B76" s="231"/>
      <c r="C76" s="232"/>
      <c r="D76" s="232"/>
      <c r="E76" s="232"/>
      <c r="F76" s="232"/>
      <c r="G76" s="232"/>
      <c r="H76" s="230"/>
      <c r="I76" s="230"/>
      <c r="J76" s="229"/>
      <c r="K76" s="229"/>
      <c r="L76" s="229"/>
      <c r="M76" s="229"/>
    </row>
    <row r="77" spans="1:13" ht="15.75">
      <c r="A77" s="232"/>
      <c r="B77" s="231"/>
      <c r="C77" s="232"/>
      <c r="D77" s="232"/>
      <c r="E77" s="232"/>
      <c r="F77" s="232"/>
      <c r="G77" s="232"/>
      <c r="H77" s="230"/>
      <c r="I77" s="230"/>
      <c r="J77" s="229"/>
      <c r="K77" s="229"/>
      <c r="L77" s="229"/>
      <c r="M77" s="229"/>
    </row>
    <row r="78" spans="1:13" ht="15.75">
      <c r="A78" s="232"/>
      <c r="B78" s="231"/>
      <c r="C78" s="232"/>
      <c r="D78" s="232"/>
      <c r="E78" s="232"/>
      <c r="F78" s="232"/>
      <c r="G78" s="232"/>
      <c r="H78" s="230"/>
      <c r="I78" s="230"/>
      <c r="J78" s="229"/>
      <c r="K78" s="229"/>
      <c r="L78" s="229"/>
      <c r="M78" s="229"/>
    </row>
    <row r="79" spans="1:13" ht="15.75">
      <c r="A79" s="232"/>
      <c r="B79" s="231"/>
      <c r="C79" s="232"/>
      <c r="D79" s="232"/>
      <c r="E79" s="232"/>
      <c r="F79" s="232"/>
      <c r="G79" s="232"/>
      <c r="H79" s="230"/>
      <c r="I79" s="230"/>
      <c r="J79" s="229"/>
      <c r="K79" s="229"/>
      <c r="L79" s="229"/>
      <c r="M79" s="229"/>
    </row>
    <row r="80" spans="1:13" ht="15.75">
      <c r="A80" s="230"/>
      <c r="B80" s="231"/>
      <c r="C80" s="230"/>
      <c r="D80" s="230"/>
      <c r="E80" s="230"/>
      <c r="F80" s="230"/>
      <c r="G80" s="230"/>
      <c r="H80" s="230"/>
      <c r="I80" s="230"/>
      <c r="J80" s="229"/>
      <c r="K80" s="229"/>
      <c r="L80" s="229"/>
      <c r="M80" s="229"/>
    </row>
    <row r="81" spans="1:13" ht="15.75">
      <c r="A81" s="230"/>
      <c r="B81" s="231"/>
      <c r="C81" s="230"/>
      <c r="D81" s="230"/>
      <c r="E81" s="230"/>
      <c r="F81" s="230"/>
      <c r="G81" s="230"/>
      <c r="H81" s="230"/>
      <c r="I81" s="230"/>
      <c r="J81" s="229"/>
      <c r="K81" s="229"/>
      <c r="L81" s="229"/>
      <c r="M81" s="229"/>
    </row>
    <row r="82" spans="1:13" ht="15.75">
      <c r="A82" s="232"/>
      <c r="B82" s="231"/>
      <c r="C82" s="232"/>
      <c r="D82" s="232"/>
      <c r="E82" s="232"/>
      <c r="F82" s="232"/>
      <c r="G82" s="232"/>
      <c r="H82" s="230"/>
      <c r="I82" s="230"/>
      <c r="J82" s="229"/>
      <c r="K82" s="229"/>
      <c r="L82" s="229"/>
      <c r="M82" s="229"/>
    </row>
    <row r="83" spans="1:13" ht="15.75">
      <c r="A83" s="232"/>
      <c r="B83" s="231"/>
      <c r="C83" s="232"/>
      <c r="D83" s="232"/>
      <c r="E83" s="232"/>
      <c r="F83" s="232"/>
      <c r="G83" s="232"/>
      <c r="H83" s="230"/>
      <c r="I83" s="230"/>
      <c r="J83" s="229"/>
      <c r="K83" s="229"/>
      <c r="L83" s="229"/>
      <c r="M83" s="229"/>
    </row>
    <row r="84" spans="1:13" ht="15.75">
      <c r="A84" s="232"/>
      <c r="B84" s="231"/>
      <c r="C84" s="232"/>
      <c r="D84" s="232"/>
      <c r="E84" s="232"/>
      <c r="F84" s="232"/>
      <c r="G84" s="232"/>
      <c r="H84" s="230"/>
      <c r="I84" s="230"/>
      <c r="J84" s="229"/>
      <c r="K84" s="229"/>
      <c r="L84" s="229"/>
      <c r="M84" s="229"/>
    </row>
    <row r="85" spans="1:13" ht="15.75">
      <c r="A85" s="230"/>
      <c r="B85" s="231"/>
      <c r="C85" s="230"/>
      <c r="D85" s="230"/>
      <c r="E85" s="230"/>
      <c r="F85" s="230"/>
      <c r="G85" s="230"/>
      <c r="H85" s="230"/>
      <c r="I85" s="230"/>
      <c r="J85" s="229"/>
      <c r="K85" s="229"/>
      <c r="L85" s="229"/>
      <c r="M85" s="229"/>
    </row>
    <row r="86" spans="1:13" ht="15.75">
      <c r="A86" s="232"/>
      <c r="B86" s="231"/>
      <c r="C86" s="232"/>
      <c r="D86" s="232"/>
      <c r="E86" s="232"/>
      <c r="F86" s="232"/>
      <c r="G86" s="232"/>
      <c r="H86" s="230"/>
      <c r="I86" s="230"/>
      <c r="J86" s="229"/>
      <c r="K86" s="229"/>
      <c r="L86" s="229"/>
      <c r="M86" s="229"/>
    </row>
    <row r="87" spans="1:13" ht="15.75">
      <c r="A87" s="232"/>
      <c r="B87" s="231"/>
      <c r="C87" s="232"/>
      <c r="D87" s="232"/>
      <c r="E87" s="232"/>
      <c r="F87" s="232"/>
      <c r="G87" s="232"/>
      <c r="H87" s="230"/>
      <c r="I87" s="230"/>
      <c r="J87" s="229"/>
      <c r="K87" s="229"/>
      <c r="L87" s="229"/>
      <c r="M87" s="229"/>
    </row>
    <row r="88" spans="1:13" ht="15.75">
      <c r="A88" s="230"/>
      <c r="B88" s="231"/>
      <c r="C88" s="230"/>
      <c r="D88" s="230"/>
      <c r="E88" s="230"/>
      <c r="F88" s="230"/>
      <c r="G88" s="230"/>
      <c r="H88" s="230"/>
      <c r="I88" s="230"/>
      <c r="J88" s="229"/>
      <c r="K88" s="229"/>
      <c r="L88" s="229"/>
      <c r="M88" s="229"/>
    </row>
    <row r="89" spans="1:13" ht="15.75">
      <c r="A89" s="232"/>
      <c r="B89" s="231"/>
      <c r="C89" s="232"/>
      <c r="D89" s="232"/>
      <c r="E89" s="232"/>
      <c r="F89" s="232"/>
      <c r="G89" s="232"/>
      <c r="H89" s="230"/>
      <c r="I89" s="230"/>
      <c r="J89" s="229"/>
      <c r="K89" s="229"/>
      <c r="L89" s="229"/>
      <c r="M89" s="229"/>
    </row>
    <row r="90" spans="1:13" ht="15.75">
      <c r="A90" s="232"/>
      <c r="B90" s="231"/>
      <c r="C90" s="232"/>
      <c r="D90" s="232"/>
      <c r="E90" s="232"/>
      <c r="F90" s="232"/>
      <c r="G90" s="232"/>
      <c r="H90" s="230"/>
      <c r="I90" s="230"/>
      <c r="J90" s="229"/>
      <c r="K90" s="229"/>
      <c r="L90" s="229"/>
      <c r="M90" s="229"/>
    </row>
    <row r="91" spans="1:13" ht="15.75">
      <c r="A91" s="232"/>
      <c r="B91" s="231"/>
      <c r="C91" s="232"/>
      <c r="D91" s="232"/>
      <c r="E91" s="232"/>
      <c r="F91" s="232"/>
      <c r="G91" s="232"/>
      <c r="H91" s="230"/>
      <c r="I91" s="230"/>
      <c r="J91" s="229"/>
      <c r="K91" s="229"/>
      <c r="L91" s="229"/>
      <c r="M91" s="229"/>
    </row>
    <row r="92" spans="1:13" ht="15.75">
      <c r="A92" s="230"/>
      <c r="B92" s="231"/>
      <c r="C92" s="230"/>
      <c r="D92" s="230"/>
      <c r="E92" s="230"/>
      <c r="F92" s="230"/>
      <c r="G92" s="230"/>
      <c r="H92" s="230"/>
      <c r="I92" s="230"/>
      <c r="J92" s="229"/>
      <c r="K92" s="229"/>
      <c r="L92" s="229"/>
      <c r="M92" s="229"/>
    </row>
    <row r="93" spans="1:13" ht="15.75">
      <c r="A93" s="230"/>
      <c r="B93" s="231"/>
      <c r="C93" s="230"/>
      <c r="D93" s="230"/>
      <c r="E93" s="230"/>
      <c r="F93" s="230"/>
      <c r="G93" s="230"/>
      <c r="H93" s="230"/>
      <c r="I93" s="230"/>
      <c r="J93" s="229"/>
      <c r="K93" s="229"/>
      <c r="L93" s="229"/>
      <c r="M93" s="229"/>
    </row>
    <row r="94" spans="1:13" ht="15.75">
      <c r="A94" s="232"/>
      <c r="B94" s="231"/>
      <c r="C94" s="232"/>
      <c r="D94" s="232"/>
      <c r="E94" s="232"/>
      <c r="F94" s="232"/>
      <c r="G94" s="232"/>
      <c r="H94" s="230"/>
      <c r="I94" s="230"/>
      <c r="J94" s="229"/>
      <c r="K94" s="229"/>
      <c r="L94" s="229"/>
      <c r="M94" s="229"/>
    </row>
    <row r="95" spans="1:13" ht="15.75">
      <c r="A95" s="232"/>
      <c r="B95" s="231"/>
      <c r="C95" s="232"/>
      <c r="D95" s="232"/>
      <c r="E95" s="232"/>
      <c r="F95" s="232"/>
      <c r="G95" s="232"/>
      <c r="H95" s="230"/>
      <c r="I95" s="230"/>
      <c r="J95" s="229"/>
      <c r="K95" s="229"/>
      <c r="L95" s="229"/>
      <c r="M95" s="229"/>
    </row>
    <row r="96" spans="1:13" ht="15.75">
      <c r="A96" s="230"/>
      <c r="B96" s="231"/>
      <c r="C96" s="230"/>
      <c r="D96" s="230"/>
      <c r="E96" s="230"/>
      <c r="F96" s="230"/>
      <c r="G96" s="230"/>
      <c r="H96" s="230"/>
      <c r="I96" s="230"/>
      <c r="J96" s="229"/>
      <c r="K96" s="229"/>
      <c r="L96" s="229"/>
      <c r="M96" s="229"/>
    </row>
    <row r="97" spans="1:13" ht="15.75">
      <c r="A97" s="230"/>
      <c r="B97" s="231"/>
      <c r="C97" s="230"/>
      <c r="D97" s="230"/>
      <c r="E97" s="230"/>
      <c r="F97" s="230"/>
      <c r="G97" s="230"/>
      <c r="H97" s="230"/>
      <c r="I97" s="230"/>
      <c r="J97" s="229"/>
      <c r="K97" s="229"/>
      <c r="L97" s="229"/>
      <c r="M97" s="229"/>
    </row>
    <row r="98" spans="1:13" ht="15.75">
      <c r="A98" s="230"/>
      <c r="B98" s="231"/>
      <c r="C98" s="230"/>
      <c r="D98" s="230"/>
      <c r="E98" s="230"/>
      <c r="F98" s="230"/>
      <c r="G98" s="230"/>
      <c r="H98" s="230"/>
      <c r="I98" s="230"/>
      <c r="J98" s="229"/>
      <c r="K98" s="229"/>
      <c r="L98" s="229"/>
      <c r="M98" s="229"/>
    </row>
    <row r="99" spans="1:13" ht="15.75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</row>
  </sheetData>
  <sheetProtection/>
  <mergeCells count="7">
    <mergeCell ref="A47:B47"/>
    <mergeCell ref="B2:G2"/>
    <mergeCell ref="A1:G1"/>
    <mergeCell ref="B3:G3"/>
    <mergeCell ref="A2:A4"/>
    <mergeCell ref="A44:F45"/>
    <mergeCell ref="C46:H46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1</oddHeader>
    <oddFooter>&amp;L&amp;"Arial CE,Kurzíva"&amp;10Pozn.: Údaje sú spracované k 15.01.2020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view="pageLayout" workbookViewId="0" topLeftCell="B1">
      <selection activeCell="M19" sqref="M19"/>
    </sheetView>
  </sheetViews>
  <sheetFormatPr defaultColWidth="8.796875" defaultRowHeight="15"/>
  <cols>
    <col min="1" max="1" width="3.296875" style="39" customWidth="1"/>
    <col min="2" max="2" width="38.296875" style="39" customWidth="1"/>
    <col min="3" max="14" width="5" style="39" customWidth="1"/>
    <col min="15" max="16384" width="8.8984375" style="39" customWidth="1"/>
  </cols>
  <sheetData>
    <row r="1" spans="1:14" ht="33" customHeight="1" thickBot="1">
      <c r="A1" s="469" t="s">
        <v>328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4" s="43" customFormat="1" ht="13.5" thickBot="1">
      <c r="A2" s="48" t="s">
        <v>15</v>
      </c>
      <c r="B2" s="49" t="s">
        <v>310</v>
      </c>
      <c r="C2" s="49">
        <v>2009</v>
      </c>
      <c r="D2" s="49">
        <v>2010</v>
      </c>
      <c r="E2" s="49">
        <v>2011</v>
      </c>
      <c r="F2" s="49">
        <v>2012</v>
      </c>
      <c r="G2" s="49">
        <v>2013</v>
      </c>
      <c r="H2" s="49">
        <v>2014</v>
      </c>
      <c r="I2" s="49">
        <v>2015</v>
      </c>
      <c r="J2" s="49">
        <v>2016</v>
      </c>
      <c r="K2" s="49">
        <v>2017</v>
      </c>
      <c r="L2" s="49">
        <v>2018</v>
      </c>
      <c r="M2" s="331">
        <v>2019</v>
      </c>
      <c r="N2" s="336">
        <v>2020</v>
      </c>
    </row>
    <row r="3" spans="1:14" s="43" customFormat="1" ht="18" customHeight="1" thickTop="1">
      <c r="A3" s="65" t="s">
        <v>193</v>
      </c>
      <c r="B3" s="42" t="s">
        <v>194</v>
      </c>
      <c r="C3" s="57">
        <v>6</v>
      </c>
      <c r="D3" s="57">
        <v>7</v>
      </c>
      <c r="E3" s="57">
        <v>14</v>
      </c>
      <c r="F3" s="57">
        <v>7</v>
      </c>
      <c r="G3" s="57">
        <v>21</v>
      </c>
      <c r="H3" s="57">
        <v>9</v>
      </c>
      <c r="I3" s="57">
        <v>12</v>
      </c>
      <c r="J3" s="57">
        <v>7</v>
      </c>
      <c r="K3" s="57">
        <v>7</v>
      </c>
      <c r="L3" s="57">
        <v>3</v>
      </c>
      <c r="M3" s="343">
        <v>3</v>
      </c>
      <c r="N3" s="349">
        <v>2</v>
      </c>
    </row>
    <row r="4" spans="1:14" s="43" customFormat="1" ht="27.75" customHeight="1">
      <c r="A4" s="64" t="s">
        <v>195</v>
      </c>
      <c r="B4" s="45" t="s">
        <v>196</v>
      </c>
      <c r="C4" s="58">
        <v>17</v>
      </c>
      <c r="D4" s="58">
        <v>23</v>
      </c>
      <c r="E4" s="58">
        <v>16</v>
      </c>
      <c r="F4" s="58">
        <v>19</v>
      </c>
      <c r="G4" s="58">
        <v>11</v>
      </c>
      <c r="H4" s="58">
        <v>8</v>
      </c>
      <c r="I4" s="58">
        <v>11</v>
      </c>
      <c r="J4" s="58">
        <v>11</v>
      </c>
      <c r="K4" s="58">
        <v>12</v>
      </c>
      <c r="L4" s="58">
        <v>5</v>
      </c>
      <c r="M4" s="344">
        <v>7</v>
      </c>
      <c r="N4" s="350">
        <v>1</v>
      </c>
    </row>
    <row r="5" spans="1:14" s="43" customFormat="1" ht="18" customHeight="1">
      <c r="A5" s="64" t="s">
        <v>197</v>
      </c>
      <c r="B5" s="45" t="s">
        <v>198</v>
      </c>
      <c r="C5" s="58">
        <v>1</v>
      </c>
      <c r="D5" s="58">
        <v>2</v>
      </c>
      <c r="E5" s="58">
        <v>2</v>
      </c>
      <c r="F5" s="58">
        <v>1</v>
      </c>
      <c r="G5" s="58">
        <v>0</v>
      </c>
      <c r="H5" s="58">
        <v>1</v>
      </c>
      <c r="I5" s="58">
        <v>0</v>
      </c>
      <c r="J5" s="58">
        <v>0</v>
      </c>
      <c r="K5" s="58">
        <v>1</v>
      </c>
      <c r="L5" s="58">
        <v>0</v>
      </c>
      <c r="M5" s="344">
        <v>0</v>
      </c>
      <c r="N5" s="350">
        <v>0</v>
      </c>
    </row>
    <row r="6" spans="1:14" s="43" customFormat="1" ht="27.75" customHeight="1">
      <c r="A6" s="64" t="s">
        <v>199</v>
      </c>
      <c r="B6" s="45" t="s">
        <v>200</v>
      </c>
      <c r="C6" s="58">
        <v>4</v>
      </c>
      <c r="D6" s="58">
        <v>2</v>
      </c>
      <c r="E6" s="58">
        <v>4</v>
      </c>
      <c r="F6" s="58">
        <v>1</v>
      </c>
      <c r="G6" s="58">
        <v>1</v>
      </c>
      <c r="H6" s="58">
        <v>1</v>
      </c>
      <c r="I6" s="58">
        <v>1</v>
      </c>
      <c r="J6" s="58">
        <v>0</v>
      </c>
      <c r="K6" s="58">
        <v>1</v>
      </c>
      <c r="L6" s="58">
        <v>0</v>
      </c>
      <c r="M6" s="344">
        <v>0</v>
      </c>
      <c r="N6" s="350">
        <v>2</v>
      </c>
    </row>
    <row r="7" spans="1:14" s="43" customFormat="1" ht="27.75" customHeight="1">
      <c r="A7" s="64" t="s">
        <v>201</v>
      </c>
      <c r="B7" s="45" t="s">
        <v>202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1</v>
      </c>
      <c r="I7" s="58">
        <v>0</v>
      </c>
      <c r="J7" s="58">
        <v>0</v>
      </c>
      <c r="K7" s="58">
        <v>0</v>
      </c>
      <c r="L7" s="58">
        <v>0</v>
      </c>
      <c r="M7" s="344">
        <v>0</v>
      </c>
      <c r="N7" s="350">
        <v>0</v>
      </c>
    </row>
    <row r="8" spans="1:14" s="43" customFormat="1" ht="18" customHeight="1">
      <c r="A8" s="64" t="s">
        <v>203</v>
      </c>
      <c r="B8" s="45" t="s">
        <v>204</v>
      </c>
      <c r="C8" s="58">
        <v>15</v>
      </c>
      <c r="D8" s="58">
        <v>14</v>
      </c>
      <c r="E8" s="58">
        <v>12</v>
      </c>
      <c r="F8" s="58">
        <v>10</v>
      </c>
      <c r="G8" s="58">
        <v>10</v>
      </c>
      <c r="H8" s="58">
        <v>14</v>
      </c>
      <c r="I8" s="58">
        <v>10</v>
      </c>
      <c r="J8" s="58">
        <v>9</v>
      </c>
      <c r="K8" s="58">
        <v>8</v>
      </c>
      <c r="L8" s="58">
        <v>7</v>
      </c>
      <c r="M8" s="344">
        <v>2</v>
      </c>
      <c r="N8" s="350">
        <v>3</v>
      </c>
    </row>
    <row r="9" spans="1:14" s="43" customFormat="1" ht="27.75" customHeight="1">
      <c r="A9" s="64" t="s">
        <v>205</v>
      </c>
      <c r="B9" s="45" t="s">
        <v>206</v>
      </c>
      <c r="C9" s="58">
        <v>0</v>
      </c>
      <c r="D9" s="58">
        <v>4</v>
      </c>
      <c r="E9" s="58">
        <v>1</v>
      </c>
      <c r="F9" s="58">
        <v>1</v>
      </c>
      <c r="G9" s="58">
        <v>1</v>
      </c>
      <c r="H9" s="58">
        <v>1</v>
      </c>
      <c r="I9" s="58">
        <v>1</v>
      </c>
      <c r="J9" s="58">
        <v>0</v>
      </c>
      <c r="K9" s="58">
        <v>2</v>
      </c>
      <c r="L9" s="58">
        <v>2</v>
      </c>
      <c r="M9" s="344">
        <v>0</v>
      </c>
      <c r="N9" s="350">
        <v>0</v>
      </c>
    </row>
    <row r="10" spans="1:14" s="43" customFormat="1" ht="27.75" customHeight="1">
      <c r="A10" s="66"/>
      <c r="B10" s="59" t="s">
        <v>222</v>
      </c>
      <c r="C10" s="60">
        <v>43</v>
      </c>
      <c r="D10" s="60">
        <v>52</v>
      </c>
      <c r="E10" s="60">
        <v>49</v>
      </c>
      <c r="F10" s="60">
        <v>39</v>
      </c>
      <c r="G10" s="60">
        <v>44</v>
      </c>
      <c r="H10" s="60">
        <v>34</v>
      </c>
      <c r="I10" s="60">
        <f>SUM(I3:I9)</f>
        <v>35</v>
      </c>
      <c r="J10" s="60">
        <f>SUM(J3:J9)</f>
        <v>27</v>
      </c>
      <c r="K10" s="60">
        <f>SUM(K3:K9)</f>
        <v>31</v>
      </c>
      <c r="L10" s="60">
        <f>SUM(L3:L9)</f>
        <v>17</v>
      </c>
      <c r="M10" s="345">
        <f>SUM(M3:M9)</f>
        <v>12</v>
      </c>
      <c r="N10" s="351">
        <v>8</v>
      </c>
    </row>
    <row r="11" spans="1:14" s="43" customFormat="1" ht="27.75" customHeight="1">
      <c r="A11" s="64" t="s">
        <v>207</v>
      </c>
      <c r="B11" s="45" t="s">
        <v>208</v>
      </c>
      <c r="C11" s="58">
        <v>29</v>
      </c>
      <c r="D11" s="58">
        <v>39</v>
      </c>
      <c r="E11" s="58">
        <v>26</v>
      </c>
      <c r="F11" s="58">
        <v>33</v>
      </c>
      <c r="G11" s="58">
        <v>31</v>
      </c>
      <c r="H11" s="58">
        <v>31</v>
      </c>
      <c r="I11" s="58">
        <v>34</v>
      </c>
      <c r="J11" s="58">
        <v>30</v>
      </c>
      <c r="K11" s="58">
        <v>26</v>
      </c>
      <c r="L11" s="58">
        <v>22</v>
      </c>
      <c r="M11" s="344">
        <v>14</v>
      </c>
      <c r="N11" s="350">
        <v>15</v>
      </c>
    </row>
    <row r="12" spans="1:14" s="43" customFormat="1" ht="27.75" customHeight="1">
      <c r="A12" s="64" t="s">
        <v>209</v>
      </c>
      <c r="B12" s="45" t="s">
        <v>210</v>
      </c>
      <c r="C12" s="58">
        <v>2</v>
      </c>
      <c r="D12" s="58">
        <v>1</v>
      </c>
      <c r="E12" s="58">
        <v>1</v>
      </c>
      <c r="F12" s="58">
        <v>1</v>
      </c>
      <c r="G12" s="58">
        <v>1</v>
      </c>
      <c r="H12" s="58">
        <v>3</v>
      </c>
      <c r="I12" s="58">
        <v>0</v>
      </c>
      <c r="J12" s="58">
        <v>2</v>
      </c>
      <c r="K12" s="58">
        <v>0</v>
      </c>
      <c r="L12" s="58">
        <v>0</v>
      </c>
      <c r="M12" s="344">
        <v>0</v>
      </c>
      <c r="N12" s="350">
        <v>1</v>
      </c>
    </row>
    <row r="13" spans="1:14" s="43" customFormat="1" ht="27.75" customHeight="1">
      <c r="A13" s="64" t="s">
        <v>211</v>
      </c>
      <c r="B13" s="45" t="s">
        <v>212</v>
      </c>
      <c r="C13" s="58">
        <v>0</v>
      </c>
      <c r="D13" s="58">
        <v>0</v>
      </c>
      <c r="E13" s="58">
        <v>0</v>
      </c>
      <c r="F13" s="58">
        <v>4</v>
      </c>
      <c r="G13" s="58">
        <v>2</v>
      </c>
      <c r="H13" s="58">
        <v>1</v>
      </c>
      <c r="I13" s="58">
        <v>2</v>
      </c>
      <c r="J13" s="58">
        <v>1</v>
      </c>
      <c r="K13" s="58">
        <v>1</v>
      </c>
      <c r="L13" s="58">
        <v>0</v>
      </c>
      <c r="M13" s="344">
        <v>0</v>
      </c>
      <c r="N13" s="350">
        <v>0</v>
      </c>
    </row>
    <row r="14" spans="1:14" s="43" customFormat="1" ht="27.75" customHeight="1">
      <c r="A14" s="66"/>
      <c r="B14" s="59" t="s">
        <v>300</v>
      </c>
      <c r="C14" s="60">
        <v>31</v>
      </c>
      <c r="D14" s="60">
        <v>40</v>
      </c>
      <c r="E14" s="60">
        <v>27</v>
      </c>
      <c r="F14" s="60">
        <v>38</v>
      </c>
      <c r="G14" s="60">
        <v>34</v>
      </c>
      <c r="H14" s="60">
        <v>35</v>
      </c>
      <c r="I14" s="60">
        <f>SUM(I11:I13)</f>
        <v>36</v>
      </c>
      <c r="J14" s="60">
        <f>SUM(J11:J13)</f>
        <v>33</v>
      </c>
      <c r="K14" s="60">
        <f>SUM(K11:K13)</f>
        <v>27</v>
      </c>
      <c r="L14" s="60">
        <f>SUM(L11:L13)</f>
        <v>22</v>
      </c>
      <c r="M14" s="345">
        <f>SUM(M11:M13)</f>
        <v>14</v>
      </c>
      <c r="N14" s="351">
        <v>16</v>
      </c>
    </row>
    <row r="15" spans="1:14" s="43" customFormat="1" ht="27.75" customHeight="1">
      <c r="A15" s="64" t="s">
        <v>213</v>
      </c>
      <c r="B15" s="45" t="s">
        <v>214</v>
      </c>
      <c r="C15" s="58">
        <v>14</v>
      </c>
      <c r="D15" s="58">
        <v>16</v>
      </c>
      <c r="E15" s="58">
        <v>16</v>
      </c>
      <c r="F15" s="58">
        <v>18</v>
      </c>
      <c r="G15" s="58">
        <v>17</v>
      </c>
      <c r="H15" s="58">
        <v>18</v>
      </c>
      <c r="I15" s="58">
        <v>26</v>
      </c>
      <c r="J15" s="58">
        <v>14</v>
      </c>
      <c r="K15" s="58">
        <v>12</v>
      </c>
      <c r="L15" s="58">
        <v>13</v>
      </c>
      <c r="M15" s="344">
        <v>16</v>
      </c>
      <c r="N15" s="350">
        <v>6</v>
      </c>
    </row>
    <row r="16" spans="1:14" s="43" customFormat="1" ht="28.5" customHeight="1">
      <c r="A16" s="64" t="s">
        <v>215</v>
      </c>
      <c r="B16" s="45" t="s">
        <v>216</v>
      </c>
      <c r="C16" s="58">
        <v>49</v>
      </c>
      <c r="D16" s="58">
        <v>40</v>
      </c>
      <c r="E16" s="58">
        <v>30</v>
      </c>
      <c r="F16" s="58">
        <v>55</v>
      </c>
      <c r="G16" s="58">
        <v>41</v>
      </c>
      <c r="H16" s="58">
        <v>43</v>
      </c>
      <c r="I16" s="58">
        <v>39</v>
      </c>
      <c r="J16" s="58">
        <v>21</v>
      </c>
      <c r="K16" s="58">
        <v>34</v>
      </c>
      <c r="L16" s="58">
        <v>12</v>
      </c>
      <c r="M16" s="344">
        <v>9</v>
      </c>
      <c r="N16" s="350">
        <v>14</v>
      </c>
    </row>
    <row r="17" spans="1:14" s="43" customFormat="1" ht="18" customHeight="1">
      <c r="A17" s="64" t="s">
        <v>217</v>
      </c>
      <c r="B17" s="45" t="s">
        <v>218</v>
      </c>
      <c r="C17" s="58">
        <v>1</v>
      </c>
      <c r="D17" s="58">
        <v>3</v>
      </c>
      <c r="E17" s="58">
        <v>3</v>
      </c>
      <c r="F17" s="58">
        <v>4</v>
      </c>
      <c r="G17" s="58">
        <v>5</v>
      </c>
      <c r="H17" s="58">
        <v>5</v>
      </c>
      <c r="I17" s="58">
        <v>3</v>
      </c>
      <c r="J17" s="58">
        <v>3</v>
      </c>
      <c r="K17" s="58">
        <v>5</v>
      </c>
      <c r="L17" s="58">
        <v>2</v>
      </c>
      <c r="M17" s="344">
        <v>0</v>
      </c>
      <c r="N17" s="350">
        <v>0</v>
      </c>
    </row>
    <row r="18" spans="1:14" s="43" customFormat="1" ht="18" customHeight="1">
      <c r="A18" s="64" t="s">
        <v>219</v>
      </c>
      <c r="B18" s="45" t="s">
        <v>220</v>
      </c>
      <c r="C18" s="61">
        <v>10</v>
      </c>
      <c r="D18" s="61">
        <v>11</v>
      </c>
      <c r="E18" s="61">
        <v>12</v>
      </c>
      <c r="F18" s="61">
        <v>15</v>
      </c>
      <c r="G18" s="61">
        <v>13</v>
      </c>
      <c r="H18" s="61">
        <v>18</v>
      </c>
      <c r="I18" s="61">
        <v>16</v>
      </c>
      <c r="J18" s="61">
        <v>4</v>
      </c>
      <c r="K18" s="61">
        <v>8</v>
      </c>
      <c r="L18" s="61">
        <v>10</v>
      </c>
      <c r="M18" s="346">
        <v>7</v>
      </c>
      <c r="N18" s="352">
        <v>5</v>
      </c>
    </row>
    <row r="19" spans="1:14" s="43" customFormat="1" ht="18" customHeight="1" thickBot="1">
      <c r="A19" s="67"/>
      <c r="B19" s="62" t="s">
        <v>221</v>
      </c>
      <c r="C19" s="63">
        <v>74</v>
      </c>
      <c r="D19" s="63">
        <v>70</v>
      </c>
      <c r="E19" s="63">
        <v>61</v>
      </c>
      <c r="F19" s="63">
        <v>92</v>
      </c>
      <c r="G19" s="63">
        <v>76</v>
      </c>
      <c r="H19" s="63">
        <f aca="true" t="shared" si="0" ref="H19:M19">SUM(H15:H18)</f>
        <v>84</v>
      </c>
      <c r="I19" s="63">
        <f t="shared" si="0"/>
        <v>84</v>
      </c>
      <c r="J19" s="63">
        <f t="shared" si="0"/>
        <v>42</v>
      </c>
      <c r="K19" s="63">
        <f t="shared" si="0"/>
        <v>59</v>
      </c>
      <c r="L19" s="289">
        <f t="shared" si="0"/>
        <v>37</v>
      </c>
      <c r="M19" s="347">
        <f t="shared" si="0"/>
        <v>32</v>
      </c>
      <c r="N19" s="353">
        <v>25</v>
      </c>
    </row>
    <row r="20" spans="1:14" s="43" customFormat="1" ht="18" customHeight="1" thickBot="1" thickTop="1">
      <c r="A20" s="68"/>
      <c r="B20" s="54" t="s">
        <v>192</v>
      </c>
      <c r="C20" s="69">
        <v>148</v>
      </c>
      <c r="D20" s="69">
        <v>162</v>
      </c>
      <c r="E20" s="69">
        <v>137</v>
      </c>
      <c r="F20" s="69">
        <v>169</v>
      </c>
      <c r="G20" s="69">
        <v>154</v>
      </c>
      <c r="H20" s="69">
        <f aca="true" t="shared" si="1" ref="H20:M20">H10+H14+H19</f>
        <v>153</v>
      </c>
      <c r="I20" s="69">
        <f t="shared" si="1"/>
        <v>155</v>
      </c>
      <c r="J20" s="69">
        <f t="shared" si="1"/>
        <v>102</v>
      </c>
      <c r="K20" s="69">
        <f t="shared" si="1"/>
        <v>117</v>
      </c>
      <c r="L20" s="69">
        <f t="shared" si="1"/>
        <v>76</v>
      </c>
      <c r="M20" s="348">
        <f t="shared" si="1"/>
        <v>58</v>
      </c>
      <c r="N20" s="354">
        <v>49</v>
      </c>
    </row>
    <row r="21" ht="15.75">
      <c r="A21" s="70"/>
    </row>
  </sheetData>
  <sheetProtection/>
  <mergeCells count="1">
    <mergeCell ref="A1:N1"/>
  </mergeCells>
  <printOptions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10</oddHeader>
    <oddFooter>&amp;L&amp;"Arial CE,Kurzíva"&amp;10Pozn.: Údaje sú spracované k 05.02.2021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30" zoomScaleNormal="130" workbookViewId="0" topLeftCell="A40">
      <selection activeCell="D47" sqref="D47"/>
    </sheetView>
  </sheetViews>
  <sheetFormatPr defaultColWidth="8.796875" defaultRowHeight="15"/>
  <cols>
    <col min="1" max="1" width="4.19921875" style="39" customWidth="1"/>
    <col min="2" max="2" width="7.19921875" style="39" customWidth="1"/>
    <col min="3" max="3" width="6.296875" style="39" customWidth="1"/>
    <col min="4" max="4" width="10.3984375" style="39" customWidth="1"/>
    <col min="5" max="5" width="7.19921875" style="39" customWidth="1"/>
    <col min="6" max="6" width="6.8984375" style="39" customWidth="1"/>
    <col min="7" max="7" width="5.796875" style="39" customWidth="1"/>
    <col min="8" max="8" width="6.796875" style="39" customWidth="1"/>
    <col min="9" max="9" width="5.796875" style="39" customWidth="1"/>
    <col min="10" max="11" width="6.296875" style="39" customWidth="1"/>
    <col min="12" max="16384" width="8.8984375" style="39" customWidth="1"/>
  </cols>
  <sheetData>
    <row r="1" spans="1:12" ht="14.25" customHeight="1" thickBot="1">
      <c r="A1" s="470" t="s">
        <v>329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71"/>
    </row>
    <row r="2" spans="1:12" ht="51" customHeight="1">
      <c r="A2" s="72" t="s">
        <v>223</v>
      </c>
      <c r="B2" s="73" t="s">
        <v>224</v>
      </c>
      <c r="C2" s="73" t="s">
        <v>225</v>
      </c>
      <c r="D2" s="73" t="s">
        <v>226</v>
      </c>
      <c r="E2" s="73" t="s">
        <v>227</v>
      </c>
      <c r="F2" s="73" t="s">
        <v>228</v>
      </c>
      <c r="G2" s="73" t="s">
        <v>229</v>
      </c>
      <c r="H2" s="73" t="s">
        <v>230</v>
      </c>
      <c r="I2" s="73" t="s">
        <v>231</v>
      </c>
      <c r="J2" s="73" t="s">
        <v>232</v>
      </c>
      <c r="K2" s="74" t="s">
        <v>233</v>
      </c>
      <c r="L2" s="75"/>
    </row>
    <row r="3" spans="1:12" s="76" customFormat="1" ht="12" customHeight="1">
      <c r="A3" s="296">
        <v>1969</v>
      </c>
      <c r="B3" s="297">
        <v>1916484</v>
      </c>
      <c r="C3" s="297">
        <v>61868</v>
      </c>
      <c r="D3" s="297">
        <v>1823016</v>
      </c>
      <c r="E3" s="298">
        <v>3.23</v>
      </c>
      <c r="F3" s="299">
        <v>0.261</v>
      </c>
      <c r="G3" s="298">
        <v>29.47</v>
      </c>
      <c r="H3" s="297">
        <v>4995</v>
      </c>
      <c r="I3" s="300">
        <v>304</v>
      </c>
      <c r="J3" s="298">
        <v>15.86</v>
      </c>
      <c r="K3" s="301">
        <v>640</v>
      </c>
      <c r="L3" s="75"/>
    </row>
    <row r="4" spans="1:12" s="76" customFormat="1" ht="11.25" customHeight="1">
      <c r="A4" s="296">
        <v>1970</v>
      </c>
      <c r="B4" s="297">
        <v>1953573</v>
      </c>
      <c r="C4" s="297">
        <v>66857</v>
      </c>
      <c r="D4" s="297">
        <v>1861759</v>
      </c>
      <c r="E4" s="298">
        <v>3.42</v>
      </c>
      <c r="F4" s="299">
        <v>0.261</v>
      </c>
      <c r="G4" s="298">
        <v>27.85</v>
      </c>
      <c r="H4" s="297">
        <v>5101</v>
      </c>
      <c r="I4" s="300">
        <v>300</v>
      </c>
      <c r="J4" s="298">
        <v>15.36</v>
      </c>
      <c r="K4" s="301">
        <v>705</v>
      </c>
      <c r="L4" s="75"/>
    </row>
    <row r="5" spans="1:12" s="76" customFormat="1" ht="11.25" customHeight="1">
      <c r="A5" s="296">
        <v>1971</v>
      </c>
      <c r="B5" s="297">
        <v>1992735</v>
      </c>
      <c r="C5" s="297">
        <v>70657</v>
      </c>
      <c r="D5" s="297">
        <v>1824468</v>
      </c>
      <c r="E5" s="298">
        <v>3.55</v>
      </c>
      <c r="F5" s="299">
        <v>0.251</v>
      </c>
      <c r="G5" s="298">
        <v>25.82</v>
      </c>
      <c r="H5" s="297">
        <v>4999</v>
      </c>
      <c r="I5" s="300">
        <v>289</v>
      </c>
      <c r="J5" s="298">
        <v>14.5</v>
      </c>
      <c r="K5" s="301">
        <v>806</v>
      </c>
      <c r="L5" s="75"/>
    </row>
    <row r="6" spans="1:12" s="76" customFormat="1" ht="10.5" customHeight="1">
      <c r="A6" s="296">
        <v>1972</v>
      </c>
      <c r="B6" s="297">
        <v>2038470</v>
      </c>
      <c r="C6" s="297">
        <v>67172</v>
      </c>
      <c r="D6" s="297">
        <v>1706237</v>
      </c>
      <c r="E6" s="298">
        <v>3.3</v>
      </c>
      <c r="F6" s="299">
        <v>0.229</v>
      </c>
      <c r="G6" s="298">
        <v>25.4</v>
      </c>
      <c r="H6" s="297">
        <v>4662</v>
      </c>
      <c r="I6" s="300">
        <v>265</v>
      </c>
      <c r="J6" s="298">
        <v>13</v>
      </c>
      <c r="K6" s="301">
        <v>858</v>
      </c>
      <c r="L6" s="75"/>
    </row>
    <row r="7" spans="1:12" s="76" customFormat="1" ht="12" customHeight="1">
      <c r="A7" s="296">
        <v>1973</v>
      </c>
      <c r="B7" s="297">
        <v>2088306</v>
      </c>
      <c r="C7" s="297">
        <v>66368</v>
      </c>
      <c r="D7" s="297">
        <v>1681274</v>
      </c>
      <c r="E7" s="298">
        <v>3.18</v>
      </c>
      <c r="F7" s="299">
        <v>0.221</v>
      </c>
      <c r="G7" s="298">
        <v>25.33</v>
      </c>
      <c r="H7" s="297">
        <v>4606</v>
      </c>
      <c r="I7" s="300">
        <v>306</v>
      </c>
      <c r="J7" s="298">
        <v>14.65</v>
      </c>
      <c r="K7" s="301">
        <v>838</v>
      </c>
      <c r="L7" s="75"/>
    </row>
    <row r="8" spans="1:12" s="76" customFormat="1" ht="14.25" customHeight="1">
      <c r="A8" s="296">
        <v>1974</v>
      </c>
      <c r="B8" s="297">
        <v>2145241</v>
      </c>
      <c r="C8" s="297">
        <v>63250</v>
      </c>
      <c r="D8" s="297">
        <v>1646812</v>
      </c>
      <c r="E8" s="298">
        <v>2.95</v>
      </c>
      <c r="F8" s="299">
        <v>0.21</v>
      </c>
      <c r="G8" s="298">
        <v>26.04</v>
      </c>
      <c r="H8" s="297">
        <v>4512</v>
      </c>
      <c r="I8" s="300">
        <v>271</v>
      </c>
      <c r="J8" s="298">
        <v>12.63</v>
      </c>
      <c r="K8" s="301">
        <v>717</v>
      </c>
      <c r="L8" s="75"/>
    </row>
    <row r="9" spans="1:12" s="76" customFormat="1" ht="11.25" customHeight="1">
      <c r="A9" s="296">
        <v>1975</v>
      </c>
      <c r="B9" s="297">
        <v>2196022</v>
      </c>
      <c r="C9" s="297">
        <v>65102</v>
      </c>
      <c r="D9" s="297">
        <v>1669746</v>
      </c>
      <c r="E9" s="298">
        <v>2.96</v>
      </c>
      <c r="F9" s="299">
        <v>0.208</v>
      </c>
      <c r="G9" s="298">
        <v>25.65</v>
      </c>
      <c r="H9" s="297">
        <v>4575</v>
      </c>
      <c r="I9" s="300">
        <v>281</v>
      </c>
      <c r="J9" s="298">
        <v>12.8</v>
      </c>
      <c r="K9" s="301">
        <v>717</v>
      </c>
      <c r="L9" s="75"/>
    </row>
    <row r="10" spans="1:12" s="76" customFormat="1" ht="11.25" customHeight="1">
      <c r="A10" s="296">
        <v>1976</v>
      </c>
      <c r="B10" s="297">
        <v>2237685</v>
      </c>
      <c r="C10" s="297">
        <v>63997</v>
      </c>
      <c r="D10" s="297">
        <v>1655341</v>
      </c>
      <c r="E10" s="298">
        <v>2.86</v>
      </c>
      <c r="F10" s="299">
        <v>0.202</v>
      </c>
      <c r="G10" s="298">
        <v>25.87</v>
      </c>
      <c r="H10" s="297">
        <v>4523</v>
      </c>
      <c r="I10" s="300">
        <v>293</v>
      </c>
      <c r="J10" s="298">
        <v>13.09</v>
      </c>
      <c r="K10" s="301">
        <v>802</v>
      </c>
      <c r="L10" s="75"/>
    </row>
    <row r="11" spans="1:12" s="76" customFormat="1" ht="11.25" customHeight="1">
      <c r="A11" s="296">
        <v>1977</v>
      </c>
      <c r="B11" s="297">
        <v>2279275</v>
      </c>
      <c r="C11" s="297">
        <v>62807</v>
      </c>
      <c r="D11" s="297">
        <v>1673175</v>
      </c>
      <c r="E11" s="298">
        <v>2.76</v>
      </c>
      <c r="F11" s="299">
        <v>0.201</v>
      </c>
      <c r="G11" s="298">
        <v>26.64</v>
      </c>
      <c r="H11" s="297">
        <v>4584</v>
      </c>
      <c r="I11" s="300">
        <v>309</v>
      </c>
      <c r="J11" s="298">
        <v>13.56</v>
      </c>
      <c r="K11" s="301">
        <v>886</v>
      </c>
      <c r="L11" s="75"/>
    </row>
    <row r="12" spans="1:12" s="76" customFormat="1" ht="12" customHeight="1">
      <c r="A12" s="296">
        <v>1978</v>
      </c>
      <c r="B12" s="297">
        <v>2321951</v>
      </c>
      <c r="C12" s="297">
        <v>60389</v>
      </c>
      <c r="D12" s="297">
        <v>1638062</v>
      </c>
      <c r="E12" s="298">
        <v>2.6</v>
      </c>
      <c r="F12" s="299">
        <v>0.193</v>
      </c>
      <c r="G12" s="298">
        <v>27.13</v>
      </c>
      <c r="H12" s="297">
        <v>4488</v>
      </c>
      <c r="I12" s="300">
        <v>267</v>
      </c>
      <c r="J12" s="298">
        <v>11.5</v>
      </c>
      <c r="K12" s="301">
        <v>798</v>
      </c>
      <c r="L12" s="75"/>
    </row>
    <row r="13" spans="1:12" s="76" customFormat="1" ht="13.5" customHeight="1">
      <c r="A13" s="296">
        <v>1979</v>
      </c>
      <c r="B13" s="297">
        <v>2364214</v>
      </c>
      <c r="C13" s="297">
        <v>58517</v>
      </c>
      <c r="D13" s="297">
        <v>1602864</v>
      </c>
      <c r="E13" s="298">
        <v>2.48</v>
      </c>
      <c r="F13" s="299">
        <v>0.186</v>
      </c>
      <c r="G13" s="298">
        <v>27.39</v>
      </c>
      <c r="H13" s="297">
        <v>4391</v>
      </c>
      <c r="I13" s="300">
        <v>266</v>
      </c>
      <c r="J13" s="298">
        <v>11.25</v>
      </c>
      <c r="K13" s="301">
        <v>739</v>
      </c>
      <c r="L13" s="75"/>
    </row>
    <row r="14" spans="1:12" s="76" customFormat="1" ht="12" customHeight="1">
      <c r="A14" s="296">
        <v>1980</v>
      </c>
      <c r="B14" s="297">
        <v>2406898</v>
      </c>
      <c r="C14" s="297">
        <v>56586</v>
      </c>
      <c r="D14" s="297">
        <v>1604465</v>
      </c>
      <c r="E14" s="298">
        <v>2.35</v>
      </c>
      <c r="F14" s="299">
        <v>0.182</v>
      </c>
      <c r="G14" s="298">
        <v>28.35</v>
      </c>
      <c r="H14" s="297">
        <v>4384</v>
      </c>
      <c r="I14" s="300">
        <v>223</v>
      </c>
      <c r="J14" s="298">
        <v>9.27</v>
      </c>
      <c r="K14" s="301">
        <v>890</v>
      </c>
      <c r="L14" s="75"/>
    </row>
    <row r="15" spans="1:12" s="76" customFormat="1" ht="12.75" customHeight="1">
      <c r="A15" s="296">
        <v>1981</v>
      </c>
      <c r="B15" s="297">
        <v>2446842</v>
      </c>
      <c r="C15" s="297">
        <v>56690</v>
      </c>
      <c r="D15" s="297">
        <v>1622128</v>
      </c>
      <c r="E15" s="298">
        <v>2.32</v>
      </c>
      <c r="F15" s="299">
        <v>0.182</v>
      </c>
      <c r="G15" s="298">
        <v>28.61</v>
      </c>
      <c r="H15" s="297">
        <v>4444</v>
      </c>
      <c r="I15" s="300">
        <v>253</v>
      </c>
      <c r="J15" s="298">
        <v>10.34</v>
      </c>
      <c r="K15" s="301">
        <v>968</v>
      </c>
      <c r="L15" s="75"/>
    </row>
    <row r="16" spans="1:12" s="76" customFormat="1" ht="12" customHeight="1">
      <c r="A16" s="296">
        <v>1982</v>
      </c>
      <c r="B16" s="297">
        <v>2466635</v>
      </c>
      <c r="C16" s="297">
        <v>55752</v>
      </c>
      <c r="D16" s="297">
        <v>1589857</v>
      </c>
      <c r="E16" s="298">
        <v>2.26</v>
      </c>
      <c r="F16" s="299">
        <v>0.177</v>
      </c>
      <c r="G16" s="298">
        <v>28.52</v>
      </c>
      <c r="H16" s="297">
        <v>4356</v>
      </c>
      <c r="I16" s="300">
        <v>245</v>
      </c>
      <c r="J16" s="298">
        <v>9.93</v>
      </c>
      <c r="K16" s="301">
        <v>1020</v>
      </c>
      <c r="L16" s="75"/>
    </row>
    <row r="17" spans="1:12" s="76" customFormat="1" ht="11.25" customHeight="1">
      <c r="A17" s="296">
        <v>1983</v>
      </c>
      <c r="B17" s="297">
        <v>2510991</v>
      </c>
      <c r="C17" s="297">
        <v>56379</v>
      </c>
      <c r="D17" s="297">
        <v>1601060</v>
      </c>
      <c r="E17" s="298">
        <v>2.25</v>
      </c>
      <c r="F17" s="299">
        <v>0.175</v>
      </c>
      <c r="G17" s="298">
        <v>28.4</v>
      </c>
      <c r="H17" s="297">
        <v>4386</v>
      </c>
      <c r="I17" s="300">
        <v>250</v>
      </c>
      <c r="J17" s="298">
        <v>9.96</v>
      </c>
      <c r="K17" s="301">
        <v>896</v>
      </c>
      <c r="L17" s="75"/>
    </row>
    <row r="18" spans="1:12" s="76" customFormat="1" ht="12" customHeight="1">
      <c r="A18" s="296">
        <v>1984</v>
      </c>
      <c r="B18" s="297">
        <v>2541946</v>
      </c>
      <c r="C18" s="297">
        <v>54690</v>
      </c>
      <c r="D18" s="297">
        <v>1572259</v>
      </c>
      <c r="E18" s="298">
        <v>2.15</v>
      </c>
      <c r="F18" s="299">
        <v>0.169</v>
      </c>
      <c r="G18" s="298">
        <v>28.75</v>
      </c>
      <c r="H18" s="297">
        <v>4296</v>
      </c>
      <c r="I18" s="300">
        <v>253</v>
      </c>
      <c r="J18" s="298">
        <v>9.95</v>
      </c>
      <c r="K18" s="301">
        <v>920</v>
      </c>
      <c r="L18" s="75"/>
    </row>
    <row r="19" spans="1:12" s="76" customFormat="1" ht="12" customHeight="1">
      <c r="A19" s="296">
        <v>1985</v>
      </c>
      <c r="B19" s="297">
        <v>2567487</v>
      </c>
      <c r="C19" s="297">
        <v>54858</v>
      </c>
      <c r="D19" s="297">
        <v>1560514</v>
      </c>
      <c r="E19" s="298">
        <v>2.14</v>
      </c>
      <c r="F19" s="299">
        <v>0.167</v>
      </c>
      <c r="G19" s="298">
        <v>28.45</v>
      </c>
      <c r="H19" s="297">
        <v>4275</v>
      </c>
      <c r="I19" s="300">
        <v>212</v>
      </c>
      <c r="J19" s="298">
        <v>8.26</v>
      </c>
      <c r="K19" s="301">
        <v>916</v>
      </c>
      <c r="L19" s="75"/>
    </row>
    <row r="20" spans="1:12" s="76" customFormat="1" ht="14.25" customHeight="1">
      <c r="A20" s="296">
        <v>1986</v>
      </c>
      <c r="B20" s="297">
        <v>2577849</v>
      </c>
      <c r="C20" s="297">
        <v>54269</v>
      </c>
      <c r="D20" s="297">
        <v>1552148</v>
      </c>
      <c r="E20" s="298">
        <v>2.11</v>
      </c>
      <c r="F20" s="299">
        <v>0.165</v>
      </c>
      <c r="G20" s="298">
        <v>28.6</v>
      </c>
      <c r="H20" s="297">
        <v>4252</v>
      </c>
      <c r="I20" s="300">
        <v>235</v>
      </c>
      <c r="J20" s="298">
        <v>9.12</v>
      </c>
      <c r="K20" s="301">
        <v>844</v>
      </c>
      <c r="L20" s="75"/>
    </row>
    <row r="21" spans="1:12" s="76" customFormat="1" ht="14.25" customHeight="1">
      <c r="A21" s="296">
        <v>1987</v>
      </c>
      <c r="B21" s="297">
        <v>2589741</v>
      </c>
      <c r="C21" s="297">
        <v>55438</v>
      </c>
      <c r="D21" s="297">
        <v>1573327</v>
      </c>
      <c r="E21" s="298">
        <v>2.14</v>
      </c>
      <c r="F21" s="299">
        <v>0.166</v>
      </c>
      <c r="G21" s="298">
        <v>28.38</v>
      </c>
      <c r="H21" s="297">
        <v>4310</v>
      </c>
      <c r="I21" s="300">
        <v>237</v>
      </c>
      <c r="J21" s="298">
        <v>9.15</v>
      </c>
      <c r="K21" s="301">
        <v>911</v>
      </c>
      <c r="L21" s="75"/>
    </row>
    <row r="22" spans="1:12" s="76" customFormat="1" ht="12.75" customHeight="1">
      <c r="A22" s="296">
        <v>1988</v>
      </c>
      <c r="B22" s="297">
        <v>2604643</v>
      </c>
      <c r="C22" s="297">
        <v>54563</v>
      </c>
      <c r="D22" s="297">
        <v>1564270</v>
      </c>
      <c r="E22" s="298">
        <v>2.09</v>
      </c>
      <c r="F22" s="299">
        <v>0.164</v>
      </c>
      <c r="G22" s="298">
        <v>28.67</v>
      </c>
      <c r="H22" s="297">
        <v>4274</v>
      </c>
      <c r="I22" s="300">
        <v>219</v>
      </c>
      <c r="J22" s="298">
        <v>8.41</v>
      </c>
      <c r="K22" s="301">
        <v>840</v>
      </c>
      <c r="L22" s="75"/>
    </row>
    <row r="23" spans="1:12" s="76" customFormat="1" ht="11.25" customHeight="1">
      <c r="A23" s="296">
        <v>1989</v>
      </c>
      <c r="B23" s="297">
        <v>2605042</v>
      </c>
      <c r="C23" s="297">
        <v>53695</v>
      </c>
      <c r="D23" s="297">
        <v>1554914</v>
      </c>
      <c r="E23" s="298">
        <v>2.06</v>
      </c>
      <c r="F23" s="299">
        <v>0.164</v>
      </c>
      <c r="G23" s="298">
        <v>28.96</v>
      </c>
      <c r="H23" s="297">
        <v>4260</v>
      </c>
      <c r="I23" s="300">
        <v>234</v>
      </c>
      <c r="J23" s="298">
        <v>8.98</v>
      </c>
      <c r="K23" s="301">
        <v>881</v>
      </c>
      <c r="L23" s="75"/>
    </row>
    <row r="24" spans="1:12" s="76" customFormat="1" ht="11.25" customHeight="1">
      <c r="A24" s="296">
        <v>1990</v>
      </c>
      <c r="B24" s="297">
        <v>2536593</v>
      </c>
      <c r="C24" s="297">
        <v>55868</v>
      </c>
      <c r="D24" s="297">
        <v>1641108</v>
      </c>
      <c r="E24" s="298">
        <v>2.2</v>
      </c>
      <c r="F24" s="299">
        <v>0.177</v>
      </c>
      <c r="G24" s="298">
        <v>29.37</v>
      </c>
      <c r="H24" s="297">
        <v>4496</v>
      </c>
      <c r="I24" s="300">
        <v>229</v>
      </c>
      <c r="J24" s="298">
        <v>9.03</v>
      </c>
      <c r="K24" s="301">
        <v>945</v>
      </c>
      <c r="L24" s="75"/>
    </row>
    <row r="25" spans="1:12" s="76" customFormat="1" ht="12.75" customHeight="1">
      <c r="A25" s="296">
        <v>1991</v>
      </c>
      <c r="B25" s="297">
        <v>2332409</v>
      </c>
      <c r="C25" s="297">
        <v>47601</v>
      </c>
      <c r="D25" s="297">
        <v>1502911</v>
      </c>
      <c r="E25" s="298">
        <v>2.04</v>
      </c>
      <c r="F25" s="299">
        <v>0.177</v>
      </c>
      <c r="G25" s="298">
        <v>31.57</v>
      </c>
      <c r="H25" s="297">
        <v>4118</v>
      </c>
      <c r="I25" s="300">
        <v>171</v>
      </c>
      <c r="J25" s="298">
        <v>7.33</v>
      </c>
      <c r="K25" s="301">
        <v>1053</v>
      </c>
      <c r="L25" s="75"/>
    </row>
    <row r="26" spans="1:12" s="76" customFormat="1" ht="12" customHeight="1">
      <c r="A26" s="296">
        <v>1992</v>
      </c>
      <c r="B26" s="297">
        <v>2128419</v>
      </c>
      <c r="C26" s="297">
        <v>40873</v>
      </c>
      <c r="D26" s="297">
        <v>1348455</v>
      </c>
      <c r="E26" s="298">
        <v>1.92</v>
      </c>
      <c r="F26" s="299">
        <v>0.173</v>
      </c>
      <c r="G26" s="298">
        <v>32.99</v>
      </c>
      <c r="H26" s="297">
        <v>3684</v>
      </c>
      <c r="I26" s="300">
        <v>141</v>
      </c>
      <c r="J26" s="298">
        <v>6.62</v>
      </c>
      <c r="K26" s="301">
        <v>779</v>
      </c>
      <c r="L26" s="75"/>
    </row>
    <row r="27" spans="1:12" s="76" customFormat="1" ht="12.75" customHeight="1">
      <c r="A27" s="296">
        <v>1993</v>
      </c>
      <c r="B27" s="297">
        <v>2059557</v>
      </c>
      <c r="C27" s="297">
        <v>34875</v>
      </c>
      <c r="D27" s="297">
        <v>1189759</v>
      </c>
      <c r="E27" s="298">
        <v>1.69</v>
      </c>
      <c r="F27" s="299">
        <v>0.158</v>
      </c>
      <c r="G27" s="298">
        <v>34.11</v>
      </c>
      <c r="H27" s="297">
        <v>3260</v>
      </c>
      <c r="I27" s="300">
        <v>117</v>
      </c>
      <c r="J27" s="298">
        <v>5.68</v>
      </c>
      <c r="K27" s="301">
        <v>782</v>
      </c>
      <c r="L27" s="75"/>
    </row>
    <row r="28" spans="1:12" s="76" customFormat="1" ht="14.25" customHeight="1">
      <c r="A28" s="296">
        <v>1994</v>
      </c>
      <c r="B28" s="297">
        <v>1998526</v>
      </c>
      <c r="C28" s="297">
        <v>28386</v>
      </c>
      <c r="D28" s="297">
        <v>998444</v>
      </c>
      <c r="E28" s="298">
        <v>1.42</v>
      </c>
      <c r="F28" s="299">
        <v>0.137</v>
      </c>
      <c r="G28" s="298">
        <v>35.17</v>
      </c>
      <c r="H28" s="297">
        <v>2735</v>
      </c>
      <c r="I28" s="300">
        <v>121</v>
      </c>
      <c r="J28" s="298">
        <v>6.05</v>
      </c>
      <c r="K28" s="301" t="s">
        <v>234</v>
      </c>
      <c r="L28" s="75"/>
    </row>
    <row r="29" spans="1:12" s="76" customFormat="1" ht="12.75" customHeight="1">
      <c r="A29" s="296">
        <v>1995</v>
      </c>
      <c r="B29" s="297">
        <v>2048254</v>
      </c>
      <c r="C29" s="297">
        <v>29287</v>
      </c>
      <c r="D29" s="297">
        <v>1023567</v>
      </c>
      <c r="E29" s="298">
        <v>1.43</v>
      </c>
      <c r="F29" s="299">
        <v>0.137</v>
      </c>
      <c r="G29" s="298">
        <v>34.95</v>
      </c>
      <c r="H29" s="297">
        <v>2804</v>
      </c>
      <c r="I29" s="300">
        <v>127</v>
      </c>
      <c r="J29" s="298">
        <v>6.2</v>
      </c>
      <c r="K29" s="301" t="s">
        <v>235</v>
      </c>
      <c r="L29" s="75"/>
    </row>
    <row r="30" spans="1:12" s="76" customFormat="1" ht="12.75" customHeight="1">
      <c r="A30" s="296">
        <v>1996</v>
      </c>
      <c r="B30" s="297">
        <v>2149456</v>
      </c>
      <c r="C30" s="297">
        <v>31994</v>
      </c>
      <c r="D30" s="297">
        <v>1121489</v>
      </c>
      <c r="E30" s="298">
        <v>1.49</v>
      </c>
      <c r="F30" s="299">
        <v>0.143</v>
      </c>
      <c r="G30" s="298">
        <v>35.05</v>
      </c>
      <c r="H30" s="297">
        <v>3064</v>
      </c>
      <c r="I30" s="300">
        <v>151</v>
      </c>
      <c r="J30" s="298">
        <v>7.03</v>
      </c>
      <c r="K30" s="301" t="s">
        <v>236</v>
      </c>
      <c r="L30" s="75"/>
    </row>
    <row r="31" spans="1:12" s="76" customFormat="1" ht="12" customHeight="1">
      <c r="A31" s="296">
        <v>1997</v>
      </c>
      <c r="B31" s="297">
        <v>2135199</v>
      </c>
      <c r="C31" s="297">
        <v>28930</v>
      </c>
      <c r="D31" s="297">
        <v>1091780</v>
      </c>
      <c r="E31" s="298">
        <v>1.35</v>
      </c>
      <c r="F31" s="299">
        <v>0.14</v>
      </c>
      <c r="G31" s="298">
        <v>37.74</v>
      </c>
      <c r="H31" s="297">
        <v>2991</v>
      </c>
      <c r="I31" s="300">
        <v>100</v>
      </c>
      <c r="J31" s="298">
        <v>4.68</v>
      </c>
      <c r="K31" s="301" t="s">
        <v>237</v>
      </c>
      <c r="L31" s="75"/>
    </row>
    <row r="32" spans="1:12" s="76" customFormat="1" ht="14.25" customHeight="1">
      <c r="A32" s="296">
        <v>1998</v>
      </c>
      <c r="B32" s="297">
        <v>2199802</v>
      </c>
      <c r="C32" s="297">
        <v>28105</v>
      </c>
      <c r="D32" s="297">
        <v>1046177</v>
      </c>
      <c r="E32" s="298">
        <v>1.28</v>
      </c>
      <c r="F32" s="299">
        <v>0.13</v>
      </c>
      <c r="G32" s="298">
        <v>37.22</v>
      </c>
      <c r="H32" s="297">
        <v>2866</v>
      </c>
      <c r="I32" s="300">
        <v>138</v>
      </c>
      <c r="J32" s="298">
        <v>6.27</v>
      </c>
      <c r="K32" s="301" t="s">
        <v>238</v>
      </c>
      <c r="L32" s="75"/>
    </row>
    <row r="33" spans="1:12" s="76" customFormat="1" ht="14.25" customHeight="1">
      <c r="A33" s="296">
        <v>1999</v>
      </c>
      <c r="B33" s="297">
        <v>2102060</v>
      </c>
      <c r="C33" s="297">
        <v>24023</v>
      </c>
      <c r="D33" s="297">
        <v>942700</v>
      </c>
      <c r="E33" s="298">
        <v>1.14</v>
      </c>
      <c r="F33" s="299">
        <v>0.123</v>
      </c>
      <c r="G33" s="298">
        <v>39.24</v>
      </c>
      <c r="H33" s="297">
        <v>2583</v>
      </c>
      <c r="I33" s="300">
        <v>115</v>
      </c>
      <c r="J33" s="298">
        <v>5.47</v>
      </c>
      <c r="K33" s="301" t="s">
        <v>239</v>
      </c>
      <c r="L33" s="75"/>
    </row>
    <row r="34" spans="1:12" s="76" customFormat="1" ht="14.25" customHeight="1">
      <c r="A34" s="296">
        <v>2000</v>
      </c>
      <c r="B34" s="297">
        <v>2057437</v>
      </c>
      <c r="C34" s="297">
        <v>22116</v>
      </c>
      <c r="D34" s="297">
        <v>855713</v>
      </c>
      <c r="E34" s="298">
        <v>1.07</v>
      </c>
      <c r="F34" s="299">
        <v>0.114</v>
      </c>
      <c r="G34" s="298">
        <v>38.69</v>
      </c>
      <c r="H34" s="297">
        <v>2344</v>
      </c>
      <c r="I34" s="300">
        <v>88</v>
      </c>
      <c r="J34" s="298">
        <v>4.28</v>
      </c>
      <c r="K34" s="301" t="s">
        <v>240</v>
      </c>
      <c r="L34" s="75"/>
    </row>
    <row r="35" spans="1:12" s="76" customFormat="1" ht="14.25" customHeight="1">
      <c r="A35" s="296">
        <v>2001</v>
      </c>
      <c r="B35" s="297">
        <v>2035316</v>
      </c>
      <c r="C35" s="297">
        <v>20889</v>
      </c>
      <c r="D35" s="297">
        <v>835945</v>
      </c>
      <c r="E35" s="298">
        <v>1.03</v>
      </c>
      <c r="F35" s="299">
        <v>0.113</v>
      </c>
      <c r="G35" s="298">
        <v>40.02</v>
      </c>
      <c r="H35" s="297">
        <v>2290</v>
      </c>
      <c r="I35" s="300">
        <v>100</v>
      </c>
      <c r="J35" s="298">
        <v>4.91</v>
      </c>
      <c r="K35" s="301" t="s">
        <v>241</v>
      </c>
      <c r="L35" s="75"/>
    </row>
    <row r="36" spans="1:12" s="76" customFormat="1" ht="13.5" customHeight="1">
      <c r="A36" s="296">
        <v>2002</v>
      </c>
      <c r="B36" s="297">
        <v>2023454</v>
      </c>
      <c r="C36" s="297">
        <v>19439</v>
      </c>
      <c r="D36" s="297">
        <v>800189</v>
      </c>
      <c r="E36" s="298">
        <v>0.96</v>
      </c>
      <c r="F36" s="299">
        <v>0.108</v>
      </c>
      <c r="G36" s="298">
        <v>41.16</v>
      </c>
      <c r="H36" s="297">
        <v>2192</v>
      </c>
      <c r="I36" s="300">
        <v>87</v>
      </c>
      <c r="J36" s="298">
        <v>4.3</v>
      </c>
      <c r="K36" s="301" t="s">
        <v>242</v>
      </c>
      <c r="L36" s="75"/>
    </row>
    <row r="37" spans="1:12" s="76" customFormat="1" ht="14.25" customHeight="1">
      <c r="A37" s="296">
        <v>2003</v>
      </c>
      <c r="B37" s="297">
        <v>2011770</v>
      </c>
      <c r="C37" s="297">
        <v>17349</v>
      </c>
      <c r="D37" s="297">
        <v>741436</v>
      </c>
      <c r="E37" s="298">
        <v>0.86</v>
      </c>
      <c r="F37" s="299">
        <v>0.101</v>
      </c>
      <c r="G37" s="298">
        <v>42.74</v>
      </c>
      <c r="H37" s="297">
        <v>2031</v>
      </c>
      <c r="I37" s="300">
        <v>94</v>
      </c>
      <c r="J37" s="298">
        <v>4.67</v>
      </c>
      <c r="K37" s="301" t="s">
        <v>243</v>
      </c>
      <c r="L37" s="75"/>
    </row>
    <row r="38" spans="1:12" s="76" customFormat="1" ht="12.75" customHeight="1">
      <c r="A38" s="296">
        <v>2004</v>
      </c>
      <c r="B38" s="297">
        <v>2019372</v>
      </c>
      <c r="C38" s="297">
        <v>13317</v>
      </c>
      <c r="D38" s="297">
        <v>589281</v>
      </c>
      <c r="E38" s="298">
        <v>0.66</v>
      </c>
      <c r="F38" s="299">
        <v>0.08</v>
      </c>
      <c r="G38" s="298">
        <v>44.25</v>
      </c>
      <c r="H38" s="297">
        <v>1610</v>
      </c>
      <c r="I38" s="300">
        <v>79</v>
      </c>
      <c r="J38" s="298">
        <v>3.91</v>
      </c>
      <c r="K38" s="301" t="s">
        <v>244</v>
      </c>
      <c r="L38" s="75"/>
    </row>
    <row r="39" spans="1:12" s="76" customFormat="1" ht="12.75" customHeight="1">
      <c r="A39" s="296">
        <v>2005</v>
      </c>
      <c r="B39" s="297">
        <v>2038874</v>
      </c>
      <c r="C39" s="297">
        <v>12958</v>
      </c>
      <c r="D39" s="297">
        <v>622068</v>
      </c>
      <c r="E39" s="298">
        <v>0.64</v>
      </c>
      <c r="F39" s="299">
        <v>0.084</v>
      </c>
      <c r="G39" s="298">
        <v>48.01</v>
      </c>
      <c r="H39" s="297">
        <v>1700</v>
      </c>
      <c r="I39" s="300">
        <v>76</v>
      </c>
      <c r="J39" s="298">
        <v>3.73</v>
      </c>
      <c r="K39" s="301" t="s">
        <v>245</v>
      </c>
      <c r="L39" s="75"/>
    </row>
    <row r="40" spans="1:12" s="76" customFormat="1" ht="14.25" customHeight="1">
      <c r="A40" s="302">
        <v>2006</v>
      </c>
      <c r="B40" s="303">
        <v>2037334</v>
      </c>
      <c r="C40" s="303">
        <v>13826</v>
      </c>
      <c r="D40" s="303">
        <v>692560</v>
      </c>
      <c r="E40" s="304">
        <v>0.68</v>
      </c>
      <c r="F40" s="305">
        <v>0.093</v>
      </c>
      <c r="G40" s="304">
        <v>50.09</v>
      </c>
      <c r="H40" s="303">
        <v>1897</v>
      </c>
      <c r="I40" s="306">
        <v>95</v>
      </c>
      <c r="J40" s="304">
        <v>4.66</v>
      </c>
      <c r="K40" s="307" t="s">
        <v>246</v>
      </c>
      <c r="L40" s="75"/>
    </row>
    <row r="41" spans="1:12" s="76" customFormat="1" ht="14.25" customHeight="1">
      <c r="A41" s="296">
        <v>2007</v>
      </c>
      <c r="B41" s="297">
        <v>2311990</v>
      </c>
      <c r="C41" s="297">
        <v>14990</v>
      </c>
      <c r="D41" s="297">
        <v>688468</v>
      </c>
      <c r="E41" s="298">
        <v>0.65</v>
      </c>
      <c r="F41" s="299">
        <v>0.082</v>
      </c>
      <c r="G41" s="298">
        <v>45.93</v>
      </c>
      <c r="H41" s="297">
        <v>1886</v>
      </c>
      <c r="I41" s="300">
        <v>85</v>
      </c>
      <c r="J41" s="298">
        <v>3.68</v>
      </c>
      <c r="K41" s="301" t="s">
        <v>247</v>
      </c>
      <c r="L41" s="75"/>
    </row>
    <row r="42" spans="1:12" s="76" customFormat="1" ht="14.25" customHeight="1">
      <c r="A42" s="296">
        <v>2008</v>
      </c>
      <c r="B42" s="297">
        <v>1903867</v>
      </c>
      <c r="C42" s="297">
        <v>12524</v>
      </c>
      <c r="D42" s="297">
        <v>544214</v>
      </c>
      <c r="E42" s="298">
        <v>0.66</v>
      </c>
      <c r="F42" s="299">
        <v>0.078</v>
      </c>
      <c r="G42" s="298">
        <v>43.45</v>
      </c>
      <c r="H42" s="297">
        <v>1491</v>
      </c>
      <c r="I42" s="300">
        <v>80</v>
      </c>
      <c r="J42" s="298">
        <v>4.2</v>
      </c>
      <c r="K42" s="301" t="s">
        <v>248</v>
      </c>
      <c r="L42" s="75"/>
    </row>
    <row r="43" spans="1:11" s="77" customFormat="1" ht="14.25" customHeight="1">
      <c r="A43" s="296">
        <v>2009</v>
      </c>
      <c r="B43" s="297">
        <v>2273470</v>
      </c>
      <c r="C43" s="297">
        <v>12524</v>
      </c>
      <c r="D43" s="297">
        <v>544838</v>
      </c>
      <c r="E43" s="298">
        <v>0.5508759737317844</v>
      </c>
      <c r="F43" s="299">
        <v>0.06565764445165621</v>
      </c>
      <c r="G43" s="298">
        <v>43.50351325455126</v>
      </c>
      <c r="H43" s="297">
        <v>1492.7068493150684</v>
      </c>
      <c r="I43" s="300">
        <v>44</v>
      </c>
      <c r="J43" s="298">
        <v>1.9353675218938449</v>
      </c>
      <c r="K43" s="301" t="s">
        <v>249</v>
      </c>
    </row>
    <row r="44" spans="1:11" s="77" customFormat="1" ht="12.75" customHeight="1">
      <c r="A44" s="296">
        <v>2010</v>
      </c>
      <c r="B44" s="308">
        <v>2301146</v>
      </c>
      <c r="C44" s="308">
        <v>9802</v>
      </c>
      <c r="D44" s="308">
        <v>528579</v>
      </c>
      <c r="E44" s="309">
        <v>0.42596167300988297</v>
      </c>
      <c r="F44" s="310">
        <v>0.06293219308273428</v>
      </c>
      <c r="G44" s="311">
        <v>53.925627422974905</v>
      </c>
      <c r="H44" s="308">
        <v>1448.1616438356164</v>
      </c>
      <c r="I44" s="308">
        <v>48</v>
      </c>
      <c r="J44" s="311">
        <v>2.0859171908257887</v>
      </c>
      <c r="K44" s="312" t="s">
        <v>250</v>
      </c>
    </row>
    <row r="45" spans="1:11" s="77" customFormat="1" ht="11.25" customHeight="1">
      <c r="A45" s="283">
        <v>2011</v>
      </c>
      <c r="B45" s="284">
        <v>2341720</v>
      </c>
      <c r="C45" s="284">
        <v>9442</v>
      </c>
      <c r="D45" s="284">
        <v>529398</v>
      </c>
      <c r="E45" s="285">
        <v>0.4032078984677929</v>
      </c>
      <c r="F45" s="286">
        <v>0.06193761335480138</v>
      </c>
      <c r="G45" s="285">
        <v>56.06841770811269</v>
      </c>
      <c r="H45" s="284">
        <v>1450.4054794520548</v>
      </c>
      <c r="I45" s="287">
        <v>40</v>
      </c>
      <c r="J45" s="285">
        <v>1.7081461489845071</v>
      </c>
      <c r="K45" s="288" t="s">
        <v>251</v>
      </c>
    </row>
    <row r="46" spans="1:11" s="77" customFormat="1" ht="12.75" customHeight="1">
      <c r="A46" s="313">
        <v>2012</v>
      </c>
      <c r="B46" s="314">
        <v>2296589</v>
      </c>
      <c r="C46" s="314">
        <v>8767</v>
      </c>
      <c r="D46" s="314">
        <v>527188</v>
      </c>
      <c r="E46" s="315">
        <v>0.3817400501352223</v>
      </c>
      <c r="F46" s="316">
        <v>0.06289112614105122</v>
      </c>
      <c r="G46" s="317">
        <v>60.133226873502906</v>
      </c>
      <c r="H46" s="314">
        <v>1444.3506849315067</v>
      </c>
      <c r="I46" s="314">
        <v>52</v>
      </c>
      <c r="J46" s="317">
        <v>2.2642275130639398</v>
      </c>
      <c r="K46" s="318" t="s">
        <v>252</v>
      </c>
    </row>
    <row r="47" spans="1:11" s="77" customFormat="1" ht="12.75" customHeight="1">
      <c r="A47" s="283">
        <v>2013</v>
      </c>
      <c r="B47" s="284">
        <v>2496319.345</v>
      </c>
      <c r="C47" s="284">
        <v>8577</v>
      </c>
      <c r="D47" s="284">
        <v>534395</v>
      </c>
      <c r="E47" s="285">
        <v>0.34358584838832</v>
      </c>
      <c r="F47" s="286">
        <v>0.05865018405371367</v>
      </c>
      <c r="G47" s="285">
        <v>62.3055847032762</v>
      </c>
      <c r="H47" s="284">
        <v>1464.0958904109589</v>
      </c>
      <c r="I47" s="287">
        <v>52</v>
      </c>
      <c r="J47" s="285">
        <v>2.0830668201227285</v>
      </c>
      <c r="K47" s="288" t="s">
        <v>268</v>
      </c>
    </row>
    <row r="48" spans="1:11" s="77" customFormat="1" ht="12.75" customHeight="1">
      <c r="A48" s="313">
        <v>2014</v>
      </c>
      <c r="B48" s="314">
        <v>2592522.5750000007</v>
      </c>
      <c r="C48" s="314">
        <v>8240</v>
      </c>
      <c r="D48" s="314">
        <v>490307</v>
      </c>
      <c r="E48" s="315">
        <v>0.317837155188514</v>
      </c>
      <c r="F48" s="316">
        <v>0.0518146635353819</v>
      </c>
      <c r="G48" s="317">
        <v>59.5032766990291</v>
      </c>
      <c r="H48" s="314">
        <v>1343.30684931507</v>
      </c>
      <c r="I48" s="314">
        <v>39</v>
      </c>
      <c r="J48" s="317">
        <v>1.504326341304858</v>
      </c>
      <c r="K48" s="318" t="s">
        <v>251</v>
      </c>
    </row>
    <row r="49" spans="1:11" s="77" customFormat="1" ht="12.75" customHeight="1">
      <c r="A49" s="283">
        <v>2015</v>
      </c>
      <c r="B49" s="284">
        <v>2722399.804</v>
      </c>
      <c r="C49" s="284">
        <v>9565</v>
      </c>
      <c r="D49" s="284">
        <v>573764</v>
      </c>
      <c r="E49" s="285">
        <v>0.35</v>
      </c>
      <c r="F49" s="286">
        <v>0.058</v>
      </c>
      <c r="G49" s="285">
        <v>59.99</v>
      </c>
      <c r="H49" s="284">
        <v>1572</v>
      </c>
      <c r="I49" s="287">
        <v>57</v>
      </c>
      <c r="J49" s="285">
        <v>2.09</v>
      </c>
      <c r="K49" s="288" t="s">
        <v>297</v>
      </c>
    </row>
    <row r="50" spans="1:11" s="77" customFormat="1" ht="12.75" customHeight="1">
      <c r="A50" s="202">
        <v>2016</v>
      </c>
      <c r="B50" s="203">
        <v>2844858</v>
      </c>
      <c r="C50" s="203">
        <v>10327</v>
      </c>
      <c r="D50" s="203">
        <v>636049</v>
      </c>
      <c r="E50" s="204">
        <v>0.36</v>
      </c>
      <c r="F50" s="205">
        <v>0.061</v>
      </c>
      <c r="G50" s="204">
        <v>61.59</v>
      </c>
      <c r="H50" s="203">
        <v>1738</v>
      </c>
      <c r="I50" s="206">
        <v>40</v>
      </c>
      <c r="J50" s="204">
        <v>1.41</v>
      </c>
      <c r="K50" s="227" t="s">
        <v>302</v>
      </c>
    </row>
    <row r="51" spans="1:11" s="77" customFormat="1" ht="12.75" customHeight="1">
      <c r="A51" s="283">
        <v>2017</v>
      </c>
      <c r="B51" s="284">
        <v>2960788</v>
      </c>
      <c r="C51" s="284">
        <v>10928</v>
      </c>
      <c r="D51" s="284">
        <v>671066</v>
      </c>
      <c r="E51" s="285">
        <v>0.37</v>
      </c>
      <c r="F51" s="286">
        <v>0.062</v>
      </c>
      <c r="G51" s="285">
        <v>61.41</v>
      </c>
      <c r="H51" s="284">
        <v>1839</v>
      </c>
      <c r="I51" s="287">
        <v>41</v>
      </c>
      <c r="J51" s="285">
        <v>1.38</v>
      </c>
      <c r="K51" s="288" t="s">
        <v>318</v>
      </c>
    </row>
    <row r="52" spans="1:11" s="77" customFormat="1" ht="12.75" customHeight="1">
      <c r="A52" s="283">
        <v>2018</v>
      </c>
      <c r="B52" s="284">
        <v>2649169</v>
      </c>
      <c r="C52" s="284">
        <v>10930</v>
      </c>
      <c r="D52" s="284">
        <v>678484</v>
      </c>
      <c r="E52" s="285">
        <v>0.41</v>
      </c>
      <c r="F52" s="286">
        <v>0.07</v>
      </c>
      <c r="G52" s="285">
        <v>62.08</v>
      </c>
      <c r="H52" s="284">
        <v>1859</v>
      </c>
      <c r="I52" s="287">
        <v>38</v>
      </c>
      <c r="J52" s="285">
        <v>1.43</v>
      </c>
      <c r="K52" s="288" t="s">
        <v>332</v>
      </c>
    </row>
    <row r="53" spans="1:11" s="77" customFormat="1" ht="12.75" customHeight="1">
      <c r="A53" s="283">
        <v>2019</v>
      </c>
      <c r="B53" s="284">
        <v>2738174</v>
      </c>
      <c r="C53" s="284">
        <v>10418</v>
      </c>
      <c r="D53" s="284">
        <v>669057</v>
      </c>
      <c r="E53" s="285">
        <v>0.38</v>
      </c>
      <c r="F53" s="286">
        <v>0.067</v>
      </c>
      <c r="G53" s="285">
        <v>64.22</v>
      </c>
      <c r="H53" s="284">
        <v>1833</v>
      </c>
      <c r="I53" s="287">
        <v>31</v>
      </c>
      <c r="J53" s="285">
        <v>1.13</v>
      </c>
      <c r="K53" s="288" t="s">
        <v>321</v>
      </c>
    </row>
    <row r="54" spans="1:11" s="77" customFormat="1" ht="12.75" customHeight="1" thickBot="1">
      <c r="A54" s="355">
        <v>2020</v>
      </c>
      <c r="B54" s="356">
        <v>2757904</v>
      </c>
      <c r="C54" s="356">
        <v>8638</v>
      </c>
      <c r="D54" s="356">
        <v>604181</v>
      </c>
      <c r="E54" s="357">
        <v>0.31</v>
      </c>
      <c r="F54" s="358">
        <v>0.06</v>
      </c>
      <c r="G54" s="357">
        <v>69.94</v>
      </c>
      <c r="H54" s="356">
        <v>1651</v>
      </c>
      <c r="I54" s="359">
        <v>32</v>
      </c>
      <c r="J54" s="357">
        <v>1.16</v>
      </c>
      <c r="K54" s="360" t="s">
        <v>334</v>
      </c>
    </row>
    <row r="55" spans="1:11" ht="12.75">
      <c r="A55" s="471" t="s">
        <v>298</v>
      </c>
      <c r="B55" s="471"/>
      <c r="C55" s="471"/>
      <c r="D55" s="471"/>
      <c r="E55" s="471"/>
      <c r="F55" s="471"/>
      <c r="G55" s="471"/>
      <c r="H55" s="471"/>
      <c r="I55" s="471"/>
      <c r="J55" s="471"/>
      <c r="K55" s="471"/>
    </row>
    <row r="56" spans="1:8" ht="12.75">
      <c r="A56" s="319"/>
      <c r="B56" s="319"/>
      <c r="C56" s="319"/>
      <c r="D56" s="319"/>
      <c r="E56" s="319"/>
      <c r="F56" s="319"/>
      <c r="G56" s="319"/>
      <c r="H56" s="319"/>
    </row>
  </sheetData>
  <sheetProtection/>
  <mergeCells count="2">
    <mergeCell ref="A1:K1"/>
    <mergeCell ref="A55:K55"/>
  </mergeCells>
  <printOptions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15"/>
  <sheetViews>
    <sheetView view="pageLayout" zoomScale="87" zoomScaleNormal="90" zoomScalePageLayoutView="87" workbookViewId="0" topLeftCell="A1">
      <selection activeCell="Z9" sqref="Z9"/>
    </sheetView>
  </sheetViews>
  <sheetFormatPr defaultColWidth="8.796875" defaultRowHeight="15"/>
  <cols>
    <col min="1" max="1" width="4.09765625" style="39" customWidth="1"/>
    <col min="2" max="2" width="11.19921875" style="39" customWidth="1"/>
    <col min="3" max="3" width="4.8984375" style="39" customWidth="1"/>
    <col min="4" max="11" width="4.3984375" style="39" bestFit="1" customWidth="1"/>
    <col min="12" max="12" width="4.3984375" style="39" customWidth="1"/>
    <col min="13" max="13" width="4.3984375" style="39" bestFit="1" customWidth="1"/>
    <col min="14" max="14" width="4.59765625" style="39" customWidth="1"/>
    <col min="15" max="16" width="4.3984375" style="39" bestFit="1" customWidth="1"/>
    <col min="17" max="17" width="4.296875" style="39" customWidth="1"/>
    <col min="18" max="22" width="4.3984375" style="39" bestFit="1" customWidth="1"/>
    <col min="23" max="23" width="4.3984375" style="39" customWidth="1"/>
    <col min="24" max="24" width="4.19921875" style="39" customWidth="1"/>
    <col min="25" max="25" width="3.8984375" style="39" customWidth="1"/>
    <col min="26" max="26" width="8.8984375" style="198" customWidth="1"/>
    <col min="27" max="16384" width="8.8984375" style="39" customWidth="1"/>
  </cols>
  <sheetData>
    <row r="1" spans="1:25" ht="25.5" customHeight="1" thickBot="1">
      <c r="A1" s="472" t="s">
        <v>330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197"/>
    </row>
    <row r="2" spans="1:26" ht="24" customHeight="1" thickBot="1">
      <c r="A2" s="185" t="s">
        <v>15</v>
      </c>
      <c r="B2" s="179" t="s">
        <v>301</v>
      </c>
      <c r="C2" s="190">
        <v>2010</v>
      </c>
      <c r="D2" s="190">
        <v>2011</v>
      </c>
      <c r="E2" s="190">
        <v>2012</v>
      </c>
      <c r="F2" s="191">
        <v>2013</v>
      </c>
      <c r="G2" s="191">
        <v>2014</v>
      </c>
      <c r="H2" s="190">
        <v>2015</v>
      </c>
      <c r="I2" s="190">
        <v>2016</v>
      </c>
      <c r="J2" s="190">
        <v>2017</v>
      </c>
      <c r="K2" s="190">
        <v>2018</v>
      </c>
      <c r="L2" s="361">
        <v>2019</v>
      </c>
      <c r="M2" s="192">
        <v>2020</v>
      </c>
      <c r="N2" s="190">
        <v>2010</v>
      </c>
      <c r="O2" s="190">
        <v>2011</v>
      </c>
      <c r="P2" s="190">
        <v>2012</v>
      </c>
      <c r="Q2" s="190">
        <v>2013</v>
      </c>
      <c r="R2" s="190">
        <v>2014</v>
      </c>
      <c r="S2" s="190">
        <v>2015</v>
      </c>
      <c r="T2" s="190">
        <v>2016</v>
      </c>
      <c r="U2" s="192">
        <v>2017</v>
      </c>
      <c r="V2" s="190">
        <v>2018</v>
      </c>
      <c r="W2" s="361">
        <v>2019</v>
      </c>
      <c r="X2" s="192">
        <v>2020</v>
      </c>
      <c r="Y2" s="180"/>
      <c r="Z2" s="180"/>
    </row>
    <row r="3" spans="1:24" ht="24" customHeight="1">
      <c r="A3" s="186" t="s">
        <v>170</v>
      </c>
      <c r="B3" s="181" t="s">
        <v>171</v>
      </c>
      <c r="C3" s="207">
        <v>733</v>
      </c>
      <c r="D3" s="207">
        <v>708</v>
      </c>
      <c r="E3" s="207">
        <v>677</v>
      </c>
      <c r="F3" s="208">
        <v>632</v>
      </c>
      <c r="G3" s="208">
        <v>644</v>
      </c>
      <c r="H3" s="207">
        <v>734</v>
      </c>
      <c r="I3" s="207">
        <v>850</v>
      </c>
      <c r="J3" s="207">
        <v>810</v>
      </c>
      <c r="K3" s="207">
        <v>756</v>
      </c>
      <c r="L3" s="362">
        <v>802</v>
      </c>
      <c r="M3" s="366">
        <v>659</v>
      </c>
      <c r="N3" s="209">
        <f aca="true" t="shared" si="0" ref="N3:N13">C3/C$14*100</f>
        <v>8.168951298339461</v>
      </c>
      <c r="O3" s="209">
        <f aca="true" t="shared" si="1" ref="O3:O13">D3/D$14*100</f>
        <v>8.180242634315425</v>
      </c>
      <c r="P3" s="209">
        <f aca="true" t="shared" si="2" ref="P3:P13">E3/E$14*100</f>
        <v>8.144850818094323</v>
      </c>
      <c r="Q3" s="209">
        <f aca="true" t="shared" si="3" ref="Q3:Q13">F3/F$14*100</f>
        <v>7.578846384458568</v>
      </c>
      <c r="R3" s="209">
        <f aca="true" t="shared" si="4" ref="R3:R13">G3/G$14*100</f>
        <v>7.872860635696821</v>
      </c>
      <c r="S3" s="209">
        <f aca="true" t="shared" si="5" ref="S3:S13">H3/H$14*100</f>
        <v>8.272286712498591</v>
      </c>
      <c r="T3" s="209">
        <f aca="true" t="shared" si="6" ref="T3:T13">I3/I$14*100</f>
        <v>8.968136737708377</v>
      </c>
      <c r="U3" s="210">
        <f aca="true" t="shared" si="7" ref="U3:U13">J3/J$14*100</f>
        <v>8.300030740854595</v>
      </c>
      <c r="V3" s="290">
        <f aca="true" t="shared" si="8" ref="V3:V13">K3/K$14*100</f>
        <v>7.691525078848306</v>
      </c>
      <c r="W3" s="290">
        <f aca="true" t="shared" si="9" ref="W3:W13">L3/L$14*100</f>
        <v>8.53191489361702</v>
      </c>
      <c r="X3" s="290">
        <f aca="true" t="shared" si="10" ref="X3:X13">M3/M$14*100</f>
        <v>8.757475083056478</v>
      </c>
    </row>
    <row r="4" spans="1:24" ht="60.75" customHeight="1">
      <c r="A4" s="187" t="s">
        <v>172</v>
      </c>
      <c r="B4" s="182" t="s">
        <v>173</v>
      </c>
      <c r="C4" s="211">
        <v>254</v>
      </c>
      <c r="D4" s="211">
        <v>256</v>
      </c>
      <c r="E4" s="211">
        <v>255</v>
      </c>
      <c r="F4" s="212">
        <v>245</v>
      </c>
      <c r="G4" s="212">
        <v>244</v>
      </c>
      <c r="H4" s="211">
        <v>193</v>
      </c>
      <c r="I4" s="211">
        <v>251</v>
      </c>
      <c r="J4" s="211">
        <v>271</v>
      </c>
      <c r="K4" s="211">
        <v>282</v>
      </c>
      <c r="L4" s="363">
        <v>263</v>
      </c>
      <c r="M4" s="367">
        <v>200</v>
      </c>
      <c r="N4" s="213">
        <f t="shared" si="0"/>
        <v>2.830714365318177</v>
      </c>
      <c r="O4" s="213">
        <f t="shared" si="1"/>
        <v>2.957827845176199</v>
      </c>
      <c r="P4" s="213">
        <f t="shared" si="2"/>
        <v>3.067853705486044</v>
      </c>
      <c r="Q4" s="213">
        <f t="shared" si="3"/>
        <v>2.938002158532198</v>
      </c>
      <c r="R4" s="213">
        <f t="shared" si="4"/>
        <v>2.9828850855745723</v>
      </c>
      <c r="S4" s="213">
        <f t="shared" si="5"/>
        <v>2.1751380592809646</v>
      </c>
      <c r="T4" s="213">
        <f t="shared" si="6"/>
        <v>2.648238024899768</v>
      </c>
      <c r="U4" s="213">
        <f t="shared" si="7"/>
        <v>2.776923865150118</v>
      </c>
      <c r="V4" s="291">
        <f t="shared" si="8"/>
        <v>2.869060942110082</v>
      </c>
      <c r="W4" s="291">
        <f t="shared" si="9"/>
        <v>2.797872340425532</v>
      </c>
      <c r="X4" s="291">
        <f t="shared" si="10"/>
        <v>2.6578073089700998</v>
      </c>
    </row>
    <row r="5" spans="1:24" ht="51">
      <c r="A5" s="187" t="s">
        <v>174</v>
      </c>
      <c r="B5" s="182" t="s">
        <v>175</v>
      </c>
      <c r="C5" s="211">
        <v>1172</v>
      </c>
      <c r="D5" s="211">
        <v>1033</v>
      </c>
      <c r="E5" s="211">
        <v>942</v>
      </c>
      <c r="F5" s="212">
        <v>962</v>
      </c>
      <c r="G5" s="212">
        <v>1008</v>
      </c>
      <c r="H5" s="211">
        <v>1023</v>
      </c>
      <c r="I5" s="211">
        <v>1079</v>
      </c>
      <c r="J5" s="211">
        <v>1069</v>
      </c>
      <c r="K5" s="211">
        <v>1098</v>
      </c>
      <c r="L5" s="363">
        <v>1003</v>
      </c>
      <c r="M5" s="367">
        <v>871</v>
      </c>
      <c r="N5" s="213">
        <f t="shared" si="0"/>
        <v>13.061406441546863</v>
      </c>
      <c r="O5" s="213">
        <f t="shared" si="1"/>
        <v>11.935297515886772</v>
      </c>
      <c r="P5" s="213">
        <f t="shared" si="2"/>
        <v>11.333012512030798</v>
      </c>
      <c r="Q5" s="213">
        <f t="shared" si="3"/>
        <v>11.536155414318264</v>
      </c>
      <c r="R5" s="213">
        <f t="shared" si="4"/>
        <v>12.32273838630807</v>
      </c>
      <c r="S5" s="213">
        <f t="shared" si="5"/>
        <v>11.529358728727601</v>
      </c>
      <c r="T5" s="213">
        <f t="shared" si="6"/>
        <v>11.384258282338045</v>
      </c>
      <c r="U5" s="213">
        <f t="shared" si="7"/>
        <v>10.953991187621682</v>
      </c>
      <c r="V5" s="291">
        <f t="shared" si="8"/>
        <v>11.171024519279682</v>
      </c>
      <c r="W5" s="291">
        <f t="shared" si="9"/>
        <v>10.670212765957448</v>
      </c>
      <c r="X5" s="291">
        <f t="shared" si="10"/>
        <v>11.574750830564785</v>
      </c>
    </row>
    <row r="6" spans="1:24" ht="54" customHeight="1">
      <c r="A6" s="187" t="s">
        <v>176</v>
      </c>
      <c r="B6" s="182" t="s">
        <v>253</v>
      </c>
      <c r="C6" s="211">
        <v>2713</v>
      </c>
      <c r="D6" s="211">
        <v>2510</v>
      </c>
      <c r="E6" s="211">
        <v>2415</v>
      </c>
      <c r="F6" s="212">
        <v>2564</v>
      </c>
      <c r="G6" s="212">
        <v>2197</v>
      </c>
      <c r="H6" s="211">
        <v>2469</v>
      </c>
      <c r="I6" s="211">
        <v>2601</v>
      </c>
      <c r="J6" s="211">
        <v>2746</v>
      </c>
      <c r="K6" s="211">
        <v>2731</v>
      </c>
      <c r="L6" s="363">
        <v>2690</v>
      </c>
      <c r="M6" s="367">
        <v>2287</v>
      </c>
      <c r="N6" s="213">
        <f t="shared" si="0"/>
        <v>30.235149894126824</v>
      </c>
      <c r="O6" s="213">
        <f t="shared" si="1"/>
        <v>29.000577700751013</v>
      </c>
      <c r="P6" s="213">
        <f t="shared" si="2"/>
        <v>29.054379210779597</v>
      </c>
      <c r="Q6" s="213">
        <f t="shared" si="3"/>
        <v>30.747091977455334</v>
      </c>
      <c r="R6" s="213">
        <f t="shared" si="4"/>
        <v>26.858190709046454</v>
      </c>
      <c r="S6" s="213">
        <f t="shared" si="5"/>
        <v>27.825988955257525</v>
      </c>
      <c r="T6" s="213">
        <f t="shared" si="6"/>
        <v>27.442498417387633</v>
      </c>
      <c r="U6" s="213">
        <f t="shared" si="7"/>
        <v>28.138128906650273</v>
      </c>
      <c r="V6" s="291">
        <f t="shared" si="8"/>
        <v>27.785125648590903</v>
      </c>
      <c r="W6" s="291">
        <f t="shared" si="9"/>
        <v>28.617021276595743</v>
      </c>
      <c r="X6" s="291">
        <f t="shared" si="10"/>
        <v>30.39202657807309</v>
      </c>
    </row>
    <row r="7" spans="1:24" ht="38.25">
      <c r="A7" s="187" t="s">
        <v>178</v>
      </c>
      <c r="B7" s="182" t="s">
        <v>179</v>
      </c>
      <c r="C7" s="211">
        <v>2454</v>
      </c>
      <c r="D7" s="211">
        <v>2539</v>
      </c>
      <c r="E7" s="211">
        <v>2401</v>
      </c>
      <c r="F7" s="212">
        <v>2360</v>
      </c>
      <c r="G7" s="212">
        <v>2506</v>
      </c>
      <c r="H7" s="211">
        <v>2729</v>
      </c>
      <c r="I7" s="211">
        <v>2850</v>
      </c>
      <c r="J7" s="211">
        <v>3039</v>
      </c>
      <c r="K7" s="211">
        <v>2986</v>
      </c>
      <c r="L7" s="363">
        <v>2765</v>
      </c>
      <c r="M7" s="367">
        <v>2085</v>
      </c>
      <c r="N7" s="213">
        <f t="shared" si="0"/>
        <v>27.348712805081917</v>
      </c>
      <c r="O7" s="213">
        <f t="shared" si="1"/>
        <v>29.33564413633738</v>
      </c>
      <c r="P7" s="213">
        <f t="shared" si="2"/>
        <v>28.885948026948988</v>
      </c>
      <c r="Q7" s="213">
        <f t="shared" si="3"/>
        <v>28.300755486269335</v>
      </c>
      <c r="R7" s="213">
        <f t="shared" si="4"/>
        <v>30.63569682151589</v>
      </c>
      <c r="S7" s="213">
        <f t="shared" si="5"/>
        <v>30.756226755325144</v>
      </c>
      <c r="T7" s="213">
        <f t="shared" si="6"/>
        <v>30.06963494408103</v>
      </c>
      <c r="U7" s="213">
        <f t="shared" si="7"/>
        <v>31.140485705502613</v>
      </c>
      <c r="V7" s="291">
        <f t="shared" si="8"/>
        <v>30.379489266456407</v>
      </c>
      <c r="W7" s="291">
        <f t="shared" si="9"/>
        <v>29.414893617021278</v>
      </c>
      <c r="X7" s="291">
        <f t="shared" si="10"/>
        <v>27.707641196013288</v>
      </c>
    </row>
    <row r="8" spans="1:24" ht="51" customHeight="1">
      <c r="A8" s="187" t="s">
        <v>180</v>
      </c>
      <c r="B8" s="182" t="s">
        <v>181</v>
      </c>
      <c r="C8" s="211">
        <v>723</v>
      </c>
      <c r="D8" s="211">
        <v>765</v>
      </c>
      <c r="E8" s="211">
        <v>769</v>
      </c>
      <c r="F8" s="212">
        <v>732</v>
      </c>
      <c r="G8" s="212">
        <v>770</v>
      </c>
      <c r="H8" s="211">
        <v>839</v>
      </c>
      <c r="I8" s="211">
        <v>865</v>
      </c>
      <c r="J8" s="211">
        <v>858</v>
      </c>
      <c r="K8" s="211">
        <v>929</v>
      </c>
      <c r="L8" s="363">
        <v>846</v>
      </c>
      <c r="M8" s="367">
        <v>652</v>
      </c>
      <c r="N8" s="213">
        <f t="shared" si="0"/>
        <v>8.057505850885992</v>
      </c>
      <c r="O8" s="213">
        <f t="shared" si="1"/>
        <v>8.838821490467938</v>
      </c>
      <c r="P8" s="213">
        <f t="shared" si="2"/>
        <v>9.251684311838305</v>
      </c>
      <c r="Q8" s="213">
        <f t="shared" si="3"/>
        <v>8.778030938961507</v>
      </c>
      <c r="R8" s="213">
        <f t="shared" si="4"/>
        <v>9.41320293398533</v>
      </c>
      <c r="S8" s="213">
        <f t="shared" si="5"/>
        <v>9.455651977910515</v>
      </c>
      <c r="T8" s="213">
        <f t="shared" si="6"/>
        <v>9.126397974256172</v>
      </c>
      <c r="U8" s="213">
        <f t="shared" si="7"/>
        <v>8.79188441438672</v>
      </c>
      <c r="V8" s="291">
        <f t="shared" si="8"/>
        <v>9.451622749008038</v>
      </c>
      <c r="W8" s="291">
        <f t="shared" si="9"/>
        <v>9</v>
      </c>
      <c r="X8" s="291">
        <f t="shared" si="10"/>
        <v>8.664451827242525</v>
      </c>
    </row>
    <row r="9" spans="1:24" ht="49.5" customHeight="1">
      <c r="A9" s="187" t="s">
        <v>182</v>
      </c>
      <c r="B9" s="182" t="s">
        <v>183</v>
      </c>
      <c r="C9" s="211">
        <v>193</v>
      </c>
      <c r="D9" s="211">
        <v>181</v>
      </c>
      <c r="E9" s="211">
        <v>173</v>
      </c>
      <c r="F9" s="212">
        <v>176</v>
      </c>
      <c r="G9" s="212">
        <v>158</v>
      </c>
      <c r="H9" s="211">
        <v>216</v>
      </c>
      <c r="I9" s="211">
        <v>216</v>
      </c>
      <c r="J9" s="211">
        <v>221</v>
      </c>
      <c r="K9" s="211">
        <v>237</v>
      </c>
      <c r="L9" s="363">
        <v>210</v>
      </c>
      <c r="M9" s="367">
        <v>156</v>
      </c>
      <c r="N9" s="213">
        <f t="shared" si="0"/>
        <v>2.1508971358520004</v>
      </c>
      <c r="O9" s="213">
        <f t="shared" si="1"/>
        <v>2.0912767186597345</v>
      </c>
      <c r="P9" s="213">
        <f t="shared" si="2"/>
        <v>2.081328200192493</v>
      </c>
      <c r="Q9" s="213">
        <f t="shared" si="3"/>
        <v>2.110564815925171</v>
      </c>
      <c r="R9" s="213">
        <f t="shared" si="4"/>
        <v>1.9315403422982886</v>
      </c>
      <c r="S9" s="213">
        <f t="shared" si="5"/>
        <v>2.4343514031331006</v>
      </c>
      <c r="T9" s="213">
        <f t="shared" si="6"/>
        <v>2.2789618062882466</v>
      </c>
      <c r="U9" s="213">
        <f t="shared" si="7"/>
        <v>2.264576288554155</v>
      </c>
      <c r="V9" s="291">
        <f t="shared" si="8"/>
        <v>2.4112320683691117</v>
      </c>
      <c r="W9" s="291">
        <f t="shared" si="9"/>
        <v>2.2340425531914896</v>
      </c>
      <c r="X9" s="291">
        <f t="shared" si="10"/>
        <v>2.073089700996678</v>
      </c>
    </row>
    <row r="10" spans="1:24" ht="36" customHeight="1">
      <c r="A10" s="187" t="s">
        <v>184</v>
      </c>
      <c r="B10" s="182" t="s">
        <v>185</v>
      </c>
      <c r="C10" s="211">
        <v>10</v>
      </c>
      <c r="D10" s="211">
        <v>8</v>
      </c>
      <c r="E10" s="211">
        <v>7</v>
      </c>
      <c r="F10" s="212">
        <v>8</v>
      </c>
      <c r="G10" s="212">
        <v>4</v>
      </c>
      <c r="H10" s="211">
        <v>13</v>
      </c>
      <c r="I10" s="211">
        <v>7</v>
      </c>
      <c r="J10" s="211">
        <v>10</v>
      </c>
      <c r="K10" s="211">
        <v>17</v>
      </c>
      <c r="L10" s="363">
        <v>9</v>
      </c>
      <c r="M10" s="367">
        <v>11</v>
      </c>
      <c r="N10" s="213">
        <f t="shared" si="0"/>
        <v>0.11144544745347153</v>
      </c>
      <c r="O10" s="213">
        <f t="shared" si="1"/>
        <v>0.09243212016175621</v>
      </c>
      <c r="P10" s="213">
        <f t="shared" si="2"/>
        <v>0.08421559191530317</v>
      </c>
      <c r="Q10" s="213">
        <f t="shared" si="3"/>
        <v>0.09593476436023504</v>
      </c>
      <c r="R10" s="213">
        <f t="shared" si="4"/>
        <v>0.04889975550122249</v>
      </c>
      <c r="S10" s="213">
        <f t="shared" si="5"/>
        <v>0.14651189000338102</v>
      </c>
      <c r="T10" s="213">
        <f t="shared" si="6"/>
        <v>0.07385524372230429</v>
      </c>
      <c r="U10" s="213">
        <f t="shared" si="7"/>
        <v>0.10246951531919254</v>
      </c>
      <c r="V10" s="291">
        <f t="shared" si="8"/>
        <v>0.17295757452436666</v>
      </c>
      <c r="W10" s="291">
        <f t="shared" si="9"/>
        <v>0.09574468085106383</v>
      </c>
      <c r="X10" s="291">
        <f t="shared" si="10"/>
        <v>0.14617940199335547</v>
      </c>
    </row>
    <row r="11" spans="1:24" ht="14.25" customHeight="1">
      <c r="A11" s="187" t="s">
        <v>186</v>
      </c>
      <c r="B11" s="182" t="s">
        <v>187</v>
      </c>
      <c r="C11" s="211">
        <v>20</v>
      </c>
      <c r="D11" s="211">
        <v>16</v>
      </c>
      <c r="E11" s="211">
        <v>16</v>
      </c>
      <c r="F11" s="212">
        <v>13</v>
      </c>
      <c r="G11" s="212">
        <v>14</v>
      </c>
      <c r="H11" s="211">
        <v>13</v>
      </c>
      <c r="I11" s="211">
        <v>18</v>
      </c>
      <c r="J11" s="211">
        <v>19</v>
      </c>
      <c r="K11" s="211">
        <v>17</v>
      </c>
      <c r="L11" s="363">
        <v>16</v>
      </c>
      <c r="M11" s="367">
        <v>10</v>
      </c>
      <c r="N11" s="213">
        <f t="shared" si="0"/>
        <v>0.22289089490694305</v>
      </c>
      <c r="O11" s="213">
        <f t="shared" si="1"/>
        <v>0.18486424032351242</v>
      </c>
      <c r="P11" s="213">
        <f t="shared" si="2"/>
        <v>0.192492781520693</v>
      </c>
      <c r="Q11" s="213">
        <f t="shared" si="3"/>
        <v>0.15589399208538196</v>
      </c>
      <c r="R11" s="213">
        <f t="shared" si="4"/>
        <v>0.1711491442542787</v>
      </c>
      <c r="S11" s="213">
        <f t="shared" si="5"/>
        <v>0.14651189000338102</v>
      </c>
      <c r="T11" s="213">
        <f t="shared" si="6"/>
        <v>0.18991348385735388</v>
      </c>
      <c r="U11" s="213">
        <f t="shared" si="7"/>
        <v>0.19469207910646583</v>
      </c>
      <c r="V11" s="291">
        <f t="shared" si="8"/>
        <v>0.17295757452436666</v>
      </c>
      <c r="W11" s="291">
        <f t="shared" si="9"/>
        <v>0.1702127659574468</v>
      </c>
      <c r="X11" s="291">
        <f t="shared" si="10"/>
        <v>0.132890365448505</v>
      </c>
    </row>
    <row r="12" spans="1:24" ht="25.5">
      <c r="A12" s="187" t="s">
        <v>188</v>
      </c>
      <c r="B12" s="183" t="s">
        <v>189</v>
      </c>
      <c r="C12" s="214">
        <v>351</v>
      </c>
      <c r="D12" s="214">
        <v>318</v>
      </c>
      <c r="E12" s="214">
        <v>340</v>
      </c>
      <c r="F12" s="215">
        <v>361</v>
      </c>
      <c r="G12" s="215">
        <v>298</v>
      </c>
      <c r="H12" s="214">
        <v>315</v>
      </c>
      <c r="I12" s="214">
        <v>360</v>
      </c>
      <c r="J12" s="214">
        <v>339</v>
      </c>
      <c r="K12" s="214">
        <v>365</v>
      </c>
      <c r="L12" s="364">
        <v>394</v>
      </c>
      <c r="M12" s="368">
        <v>297</v>
      </c>
      <c r="N12" s="213">
        <f t="shared" si="0"/>
        <v>3.911735205616851</v>
      </c>
      <c r="O12" s="213">
        <f t="shared" si="1"/>
        <v>3.674176776429809</v>
      </c>
      <c r="P12" s="213">
        <f t="shared" si="2"/>
        <v>4.090471607314726</v>
      </c>
      <c r="Q12" s="213">
        <f t="shared" si="3"/>
        <v>4.329056241755606</v>
      </c>
      <c r="R12" s="213">
        <f t="shared" si="4"/>
        <v>3.6430317848410754</v>
      </c>
      <c r="S12" s="213">
        <f t="shared" si="5"/>
        <v>3.5500957962357713</v>
      </c>
      <c r="T12" s="213">
        <f t="shared" si="6"/>
        <v>3.7982696771470774</v>
      </c>
      <c r="U12" s="213">
        <f t="shared" si="7"/>
        <v>3.473716569320627</v>
      </c>
      <c r="V12" s="291">
        <f t="shared" si="8"/>
        <v>3.7135008647878727</v>
      </c>
      <c r="W12" s="291">
        <f t="shared" si="9"/>
        <v>4.191489361702128</v>
      </c>
      <c r="X12" s="291">
        <f t="shared" si="10"/>
        <v>3.946843853820598</v>
      </c>
    </row>
    <row r="13" spans="1:24" ht="13.5" thickBot="1">
      <c r="A13" s="188" t="s">
        <v>190</v>
      </c>
      <c r="B13" s="199" t="s">
        <v>191</v>
      </c>
      <c r="C13" s="216">
        <v>350</v>
      </c>
      <c r="D13" s="216">
        <v>321</v>
      </c>
      <c r="E13" s="216">
        <v>317</v>
      </c>
      <c r="F13" s="217">
        <v>286</v>
      </c>
      <c r="G13" s="217">
        <v>337</v>
      </c>
      <c r="H13" s="216">
        <v>329</v>
      </c>
      <c r="I13" s="216">
        <v>381</v>
      </c>
      <c r="J13" s="216">
        <v>377</v>
      </c>
      <c r="K13" s="216">
        <v>411</v>
      </c>
      <c r="L13" s="365">
        <v>402</v>
      </c>
      <c r="M13" s="369">
        <v>297</v>
      </c>
      <c r="N13" s="218">
        <f t="shared" si="0"/>
        <v>3.9005906608715035</v>
      </c>
      <c r="O13" s="218">
        <f t="shared" si="1"/>
        <v>3.7088388214904677</v>
      </c>
      <c r="P13" s="218">
        <f t="shared" si="2"/>
        <v>3.8137632338787295</v>
      </c>
      <c r="Q13" s="218">
        <f t="shared" si="3"/>
        <v>3.429667825878403</v>
      </c>
      <c r="R13" s="218">
        <f t="shared" si="4"/>
        <v>4.119804400977995</v>
      </c>
      <c r="S13" s="218">
        <f t="shared" si="5"/>
        <v>3.7078778316240277</v>
      </c>
      <c r="T13" s="218">
        <f t="shared" si="6"/>
        <v>4.01983540831399</v>
      </c>
      <c r="U13" s="218">
        <f t="shared" si="7"/>
        <v>3.863100727533559</v>
      </c>
      <c r="V13" s="292">
        <f t="shared" si="8"/>
        <v>4.181503713500865</v>
      </c>
      <c r="W13" s="292">
        <f t="shared" si="9"/>
        <v>4.276595744680852</v>
      </c>
      <c r="X13" s="292">
        <f t="shared" si="10"/>
        <v>3.946843853820598</v>
      </c>
    </row>
    <row r="14" spans="1:24" ht="20.25" customHeight="1" thickBot="1" thickTop="1">
      <c r="A14" s="189"/>
      <c r="B14" s="184" t="s">
        <v>192</v>
      </c>
      <c r="C14" s="56">
        <f aca="true" t="shared" si="11" ref="C14:H14">SUM(C3:C13)</f>
        <v>8973</v>
      </c>
      <c r="D14" s="56">
        <f t="shared" si="11"/>
        <v>8655</v>
      </c>
      <c r="E14" s="56">
        <f t="shared" si="11"/>
        <v>8312</v>
      </c>
      <c r="F14" s="200">
        <f t="shared" si="11"/>
        <v>8339</v>
      </c>
      <c r="G14" s="200">
        <f t="shared" si="11"/>
        <v>8180</v>
      </c>
      <c r="H14" s="56">
        <f t="shared" si="11"/>
        <v>8873</v>
      </c>
      <c r="I14" s="56">
        <f>SUM(I3:I13)</f>
        <v>9478</v>
      </c>
      <c r="J14" s="56">
        <f>SUM(J3:J13)</f>
        <v>9759</v>
      </c>
      <c r="K14" s="56">
        <f>SUM(K3:K13)</f>
        <v>9829</v>
      </c>
      <c r="L14" s="219">
        <f>SUM(L3:L13)</f>
        <v>9400</v>
      </c>
      <c r="M14" s="219">
        <f>SUM(M3:M13)</f>
        <v>7525</v>
      </c>
      <c r="N14" s="69">
        <f aca="true" t="shared" si="12" ref="N14:S14">SUM(N3:N13)</f>
        <v>100</v>
      </c>
      <c r="O14" s="69">
        <f t="shared" si="12"/>
        <v>100</v>
      </c>
      <c r="P14" s="69">
        <f t="shared" si="12"/>
        <v>100.00000000000001</v>
      </c>
      <c r="Q14" s="69">
        <f t="shared" si="12"/>
        <v>100</v>
      </c>
      <c r="R14" s="69">
        <f t="shared" si="12"/>
        <v>100</v>
      </c>
      <c r="S14" s="69">
        <f t="shared" si="12"/>
        <v>100.00000000000001</v>
      </c>
      <c r="T14" s="69">
        <f>SUM(T3:T13)</f>
        <v>100</v>
      </c>
      <c r="U14" s="69">
        <f>SUM(U3:U13)</f>
        <v>99.99999999999999</v>
      </c>
      <c r="V14" s="293">
        <f>SUM(V3:V13)</f>
        <v>99.99999999999999</v>
      </c>
      <c r="W14" s="293">
        <f>SUM(W3:W13)</f>
        <v>100</v>
      </c>
      <c r="X14" s="293">
        <f>SUM(X3:X13)</f>
        <v>99.99999999999999</v>
      </c>
    </row>
    <row r="15" ht="15.75" customHeight="1">
      <c r="A15" s="79" t="s">
        <v>308</v>
      </c>
    </row>
  </sheetData>
  <sheetProtection/>
  <mergeCells count="1">
    <mergeCell ref="A1:X1"/>
  </mergeCells>
  <printOptions/>
  <pageMargins left="0.7666666666666667" right="0.16666666666666666" top="0.8267716535433072" bottom="0.4330708661417323" header="0.7086614173228347" footer="0.2755905511811024"/>
  <pageSetup horizontalDpi="600" verticalDpi="600" orientation="landscape" paperSize="9" r:id="rId1"/>
  <headerFooter>
    <oddHeader>&amp;R&amp;"Times New Roman CE,Normálne"&amp;9Tabuľka č.12</oddHeader>
    <oddFooter>&amp;L&amp;"Arial CE,Kurzíva"&amp;10Poznámka: Údaje sú spracované k 05.02.2021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Layout" zoomScale="84" zoomScaleNormal="90" zoomScalePageLayoutView="84" workbookViewId="0" topLeftCell="A1">
      <selection activeCell="R24" sqref="R24"/>
    </sheetView>
  </sheetViews>
  <sheetFormatPr defaultColWidth="8.796875" defaultRowHeight="15"/>
  <cols>
    <col min="1" max="1" width="2.796875" style="39" customWidth="1"/>
    <col min="2" max="2" width="23.19921875" style="39" customWidth="1"/>
    <col min="3" max="3" width="4.8984375" style="39" customWidth="1"/>
    <col min="4" max="6" width="4.3984375" style="39" bestFit="1" customWidth="1"/>
    <col min="7" max="7" width="4.3984375" style="39" customWidth="1"/>
    <col min="8" max="8" width="4.296875" style="39" customWidth="1"/>
    <col min="9" max="9" width="4.3984375" style="39" bestFit="1" customWidth="1"/>
    <col min="10" max="12" width="4.796875" style="39" customWidth="1"/>
    <col min="13" max="16" width="4.3984375" style="39" bestFit="1" customWidth="1"/>
    <col min="17" max="18" width="4.59765625" style="39" customWidth="1"/>
    <col min="19" max="19" width="4.3984375" style="39" bestFit="1" customWidth="1"/>
    <col min="20" max="20" width="4.296875" style="39" customWidth="1"/>
    <col min="21" max="24" width="4.3984375" style="39" customWidth="1"/>
    <col min="25" max="16384" width="8.8984375" style="39" customWidth="1"/>
  </cols>
  <sheetData>
    <row r="1" spans="1:24" ht="18.75" customHeight="1" thickBot="1">
      <c r="A1" s="475" t="s">
        <v>331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</row>
    <row r="2" spans="1:26" ht="20.25" customHeight="1">
      <c r="A2" s="476" t="s">
        <v>15</v>
      </c>
      <c r="B2" s="478" t="s">
        <v>309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4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4"/>
      <c r="Y2" s="180"/>
      <c r="Z2" s="180"/>
    </row>
    <row r="3" spans="1:24" ht="20.25" customHeight="1" thickBot="1">
      <c r="A3" s="477"/>
      <c r="B3" s="479"/>
      <c r="C3" s="40">
        <v>2010</v>
      </c>
      <c r="D3" s="40">
        <v>2011</v>
      </c>
      <c r="E3" s="40">
        <v>2012</v>
      </c>
      <c r="F3" s="40">
        <v>2013</v>
      </c>
      <c r="G3" s="40">
        <v>2014</v>
      </c>
      <c r="H3" s="40">
        <v>2015</v>
      </c>
      <c r="I3" s="40">
        <v>2016</v>
      </c>
      <c r="J3" s="40">
        <v>2017</v>
      </c>
      <c r="K3" s="40">
        <v>2018</v>
      </c>
      <c r="L3" s="370">
        <v>2019</v>
      </c>
      <c r="M3" s="320">
        <v>2020</v>
      </c>
      <c r="N3" s="40">
        <v>2010</v>
      </c>
      <c r="O3" s="40">
        <v>2011</v>
      </c>
      <c r="P3" s="40">
        <v>2012</v>
      </c>
      <c r="Q3" s="40">
        <v>2013</v>
      </c>
      <c r="R3" s="152">
        <v>2014</v>
      </c>
      <c r="S3" s="152">
        <v>2015</v>
      </c>
      <c r="T3" s="40">
        <v>2016</v>
      </c>
      <c r="U3" s="40">
        <v>2017</v>
      </c>
      <c r="V3" s="40">
        <v>2018</v>
      </c>
      <c r="W3" s="370">
        <v>2019</v>
      </c>
      <c r="X3" s="320">
        <v>2020</v>
      </c>
    </row>
    <row r="4" spans="1:24" ht="24.75" customHeight="1" thickTop="1">
      <c r="A4" s="65" t="s">
        <v>193</v>
      </c>
      <c r="B4" s="78" t="s">
        <v>194</v>
      </c>
      <c r="C4" s="207">
        <v>304</v>
      </c>
      <c r="D4" s="207">
        <v>336</v>
      </c>
      <c r="E4" s="207">
        <v>242</v>
      </c>
      <c r="F4" s="207">
        <v>263</v>
      </c>
      <c r="G4" s="207">
        <v>276</v>
      </c>
      <c r="H4" s="207">
        <v>247</v>
      </c>
      <c r="I4" s="207">
        <v>302</v>
      </c>
      <c r="J4" s="207">
        <v>337</v>
      </c>
      <c r="K4" s="207">
        <v>283</v>
      </c>
      <c r="L4" s="362">
        <v>284</v>
      </c>
      <c r="M4" s="373">
        <v>207</v>
      </c>
      <c r="N4" s="209">
        <v>3.387941602585534</v>
      </c>
      <c r="O4" s="209">
        <v>3.8821490467937605</v>
      </c>
      <c r="P4" s="209">
        <v>2.911453320500481</v>
      </c>
      <c r="Q4" s="209">
        <v>3.154990403071017</v>
      </c>
      <c r="R4" s="220">
        <v>3.37</v>
      </c>
      <c r="S4" s="220">
        <f aca="true" t="shared" si="0" ref="S4:X4">H4/H$21*100</f>
        <v>2.7837259100642395</v>
      </c>
      <c r="T4" s="209">
        <f t="shared" si="0"/>
        <v>3.1863262291622707</v>
      </c>
      <c r="U4" s="209">
        <f t="shared" si="0"/>
        <v>3.4532226662567886</v>
      </c>
      <c r="V4" s="209">
        <f t="shared" si="0"/>
        <v>2.879234917082104</v>
      </c>
      <c r="W4" s="376">
        <f t="shared" si="0"/>
        <v>3.021276595744681</v>
      </c>
      <c r="X4" s="379">
        <f t="shared" si="0"/>
        <v>2.750830564784053</v>
      </c>
    </row>
    <row r="5" spans="1:24" ht="25.5">
      <c r="A5" s="80" t="s">
        <v>195</v>
      </c>
      <c r="B5" s="81" t="s">
        <v>196</v>
      </c>
      <c r="C5" s="211">
        <v>56</v>
      </c>
      <c r="D5" s="211">
        <v>57</v>
      </c>
      <c r="E5" s="211">
        <v>47</v>
      </c>
      <c r="F5" s="211">
        <v>36</v>
      </c>
      <c r="G5" s="211">
        <v>34</v>
      </c>
      <c r="H5" s="211">
        <v>47</v>
      </c>
      <c r="I5" s="211">
        <v>34</v>
      </c>
      <c r="J5" s="211">
        <v>37</v>
      </c>
      <c r="K5" s="211">
        <v>34</v>
      </c>
      <c r="L5" s="363">
        <v>51</v>
      </c>
      <c r="M5" s="367">
        <v>18</v>
      </c>
      <c r="N5" s="213">
        <v>0.6240945057394406</v>
      </c>
      <c r="O5" s="213">
        <v>0.658578856152513</v>
      </c>
      <c r="P5" s="209">
        <v>0.5654475457170356</v>
      </c>
      <c r="Q5" s="209">
        <v>0.43186180422264875</v>
      </c>
      <c r="R5" s="220">
        <v>0.42</v>
      </c>
      <c r="S5" s="220">
        <f aca="true" t="shared" si="1" ref="S5:S20">H5/H$21*100</f>
        <v>0.5296968330891468</v>
      </c>
      <c r="T5" s="209">
        <f aca="true" t="shared" si="2" ref="T5:T20">I5/I$21*100</f>
        <v>0.3587254695083351</v>
      </c>
      <c r="U5" s="209">
        <f aca="true" t="shared" si="3" ref="U5:U20">J5/J$21*100</f>
        <v>0.3791372066810124</v>
      </c>
      <c r="V5" s="209">
        <f aca="true" t="shared" si="4" ref="V5:V20">K5/K$21*100</f>
        <v>0.34591514904873333</v>
      </c>
      <c r="W5" s="376">
        <f aca="true" t="shared" si="5" ref="W5:X20">L5/L$21*100</f>
        <v>0.5425531914893618</v>
      </c>
      <c r="X5" s="379">
        <f t="shared" si="5"/>
        <v>0.23920265780730895</v>
      </c>
    </row>
    <row r="6" spans="1:24" ht="26.25" customHeight="1">
      <c r="A6" s="80" t="s">
        <v>197</v>
      </c>
      <c r="B6" s="81" t="s">
        <v>198</v>
      </c>
      <c r="C6" s="211">
        <v>21</v>
      </c>
      <c r="D6" s="211">
        <v>20</v>
      </c>
      <c r="E6" s="211">
        <v>13</v>
      </c>
      <c r="F6" s="211">
        <v>10</v>
      </c>
      <c r="G6" s="211">
        <v>17</v>
      </c>
      <c r="H6" s="211">
        <v>20</v>
      </c>
      <c r="I6" s="211">
        <v>14</v>
      </c>
      <c r="J6" s="211">
        <v>8</v>
      </c>
      <c r="K6" s="211">
        <v>15</v>
      </c>
      <c r="L6" s="363">
        <v>18</v>
      </c>
      <c r="M6" s="367">
        <v>17</v>
      </c>
      <c r="N6" s="213">
        <v>0.2340354396522902</v>
      </c>
      <c r="O6" s="213">
        <v>0.2310803004043905</v>
      </c>
      <c r="P6" s="209">
        <v>0.15640038498556302</v>
      </c>
      <c r="Q6" s="209">
        <v>0.11996161228406908</v>
      </c>
      <c r="R6" s="220">
        <v>0.21</v>
      </c>
      <c r="S6" s="220">
        <f t="shared" si="1"/>
        <v>0.22540290769750929</v>
      </c>
      <c r="T6" s="209">
        <f t="shared" si="2"/>
        <v>0.14771048744460857</v>
      </c>
      <c r="U6" s="209">
        <f t="shared" si="3"/>
        <v>0.08197561225535403</v>
      </c>
      <c r="V6" s="209">
        <f t="shared" si="4"/>
        <v>0.15260962458032354</v>
      </c>
      <c r="W6" s="376">
        <f t="shared" si="5"/>
        <v>0.19148936170212766</v>
      </c>
      <c r="X6" s="379">
        <f t="shared" si="5"/>
        <v>0.22591362126245848</v>
      </c>
    </row>
    <row r="7" spans="1:25" ht="26.25" customHeight="1">
      <c r="A7" s="80" t="s">
        <v>199</v>
      </c>
      <c r="B7" s="81" t="s">
        <v>200</v>
      </c>
      <c r="C7" s="211">
        <v>186</v>
      </c>
      <c r="D7" s="211">
        <v>162</v>
      </c>
      <c r="E7" s="211">
        <v>155</v>
      </c>
      <c r="F7" s="211">
        <v>204</v>
      </c>
      <c r="G7" s="211">
        <v>123</v>
      </c>
      <c r="H7" s="211">
        <v>142</v>
      </c>
      <c r="I7" s="211">
        <v>172</v>
      </c>
      <c r="J7" s="211">
        <v>218</v>
      </c>
      <c r="K7" s="211">
        <v>195</v>
      </c>
      <c r="L7" s="363">
        <v>220</v>
      </c>
      <c r="M7" s="367">
        <v>146</v>
      </c>
      <c r="N7" s="213">
        <v>2.0728853226345705</v>
      </c>
      <c r="O7" s="213">
        <v>1.8717504332755632</v>
      </c>
      <c r="P7" s="209">
        <v>1.8647738209817133</v>
      </c>
      <c r="Q7" s="209">
        <v>2.4472168905950094</v>
      </c>
      <c r="R7" s="220">
        <v>1.5</v>
      </c>
      <c r="S7" s="220">
        <f t="shared" si="1"/>
        <v>1.600360644652316</v>
      </c>
      <c r="T7" s="209">
        <f t="shared" si="2"/>
        <v>1.8147288457480482</v>
      </c>
      <c r="U7" s="209">
        <f t="shared" si="3"/>
        <v>2.2338354339583972</v>
      </c>
      <c r="V7" s="209">
        <f t="shared" si="4"/>
        <v>1.983925119544206</v>
      </c>
      <c r="W7" s="376">
        <f t="shared" si="5"/>
        <v>2.3404255319148937</v>
      </c>
      <c r="X7" s="379">
        <f t="shared" si="5"/>
        <v>1.9401993355481726</v>
      </c>
      <c r="Y7" s="153"/>
    </row>
    <row r="8" spans="1:25" ht="38.25">
      <c r="A8" s="80" t="s">
        <v>201</v>
      </c>
      <c r="B8" s="81" t="s">
        <v>202</v>
      </c>
      <c r="C8" s="211">
        <v>9</v>
      </c>
      <c r="D8" s="211">
        <v>8</v>
      </c>
      <c r="E8" s="211">
        <v>10</v>
      </c>
      <c r="F8" s="211">
        <v>8</v>
      </c>
      <c r="G8" s="211">
        <v>12</v>
      </c>
      <c r="H8" s="211">
        <v>8</v>
      </c>
      <c r="I8" s="211">
        <v>10</v>
      </c>
      <c r="J8" s="211">
        <v>9</v>
      </c>
      <c r="K8" s="211">
        <v>8</v>
      </c>
      <c r="L8" s="363">
        <v>5</v>
      </c>
      <c r="M8" s="367">
        <v>7</v>
      </c>
      <c r="N8" s="213">
        <v>0.10030090270812438</v>
      </c>
      <c r="O8" s="213">
        <v>0.09243212016175621</v>
      </c>
      <c r="P8" s="209">
        <v>0.1203079884504331</v>
      </c>
      <c r="Q8" s="209">
        <v>0.09596928982725528</v>
      </c>
      <c r="R8" s="220">
        <v>0.15</v>
      </c>
      <c r="S8" s="220">
        <f t="shared" si="1"/>
        <v>0.09016116307900371</v>
      </c>
      <c r="T8" s="209">
        <f t="shared" si="2"/>
        <v>0.10550749103186326</v>
      </c>
      <c r="U8" s="209">
        <f t="shared" si="3"/>
        <v>0.09222256378727328</v>
      </c>
      <c r="V8" s="209">
        <f t="shared" si="4"/>
        <v>0.08139179977617254</v>
      </c>
      <c r="W8" s="376">
        <f t="shared" si="5"/>
        <v>0.05319148936170213</v>
      </c>
      <c r="X8" s="379">
        <f t="shared" si="5"/>
        <v>0.09302325581395349</v>
      </c>
      <c r="Y8" s="153"/>
    </row>
    <row r="9" spans="1:25" ht="14.25" customHeight="1">
      <c r="A9" s="80" t="s">
        <v>203</v>
      </c>
      <c r="B9" s="81" t="s">
        <v>204</v>
      </c>
      <c r="C9" s="211">
        <v>70</v>
      </c>
      <c r="D9" s="211">
        <v>57</v>
      </c>
      <c r="E9" s="211">
        <v>45</v>
      </c>
      <c r="F9" s="211">
        <v>69</v>
      </c>
      <c r="G9" s="211">
        <v>54</v>
      </c>
      <c r="H9" s="211">
        <v>73</v>
      </c>
      <c r="I9" s="211">
        <v>70</v>
      </c>
      <c r="J9" s="211">
        <v>72</v>
      </c>
      <c r="K9" s="211">
        <v>62</v>
      </c>
      <c r="L9" s="363">
        <v>51</v>
      </c>
      <c r="M9" s="367">
        <v>50</v>
      </c>
      <c r="N9" s="213">
        <v>0.7801181321743007</v>
      </c>
      <c r="O9" s="213">
        <v>0.658578856152513</v>
      </c>
      <c r="P9" s="209">
        <v>0.541385948026949</v>
      </c>
      <c r="Q9" s="209">
        <v>0.8277351247600768</v>
      </c>
      <c r="R9" s="220">
        <v>0.66</v>
      </c>
      <c r="S9" s="220">
        <f t="shared" si="1"/>
        <v>0.8227206130959089</v>
      </c>
      <c r="T9" s="209">
        <f t="shared" si="2"/>
        <v>0.7385524372230428</v>
      </c>
      <c r="U9" s="209">
        <f t="shared" si="3"/>
        <v>0.7377805102981863</v>
      </c>
      <c r="V9" s="209">
        <f t="shared" si="4"/>
        <v>0.6307864482653373</v>
      </c>
      <c r="W9" s="376">
        <f t="shared" si="5"/>
        <v>0.5425531914893618</v>
      </c>
      <c r="X9" s="379">
        <f t="shared" si="5"/>
        <v>0.6644518272425249</v>
      </c>
      <c r="Y9" s="153"/>
    </row>
    <row r="10" spans="1:25" ht="26.25" customHeight="1">
      <c r="A10" s="80" t="s">
        <v>205</v>
      </c>
      <c r="B10" s="81" t="s">
        <v>206</v>
      </c>
      <c r="C10" s="211">
        <v>21</v>
      </c>
      <c r="D10" s="211">
        <v>11</v>
      </c>
      <c r="E10" s="211">
        <v>10</v>
      </c>
      <c r="F10" s="211">
        <v>6</v>
      </c>
      <c r="G10" s="211">
        <v>7</v>
      </c>
      <c r="H10" s="211">
        <v>16</v>
      </c>
      <c r="I10" s="211">
        <v>11</v>
      </c>
      <c r="J10" s="211">
        <v>10</v>
      </c>
      <c r="K10" s="211">
        <v>18</v>
      </c>
      <c r="L10" s="363">
        <v>14</v>
      </c>
      <c r="M10" s="367">
        <v>12</v>
      </c>
      <c r="N10" s="213">
        <v>0.2340354396522902</v>
      </c>
      <c r="O10" s="213">
        <v>0.1270941652224148</v>
      </c>
      <c r="P10" s="209">
        <v>0.1203079884504331</v>
      </c>
      <c r="Q10" s="209">
        <v>0.07197696737044146</v>
      </c>
      <c r="R10" s="220">
        <v>0.09</v>
      </c>
      <c r="S10" s="220">
        <f t="shared" si="1"/>
        <v>0.18032232615800742</v>
      </c>
      <c r="T10" s="209">
        <f t="shared" si="2"/>
        <v>0.11605824013504959</v>
      </c>
      <c r="U10" s="209">
        <f t="shared" si="3"/>
        <v>0.10246951531919254</v>
      </c>
      <c r="V10" s="209">
        <f t="shared" si="4"/>
        <v>0.18313154949638824</v>
      </c>
      <c r="W10" s="376">
        <f t="shared" si="5"/>
        <v>0.14893617021276595</v>
      </c>
      <c r="X10" s="379">
        <f t="shared" si="5"/>
        <v>0.159468438538206</v>
      </c>
      <c r="Y10" s="153"/>
    </row>
    <row r="11" spans="1:25" ht="26.25" customHeight="1">
      <c r="A11" s="82"/>
      <c r="B11" s="87" t="s">
        <v>254</v>
      </c>
      <c r="C11" s="221">
        <v>667</v>
      </c>
      <c r="D11" s="221">
        <v>651</v>
      </c>
      <c r="E11" s="221">
        <v>522</v>
      </c>
      <c r="F11" s="221">
        <v>596</v>
      </c>
      <c r="G11" s="221">
        <f aca="true" t="shared" si="6" ref="G11:L11">SUM(G4:G10)</f>
        <v>523</v>
      </c>
      <c r="H11" s="221">
        <f t="shared" si="6"/>
        <v>553</v>
      </c>
      <c r="I11" s="221">
        <f t="shared" si="6"/>
        <v>613</v>
      </c>
      <c r="J11" s="221">
        <f t="shared" si="6"/>
        <v>691</v>
      </c>
      <c r="K11" s="221">
        <f t="shared" si="6"/>
        <v>615</v>
      </c>
      <c r="L11" s="371">
        <f t="shared" si="6"/>
        <v>643</v>
      </c>
      <c r="M11" s="374">
        <v>457</v>
      </c>
      <c r="N11" s="222">
        <v>7.43341134514655</v>
      </c>
      <c r="O11" s="222">
        <v>7.521663778162912</v>
      </c>
      <c r="P11" s="222">
        <v>6.280076997112609</v>
      </c>
      <c r="Q11" s="222">
        <v>7.149712092130518</v>
      </c>
      <c r="R11" s="223">
        <f>SUM(R4:R10)</f>
        <v>6.4</v>
      </c>
      <c r="S11" s="223">
        <f t="shared" si="1"/>
        <v>6.232390397836133</v>
      </c>
      <c r="T11" s="222">
        <f t="shared" si="2"/>
        <v>6.467609200253217</v>
      </c>
      <c r="U11" s="222">
        <f t="shared" si="3"/>
        <v>7.0806435085562045</v>
      </c>
      <c r="V11" s="222">
        <f t="shared" si="4"/>
        <v>6.256994607793265</v>
      </c>
      <c r="W11" s="377">
        <f t="shared" si="5"/>
        <v>6.840425531914894</v>
      </c>
      <c r="X11" s="380">
        <f t="shared" si="5"/>
        <v>6.073089700996678</v>
      </c>
      <c r="Y11" s="153"/>
    </row>
    <row r="12" spans="1:25" ht="38.25">
      <c r="A12" s="80" t="s">
        <v>207</v>
      </c>
      <c r="B12" s="81" t="s">
        <v>208</v>
      </c>
      <c r="C12" s="211">
        <v>505</v>
      </c>
      <c r="D12" s="211">
        <v>471</v>
      </c>
      <c r="E12" s="211">
        <v>414</v>
      </c>
      <c r="F12" s="211">
        <v>404</v>
      </c>
      <c r="G12" s="211">
        <v>400</v>
      </c>
      <c r="H12" s="211">
        <v>460</v>
      </c>
      <c r="I12" s="211">
        <v>469</v>
      </c>
      <c r="J12" s="211">
        <v>475</v>
      </c>
      <c r="K12" s="211">
        <v>468</v>
      </c>
      <c r="L12" s="363">
        <v>499</v>
      </c>
      <c r="M12" s="367">
        <v>416</v>
      </c>
      <c r="N12" s="213">
        <v>5.627995096400312</v>
      </c>
      <c r="O12" s="213">
        <v>5.441941074523396</v>
      </c>
      <c r="P12" s="209">
        <v>4.98075072184793</v>
      </c>
      <c r="Q12" s="209">
        <v>4.846449136276392</v>
      </c>
      <c r="R12" s="220">
        <v>4.89</v>
      </c>
      <c r="S12" s="220">
        <f t="shared" si="1"/>
        <v>5.184266877042714</v>
      </c>
      <c r="T12" s="209">
        <f t="shared" si="2"/>
        <v>4.948301329394387</v>
      </c>
      <c r="U12" s="209">
        <f t="shared" si="3"/>
        <v>4.867301977661645</v>
      </c>
      <c r="V12" s="209">
        <f t="shared" si="4"/>
        <v>4.761420286906095</v>
      </c>
      <c r="W12" s="376">
        <f t="shared" si="5"/>
        <v>5.308510638297872</v>
      </c>
      <c r="X12" s="379">
        <f t="shared" si="5"/>
        <v>5.528239202657807</v>
      </c>
      <c r="Y12" s="153"/>
    </row>
    <row r="13" spans="1:25" ht="38.25">
      <c r="A13" s="80" t="s">
        <v>209</v>
      </c>
      <c r="B13" s="81" t="s">
        <v>210</v>
      </c>
      <c r="C13" s="211">
        <v>22</v>
      </c>
      <c r="D13" s="211">
        <v>22</v>
      </c>
      <c r="E13" s="211">
        <v>31</v>
      </c>
      <c r="F13" s="211">
        <v>27</v>
      </c>
      <c r="G13" s="211">
        <v>20</v>
      </c>
      <c r="H13" s="211">
        <v>16</v>
      </c>
      <c r="I13" s="211">
        <v>19</v>
      </c>
      <c r="J13" s="211">
        <v>23</v>
      </c>
      <c r="K13" s="211">
        <v>15</v>
      </c>
      <c r="L13" s="363">
        <v>14</v>
      </c>
      <c r="M13" s="367">
        <v>21</v>
      </c>
      <c r="N13" s="213">
        <v>0.24517998439763738</v>
      </c>
      <c r="O13" s="213">
        <v>0.2541883304448296</v>
      </c>
      <c r="P13" s="209">
        <v>0.37295476419634266</v>
      </c>
      <c r="Q13" s="209">
        <v>0.32389635316698656</v>
      </c>
      <c r="R13" s="220">
        <v>0.24</v>
      </c>
      <c r="S13" s="220">
        <f t="shared" si="1"/>
        <v>0.18032232615800742</v>
      </c>
      <c r="T13" s="209">
        <f t="shared" si="2"/>
        <v>0.2004642329605402</v>
      </c>
      <c r="U13" s="209">
        <f t="shared" si="3"/>
        <v>0.23567988523414285</v>
      </c>
      <c r="V13" s="209">
        <f t="shared" si="4"/>
        <v>0.15260962458032354</v>
      </c>
      <c r="W13" s="376">
        <f t="shared" si="5"/>
        <v>0.14893617021276595</v>
      </c>
      <c r="X13" s="379">
        <f t="shared" si="5"/>
        <v>0.27906976744186046</v>
      </c>
      <c r="Y13" s="153"/>
    </row>
    <row r="14" spans="1:25" ht="26.25" customHeight="1">
      <c r="A14" s="80" t="s">
        <v>211</v>
      </c>
      <c r="B14" s="81" t="s">
        <v>212</v>
      </c>
      <c r="C14" s="211">
        <v>94</v>
      </c>
      <c r="D14" s="211">
        <v>74</v>
      </c>
      <c r="E14" s="211">
        <v>70</v>
      </c>
      <c r="F14" s="211">
        <v>57</v>
      </c>
      <c r="G14" s="211">
        <v>66</v>
      </c>
      <c r="H14" s="211">
        <v>67</v>
      </c>
      <c r="I14" s="211">
        <v>86</v>
      </c>
      <c r="J14" s="211">
        <v>95</v>
      </c>
      <c r="K14" s="211">
        <v>99</v>
      </c>
      <c r="L14" s="363">
        <v>94</v>
      </c>
      <c r="M14" s="367">
        <v>69</v>
      </c>
      <c r="N14" s="213">
        <v>1.0475872060626323</v>
      </c>
      <c r="O14" s="213">
        <v>0.8549971114962449</v>
      </c>
      <c r="P14" s="209">
        <v>0.8421559191530318</v>
      </c>
      <c r="Q14" s="209">
        <v>0.6837811900191938</v>
      </c>
      <c r="R14" s="220">
        <v>0.81</v>
      </c>
      <c r="S14" s="220">
        <f t="shared" si="1"/>
        <v>0.7550997407866561</v>
      </c>
      <c r="T14" s="209">
        <f t="shared" si="2"/>
        <v>0.9073644228740241</v>
      </c>
      <c r="U14" s="209">
        <f t="shared" si="3"/>
        <v>0.9734603955323291</v>
      </c>
      <c r="V14" s="209">
        <f t="shared" si="4"/>
        <v>1.0072235222301353</v>
      </c>
      <c r="W14" s="376">
        <f t="shared" si="5"/>
        <v>1</v>
      </c>
      <c r="X14" s="379">
        <f t="shared" si="5"/>
        <v>0.9169435215946844</v>
      </c>
      <c r="Y14" s="153"/>
    </row>
    <row r="15" spans="1:25" ht="26.25" customHeight="1">
      <c r="A15" s="82"/>
      <c r="B15" s="87" t="s">
        <v>255</v>
      </c>
      <c r="C15" s="221">
        <v>621</v>
      </c>
      <c r="D15" s="221">
        <v>567</v>
      </c>
      <c r="E15" s="221">
        <v>515</v>
      </c>
      <c r="F15" s="221">
        <v>488</v>
      </c>
      <c r="G15" s="221">
        <f aca="true" t="shared" si="7" ref="G15:L15">SUM(G12:G14)</f>
        <v>486</v>
      </c>
      <c r="H15" s="221">
        <f t="shared" si="7"/>
        <v>543</v>
      </c>
      <c r="I15" s="221">
        <f t="shared" si="7"/>
        <v>574</v>
      </c>
      <c r="J15" s="221">
        <f t="shared" si="7"/>
        <v>593</v>
      </c>
      <c r="K15" s="221">
        <f t="shared" si="7"/>
        <v>582</v>
      </c>
      <c r="L15" s="371">
        <f t="shared" si="7"/>
        <v>607</v>
      </c>
      <c r="M15" s="374">
        <v>506</v>
      </c>
      <c r="N15" s="222">
        <v>6.920762286860581</v>
      </c>
      <c r="O15" s="222">
        <v>6.551126516464471</v>
      </c>
      <c r="P15" s="222">
        <v>6.195861405197305</v>
      </c>
      <c r="Q15" s="222">
        <v>5.854126679462572</v>
      </c>
      <c r="R15" s="223">
        <f>SUM(R12:R14)</f>
        <v>5.9399999999999995</v>
      </c>
      <c r="S15" s="223">
        <f t="shared" si="1"/>
        <v>6.119688943987377</v>
      </c>
      <c r="T15" s="222">
        <f t="shared" si="2"/>
        <v>6.056129985228951</v>
      </c>
      <c r="U15" s="222">
        <f t="shared" si="3"/>
        <v>6.076442258428118</v>
      </c>
      <c r="V15" s="222">
        <f t="shared" si="4"/>
        <v>5.9212534337165525</v>
      </c>
      <c r="W15" s="377">
        <f t="shared" si="5"/>
        <v>6.457446808510638</v>
      </c>
      <c r="X15" s="380">
        <f t="shared" si="5"/>
        <v>6.724252491694352</v>
      </c>
      <c r="Y15" s="153"/>
    </row>
    <row r="16" spans="1:25" ht="38.25">
      <c r="A16" s="80" t="s">
        <v>213</v>
      </c>
      <c r="B16" s="81" t="s">
        <v>214</v>
      </c>
      <c r="C16" s="211">
        <v>299</v>
      </c>
      <c r="D16" s="211">
        <v>319</v>
      </c>
      <c r="E16" s="211">
        <v>276</v>
      </c>
      <c r="F16" s="211">
        <v>247</v>
      </c>
      <c r="G16" s="211">
        <v>269</v>
      </c>
      <c r="H16" s="211">
        <v>309</v>
      </c>
      <c r="I16" s="211">
        <v>319</v>
      </c>
      <c r="J16" s="211">
        <v>336</v>
      </c>
      <c r="K16" s="211">
        <v>307</v>
      </c>
      <c r="L16" s="363">
        <v>334</v>
      </c>
      <c r="M16" s="367">
        <v>217</v>
      </c>
      <c r="N16" s="213">
        <v>3.3322188788587987</v>
      </c>
      <c r="O16" s="213">
        <v>3.6857307914500286</v>
      </c>
      <c r="P16" s="209">
        <v>3.3205004812319543</v>
      </c>
      <c r="Q16" s="209">
        <v>2.9630518234165066</v>
      </c>
      <c r="R16" s="220">
        <v>3.29</v>
      </c>
      <c r="S16" s="220">
        <f t="shared" si="1"/>
        <v>3.4824749239265187</v>
      </c>
      <c r="T16" s="209">
        <f t="shared" si="2"/>
        <v>3.3656889639164382</v>
      </c>
      <c r="U16" s="209">
        <f t="shared" si="3"/>
        <v>3.442975714724869</v>
      </c>
      <c r="V16" s="209">
        <f t="shared" si="4"/>
        <v>3.123410316410622</v>
      </c>
      <c r="W16" s="376">
        <f t="shared" si="5"/>
        <v>3.553191489361702</v>
      </c>
      <c r="X16" s="379">
        <f t="shared" si="5"/>
        <v>2.883720930232558</v>
      </c>
      <c r="Y16" s="153"/>
    </row>
    <row r="17" spans="1:25" ht="26.25" customHeight="1">
      <c r="A17" s="80" t="s">
        <v>215</v>
      </c>
      <c r="B17" s="81" t="s">
        <v>216</v>
      </c>
      <c r="C17" s="211">
        <v>6623</v>
      </c>
      <c r="D17" s="211">
        <v>6438</v>
      </c>
      <c r="E17" s="211">
        <v>6406</v>
      </c>
      <c r="F17" s="211">
        <v>6371</v>
      </c>
      <c r="G17" s="211">
        <v>6398</v>
      </c>
      <c r="H17" s="211">
        <v>6864</v>
      </c>
      <c r="I17" s="211">
        <v>7326</v>
      </c>
      <c r="J17" s="211">
        <v>7523</v>
      </c>
      <c r="K17" s="211">
        <v>7708</v>
      </c>
      <c r="L17" s="363">
        <v>7194</v>
      </c>
      <c r="M17" s="367">
        <v>5849</v>
      </c>
      <c r="N17" s="213">
        <v>73.81031984843419</v>
      </c>
      <c r="O17" s="213">
        <v>74.3847487001733</v>
      </c>
      <c r="P17" s="209">
        <v>77.06929740134744</v>
      </c>
      <c r="Q17" s="209">
        <v>76.3915547024952</v>
      </c>
      <c r="R17" s="220">
        <v>78.21</v>
      </c>
      <c r="S17" s="220">
        <f t="shared" si="1"/>
        <v>77.35827792178519</v>
      </c>
      <c r="T17" s="209">
        <f t="shared" si="2"/>
        <v>77.29478792994303</v>
      </c>
      <c r="U17" s="209">
        <f t="shared" si="3"/>
        <v>77.08781637462855</v>
      </c>
      <c r="V17" s="209">
        <f t="shared" si="4"/>
        <v>78.42099908434226</v>
      </c>
      <c r="W17" s="376">
        <f t="shared" si="5"/>
        <v>76.53191489361703</v>
      </c>
      <c r="X17" s="379">
        <f t="shared" si="5"/>
        <v>77.72757475083057</v>
      </c>
      <c r="Y17" s="153"/>
    </row>
    <row r="18" spans="1:25" ht="14.25" customHeight="1">
      <c r="A18" s="80" t="s">
        <v>217</v>
      </c>
      <c r="B18" s="81" t="s">
        <v>218</v>
      </c>
      <c r="C18" s="211">
        <v>298</v>
      </c>
      <c r="D18" s="211">
        <v>246</v>
      </c>
      <c r="E18" s="211">
        <v>246</v>
      </c>
      <c r="F18" s="211">
        <v>320</v>
      </c>
      <c r="G18" s="211">
        <v>187</v>
      </c>
      <c r="H18" s="211">
        <v>230</v>
      </c>
      <c r="I18" s="211">
        <v>229</v>
      </c>
      <c r="J18" s="211">
        <v>259</v>
      </c>
      <c r="K18" s="211">
        <v>227</v>
      </c>
      <c r="L18" s="363">
        <v>275</v>
      </c>
      <c r="M18" s="367">
        <v>208</v>
      </c>
      <c r="N18" s="213">
        <v>3.321074334113452</v>
      </c>
      <c r="O18" s="213">
        <v>2.8422876949740035</v>
      </c>
      <c r="P18" s="209">
        <v>2.9595765158806544</v>
      </c>
      <c r="Q18" s="209">
        <v>3.826775431861804</v>
      </c>
      <c r="R18" s="220">
        <v>2.29</v>
      </c>
      <c r="S18" s="220">
        <f t="shared" si="1"/>
        <v>2.592133438521357</v>
      </c>
      <c r="T18" s="209">
        <f t="shared" si="2"/>
        <v>2.416121544629669</v>
      </c>
      <c r="U18" s="209">
        <f t="shared" si="3"/>
        <v>2.653960446767087</v>
      </c>
      <c r="V18" s="209">
        <f t="shared" si="4"/>
        <v>2.309492318648896</v>
      </c>
      <c r="W18" s="376">
        <f t="shared" si="5"/>
        <v>2.925531914893617</v>
      </c>
      <c r="X18" s="379">
        <f t="shared" si="5"/>
        <v>2.7641196013289036</v>
      </c>
      <c r="Y18" s="153"/>
    </row>
    <row r="19" spans="1:25" ht="14.25" customHeight="1">
      <c r="A19" s="80" t="s">
        <v>219</v>
      </c>
      <c r="B19" s="81" t="s">
        <v>220</v>
      </c>
      <c r="C19" s="211">
        <v>465</v>
      </c>
      <c r="D19" s="211">
        <v>434</v>
      </c>
      <c r="E19" s="211">
        <v>347</v>
      </c>
      <c r="F19" s="211">
        <v>317</v>
      </c>
      <c r="G19" s="211">
        <v>317</v>
      </c>
      <c r="H19" s="211">
        <v>374</v>
      </c>
      <c r="I19" s="211">
        <v>417</v>
      </c>
      <c r="J19" s="211">
        <v>357</v>
      </c>
      <c r="K19" s="211">
        <v>390</v>
      </c>
      <c r="L19" s="363">
        <v>347</v>
      </c>
      <c r="M19" s="367">
        <v>288</v>
      </c>
      <c r="N19" s="213">
        <v>5.1822133065864255</v>
      </c>
      <c r="O19" s="213">
        <v>5.014442518775274</v>
      </c>
      <c r="P19" s="209">
        <v>4.1746871992300285</v>
      </c>
      <c r="Q19" s="209">
        <v>3.814779270633397</v>
      </c>
      <c r="R19" s="220">
        <v>3.88</v>
      </c>
      <c r="S19" s="220">
        <f t="shared" si="1"/>
        <v>4.215034373943424</v>
      </c>
      <c r="T19" s="209">
        <f t="shared" si="2"/>
        <v>4.399662376028698</v>
      </c>
      <c r="U19" s="209">
        <f t="shared" si="3"/>
        <v>3.6581616968951733</v>
      </c>
      <c r="V19" s="209">
        <f t="shared" si="4"/>
        <v>3.967850239088412</v>
      </c>
      <c r="W19" s="376">
        <f t="shared" si="5"/>
        <v>3.691489361702128</v>
      </c>
      <c r="X19" s="379">
        <f t="shared" si="5"/>
        <v>3.8272425249169433</v>
      </c>
      <c r="Y19" s="153"/>
    </row>
    <row r="20" spans="1:25" ht="17.25" customHeight="1" thickBot="1">
      <c r="A20" s="83"/>
      <c r="B20" s="85" t="s">
        <v>256</v>
      </c>
      <c r="C20" s="224">
        <v>7685</v>
      </c>
      <c r="D20" s="224">
        <v>7437</v>
      </c>
      <c r="E20" s="224">
        <v>7275</v>
      </c>
      <c r="F20" s="224">
        <v>7255</v>
      </c>
      <c r="G20" s="224">
        <f aca="true" t="shared" si="8" ref="G20:L20">SUM(G16:G19)</f>
        <v>7171</v>
      </c>
      <c r="H20" s="224">
        <f t="shared" si="8"/>
        <v>7777</v>
      </c>
      <c r="I20" s="224">
        <f t="shared" si="8"/>
        <v>8291</v>
      </c>
      <c r="J20" s="224">
        <f t="shared" si="8"/>
        <v>8475</v>
      </c>
      <c r="K20" s="224">
        <f t="shared" si="8"/>
        <v>8632</v>
      </c>
      <c r="L20" s="372">
        <f t="shared" si="8"/>
        <v>8150</v>
      </c>
      <c r="M20" s="375">
        <v>6562</v>
      </c>
      <c r="N20" s="225">
        <v>85.64582636799285</v>
      </c>
      <c r="O20" s="225">
        <v>85.9272097053726</v>
      </c>
      <c r="P20" s="225">
        <v>87.52406159769009</v>
      </c>
      <c r="Q20" s="225">
        <v>86.9961612284069</v>
      </c>
      <c r="R20" s="226">
        <f>SUM(R16:R19)</f>
        <v>87.67</v>
      </c>
      <c r="S20" s="226">
        <f t="shared" si="1"/>
        <v>87.64792065817649</v>
      </c>
      <c r="T20" s="225">
        <f t="shared" si="2"/>
        <v>87.47626081451783</v>
      </c>
      <c r="U20" s="225">
        <f t="shared" si="3"/>
        <v>86.84291423301568</v>
      </c>
      <c r="V20" s="225">
        <f t="shared" si="4"/>
        <v>87.82175195849018</v>
      </c>
      <c r="W20" s="378">
        <f t="shared" si="5"/>
        <v>86.70212765957447</v>
      </c>
      <c r="X20" s="381">
        <f t="shared" si="5"/>
        <v>87.20265780730897</v>
      </c>
      <c r="Y20" s="153"/>
    </row>
    <row r="21" spans="1:25" ht="17.25" customHeight="1" thickBot="1" thickTop="1">
      <c r="A21" s="84"/>
      <c r="B21" s="86" t="s">
        <v>192</v>
      </c>
      <c r="C21" s="56">
        <v>8973</v>
      </c>
      <c r="D21" s="56">
        <v>8655</v>
      </c>
      <c r="E21" s="56">
        <v>8312</v>
      </c>
      <c r="F21" s="56">
        <v>8339</v>
      </c>
      <c r="G21" s="56">
        <f aca="true" t="shared" si="9" ref="G21:L21">G11+G15+G20</f>
        <v>8180</v>
      </c>
      <c r="H21" s="56">
        <f t="shared" si="9"/>
        <v>8873</v>
      </c>
      <c r="I21" s="56">
        <f t="shared" si="9"/>
        <v>9478</v>
      </c>
      <c r="J21" s="56">
        <f t="shared" si="9"/>
        <v>9759</v>
      </c>
      <c r="K21" s="56">
        <f t="shared" si="9"/>
        <v>9829</v>
      </c>
      <c r="L21" s="335">
        <f t="shared" si="9"/>
        <v>9400</v>
      </c>
      <c r="M21" s="340">
        <v>7525</v>
      </c>
      <c r="N21" s="69">
        <v>99.99999999999999</v>
      </c>
      <c r="O21" s="69">
        <v>99.99999999999999</v>
      </c>
      <c r="P21" s="69">
        <v>100</v>
      </c>
      <c r="Q21" s="69">
        <v>100</v>
      </c>
      <c r="R21" s="201">
        <f>R11+R15+R20</f>
        <v>100.01</v>
      </c>
      <c r="S21" s="201">
        <f aca="true" t="shared" si="10" ref="S21:X21">S20+S15+S11</f>
        <v>100</v>
      </c>
      <c r="T21" s="69">
        <f t="shared" si="10"/>
        <v>100</v>
      </c>
      <c r="U21" s="69">
        <f t="shared" si="10"/>
        <v>100</v>
      </c>
      <c r="V21" s="69">
        <f t="shared" si="10"/>
        <v>100</v>
      </c>
      <c r="W21" s="348">
        <f t="shared" si="10"/>
        <v>100</v>
      </c>
      <c r="X21" s="354">
        <f t="shared" si="10"/>
        <v>100</v>
      </c>
      <c r="Y21" s="154"/>
    </row>
    <row r="22" ht="6.75" customHeight="1"/>
    <row r="23" ht="13.5">
      <c r="A23" s="79" t="s">
        <v>308</v>
      </c>
    </row>
  </sheetData>
  <sheetProtection/>
  <mergeCells count="5">
    <mergeCell ref="N2:X2"/>
    <mergeCell ref="C2:M2"/>
    <mergeCell ref="A1:X1"/>
    <mergeCell ref="A2:A3"/>
    <mergeCell ref="B2:B3"/>
  </mergeCells>
  <printOptions/>
  <pageMargins left="0.984251968503937" right="0.4330708661417323" top="0.984251968503937" bottom="0.4330708661417323" header="0.7086614173228347" footer="0.2755905511811024"/>
  <pageSetup fitToHeight="0" fitToWidth="1" horizontalDpi="600" verticalDpi="600" orientation="landscape" paperSize="9" scale="87" r:id="rId1"/>
  <headerFooter alignWithMargins="0">
    <oddHeader>&amp;R&amp;"Times New Roman CE,Normálne"&amp;9Tabuľka č. 13
</oddHeader>
    <oddFooter>&amp;L&amp;"Arial CE,Kurzíva"&amp;10Pozn.: Údaje sú spracované k 05.02.2021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view="pageLayout" zoomScale="130" zoomScalePageLayoutView="130" workbookViewId="0" topLeftCell="A1">
      <selection activeCell="B78" sqref="B78"/>
    </sheetView>
  </sheetViews>
  <sheetFormatPr defaultColWidth="8.796875" defaultRowHeight="15"/>
  <cols>
    <col min="1" max="1" width="7.09765625" style="90" customWidth="1"/>
    <col min="2" max="2" width="37.796875" style="90" customWidth="1"/>
    <col min="3" max="4" width="7.296875" style="90" customWidth="1"/>
    <col min="5" max="5" width="9.8984375" style="90" customWidth="1"/>
  </cols>
  <sheetData>
    <row r="1" spans="1:5" s="88" customFormat="1" ht="15.75">
      <c r="A1" s="412" t="s">
        <v>263</v>
      </c>
      <c r="B1" s="412"/>
      <c r="C1" s="412"/>
      <c r="D1" s="412"/>
      <c r="E1" s="412"/>
    </row>
    <row r="2" spans="1:5" s="88" customFormat="1" ht="4.5" customHeight="1" thickBot="1">
      <c r="A2" s="89"/>
      <c r="B2" s="90"/>
      <c r="C2" s="90"/>
      <c r="D2" s="90"/>
      <c r="E2" s="90"/>
    </row>
    <row r="3" spans="1:5" s="88" customFormat="1" ht="12.75" customHeight="1">
      <c r="A3" s="396" t="s">
        <v>15</v>
      </c>
      <c r="B3" s="402" t="s">
        <v>16</v>
      </c>
      <c r="C3" s="400" t="s">
        <v>17</v>
      </c>
      <c r="D3" s="413"/>
      <c r="E3" s="164" t="s">
        <v>269</v>
      </c>
    </row>
    <row r="4" spans="1:5" s="88" customFormat="1" ht="12.75" customHeight="1" thickBot="1">
      <c r="A4" s="397"/>
      <c r="B4" s="403"/>
      <c r="C4" s="91">
        <v>2020</v>
      </c>
      <c r="D4" s="163">
        <v>2019</v>
      </c>
      <c r="E4" s="165" t="s">
        <v>323</v>
      </c>
    </row>
    <row r="5" spans="1:5" s="88" customFormat="1" ht="13.5" customHeight="1" thickTop="1">
      <c r="A5" s="92" t="s">
        <v>18</v>
      </c>
      <c r="B5" s="93" t="s">
        <v>19</v>
      </c>
      <c r="C5" s="330">
        <v>2054</v>
      </c>
      <c r="D5" s="166">
        <v>2615</v>
      </c>
      <c r="E5" s="242">
        <f>C5/D5</f>
        <v>0.7854684512428298</v>
      </c>
    </row>
    <row r="6" spans="1:5" s="88" customFormat="1" ht="13.5" customHeight="1">
      <c r="A6" s="92" t="s">
        <v>20</v>
      </c>
      <c r="B6" s="93" t="s">
        <v>21</v>
      </c>
      <c r="C6" s="330">
        <v>580</v>
      </c>
      <c r="D6" s="166">
        <v>964</v>
      </c>
      <c r="E6" s="241">
        <f>C6/D6</f>
        <v>0.6016597510373444</v>
      </c>
    </row>
    <row r="7" spans="1:10" s="88" customFormat="1" ht="13.5" customHeight="1">
      <c r="A7" s="94" t="s">
        <v>22</v>
      </c>
      <c r="B7" s="93" t="s">
        <v>23</v>
      </c>
      <c r="C7" s="330">
        <v>516</v>
      </c>
      <c r="D7" s="166">
        <v>598</v>
      </c>
      <c r="E7" s="241">
        <f aca="true" t="shared" si="0" ref="E7:E13">C7/D7</f>
        <v>0.862876254180602</v>
      </c>
      <c r="H7" s="228"/>
      <c r="I7" s="155"/>
      <c r="J7" s="155"/>
    </row>
    <row r="8" spans="1:11" s="88" customFormat="1" ht="13.5" customHeight="1">
      <c r="A8" s="92" t="s">
        <v>24</v>
      </c>
      <c r="B8" s="93" t="s">
        <v>25</v>
      </c>
      <c r="C8" s="330">
        <v>5048</v>
      </c>
      <c r="D8" s="166">
        <v>5519</v>
      </c>
      <c r="E8" s="241">
        <f t="shared" si="0"/>
        <v>0.914658452618228</v>
      </c>
      <c r="H8" s="159"/>
      <c r="I8" s="159"/>
      <c r="J8" s="159"/>
      <c r="K8" s="159"/>
    </row>
    <row r="9" spans="1:11" s="88" customFormat="1" ht="13.5" customHeight="1">
      <c r="A9" s="92" t="s">
        <v>26</v>
      </c>
      <c r="B9" s="93" t="s">
        <v>27</v>
      </c>
      <c r="C9" s="166">
        <v>0</v>
      </c>
      <c r="D9" s="166">
        <v>0</v>
      </c>
      <c r="E9" s="241">
        <v>0</v>
      </c>
      <c r="H9" s="159"/>
      <c r="I9" s="159"/>
      <c r="J9" s="159"/>
      <c r="K9" s="159"/>
    </row>
    <row r="10" spans="1:11" s="88" customFormat="1" ht="13.5" customHeight="1">
      <c r="A10" s="96" t="s">
        <v>28</v>
      </c>
      <c r="B10" s="93" t="s">
        <v>317</v>
      </c>
      <c r="C10" s="166">
        <v>495</v>
      </c>
      <c r="D10" s="166">
        <v>567</v>
      </c>
      <c r="E10" s="241">
        <f t="shared" si="0"/>
        <v>0.873015873015873</v>
      </c>
      <c r="H10" s="159"/>
      <c r="I10" s="159"/>
      <c r="J10" s="159"/>
      <c r="K10" s="159"/>
    </row>
    <row r="11" spans="1:11" s="88" customFormat="1" ht="13.5" customHeight="1">
      <c r="A11" s="92" t="s">
        <v>257</v>
      </c>
      <c r="B11" s="93" t="s">
        <v>258</v>
      </c>
      <c r="C11" s="166">
        <v>1</v>
      </c>
      <c r="D11" s="166">
        <v>4</v>
      </c>
      <c r="E11" s="241">
        <v>0</v>
      </c>
      <c r="H11" s="159"/>
      <c r="I11" s="159"/>
      <c r="J11" s="159"/>
      <c r="K11" s="159"/>
    </row>
    <row r="12" spans="1:11" s="88" customFormat="1" ht="13.5" customHeight="1">
      <c r="A12" s="92" t="s">
        <v>30</v>
      </c>
      <c r="B12" s="93" t="s">
        <v>31</v>
      </c>
      <c r="C12" s="166">
        <f>29+72+47+8</f>
        <v>156</v>
      </c>
      <c r="D12" s="166">
        <v>155</v>
      </c>
      <c r="E12" s="241">
        <f t="shared" si="0"/>
        <v>1.0064516129032257</v>
      </c>
      <c r="H12" s="159"/>
      <c r="I12" s="159"/>
      <c r="J12" s="159"/>
      <c r="K12" s="159"/>
    </row>
    <row r="13" spans="1:11" s="88" customFormat="1" ht="13.5" customHeight="1">
      <c r="A13" s="92" t="s">
        <v>32</v>
      </c>
      <c r="B13" s="93" t="s">
        <v>33</v>
      </c>
      <c r="C13" s="166">
        <v>5</v>
      </c>
      <c r="D13" s="166">
        <v>3</v>
      </c>
      <c r="E13" s="241">
        <f t="shared" si="0"/>
        <v>1.6666666666666667</v>
      </c>
      <c r="H13" s="159"/>
      <c r="I13" s="159"/>
      <c r="J13" s="159"/>
      <c r="K13" s="159"/>
    </row>
    <row r="14" spans="1:11" s="88" customFormat="1" ht="13.5" customHeight="1">
      <c r="A14" s="92" t="s">
        <v>34</v>
      </c>
      <c r="B14" s="93" t="s">
        <v>303</v>
      </c>
      <c r="C14" s="166">
        <v>0</v>
      </c>
      <c r="D14" s="166">
        <v>0</v>
      </c>
      <c r="E14" s="241" t="s">
        <v>292</v>
      </c>
      <c r="H14" s="159"/>
      <c r="I14" s="159"/>
      <c r="J14" s="159"/>
      <c r="K14" s="159"/>
    </row>
    <row r="15" spans="1:11" s="88" customFormat="1" ht="13.5" customHeight="1" thickBot="1">
      <c r="A15" s="105" t="s">
        <v>35</v>
      </c>
      <c r="B15" s="162" t="s">
        <v>299</v>
      </c>
      <c r="C15" s="166">
        <v>1055</v>
      </c>
      <c r="D15" s="166">
        <v>991</v>
      </c>
      <c r="E15" s="240">
        <f>C15/D15</f>
        <v>1.0645812310797174</v>
      </c>
      <c r="H15" s="159"/>
      <c r="I15" s="159"/>
      <c r="J15" s="159"/>
      <c r="K15" s="159"/>
    </row>
    <row r="16" spans="1:11" s="88" customFormat="1" ht="13.5" customHeight="1" thickBot="1">
      <c r="A16" s="97"/>
      <c r="B16" s="98" t="s">
        <v>36</v>
      </c>
      <c r="C16" s="167">
        <f>SUM(C5:C15)</f>
        <v>9910</v>
      </c>
      <c r="D16" s="167">
        <f>SUM(D5:D15)</f>
        <v>11416</v>
      </c>
      <c r="E16" s="237">
        <f>C16/D16</f>
        <v>0.8680798878766643</v>
      </c>
      <c r="H16" s="159"/>
      <c r="I16" s="159"/>
      <c r="J16" s="159"/>
      <c r="K16" s="159"/>
    </row>
    <row r="17" spans="1:11" s="99" customFormat="1" ht="4.5" customHeight="1" thickBot="1">
      <c r="A17" s="90"/>
      <c r="B17" s="90"/>
      <c r="C17" s="168"/>
      <c r="D17" s="169"/>
      <c r="E17" s="239"/>
      <c r="H17" s="160"/>
      <c r="I17" s="160"/>
      <c r="J17" s="160"/>
      <c r="K17" s="160"/>
    </row>
    <row r="18" spans="1:11" s="88" customFormat="1" ht="12.75" customHeight="1">
      <c r="A18" s="396" t="s">
        <v>15</v>
      </c>
      <c r="B18" s="398" t="s">
        <v>37</v>
      </c>
      <c r="C18" s="400" t="s">
        <v>17</v>
      </c>
      <c r="D18" s="401"/>
      <c r="E18" s="172" t="s">
        <v>269</v>
      </c>
      <c r="G18" s="410"/>
      <c r="H18" s="411"/>
      <c r="I18" s="155"/>
      <c r="J18" s="155"/>
      <c r="K18" s="160"/>
    </row>
    <row r="19" spans="1:10" s="88" customFormat="1" ht="12.75" customHeight="1" thickBot="1">
      <c r="A19" s="397"/>
      <c r="B19" s="399"/>
      <c r="C19" s="91">
        <v>2020</v>
      </c>
      <c r="D19" s="163">
        <v>2019</v>
      </c>
      <c r="E19" s="165" t="s">
        <v>323</v>
      </c>
      <c r="G19" s="159"/>
      <c r="H19" s="156"/>
      <c r="I19" s="159"/>
      <c r="J19" s="159"/>
    </row>
    <row r="20" spans="1:10" s="88" customFormat="1" ht="13.5" customHeight="1" thickTop="1">
      <c r="A20" s="92" t="s">
        <v>38</v>
      </c>
      <c r="B20" s="93" t="s">
        <v>280</v>
      </c>
      <c r="C20" s="166">
        <v>112</v>
      </c>
      <c r="D20" s="166">
        <v>854</v>
      </c>
      <c r="E20" s="238">
        <f aca="true" t="shared" si="1" ref="E20:E27">C20/D20</f>
        <v>0.13114754098360656</v>
      </c>
      <c r="G20" s="161"/>
      <c r="I20" s="159"/>
      <c r="J20" s="159"/>
    </row>
    <row r="21" spans="1:10" s="88" customFormat="1" ht="13.5" customHeight="1">
      <c r="A21" s="92" t="s">
        <v>39</v>
      </c>
      <c r="B21" s="93" t="s">
        <v>21</v>
      </c>
      <c r="C21" s="166">
        <v>142</v>
      </c>
      <c r="D21" s="166">
        <v>211</v>
      </c>
      <c r="E21" s="238">
        <f t="shared" si="1"/>
        <v>0.6729857819905213</v>
      </c>
      <c r="G21" s="159"/>
      <c r="H21" s="156"/>
      <c r="I21" s="159"/>
      <c r="J21" s="159"/>
    </row>
    <row r="22" spans="1:10" s="88" customFormat="1" ht="13.5" customHeight="1">
      <c r="A22" s="94" t="s">
        <v>40</v>
      </c>
      <c r="B22" s="100" t="s">
        <v>23</v>
      </c>
      <c r="C22" s="166">
        <v>14</v>
      </c>
      <c r="D22" s="166">
        <v>24</v>
      </c>
      <c r="E22" s="238">
        <f t="shared" si="1"/>
        <v>0.5833333333333334</v>
      </c>
      <c r="G22" s="159"/>
      <c r="H22" s="156"/>
      <c r="I22" s="159"/>
      <c r="J22" s="159"/>
    </row>
    <row r="23" spans="1:10" s="88" customFormat="1" ht="13.5" customHeight="1">
      <c r="A23" s="94" t="s">
        <v>41</v>
      </c>
      <c r="B23" s="93" t="s">
        <v>42</v>
      </c>
      <c r="C23" s="166">
        <v>4690</v>
      </c>
      <c r="D23" s="166">
        <v>5157</v>
      </c>
      <c r="E23" s="238">
        <f t="shared" si="1"/>
        <v>0.9094434748885011</v>
      </c>
      <c r="G23" s="159"/>
      <c r="H23" s="156"/>
      <c r="I23" s="159"/>
      <c r="J23" s="159"/>
    </row>
    <row r="24" spans="1:10" s="88" customFormat="1" ht="13.5" customHeight="1">
      <c r="A24" s="96" t="s">
        <v>43</v>
      </c>
      <c r="B24" s="93" t="s">
        <v>317</v>
      </c>
      <c r="C24" s="166">
        <v>8</v>
      </c>
      <c r="D24" s="166">
        <v>10</v>
      </c>
      <c r="E24" s="238">
        <f t="shared" si="1"/>
        <v>0.8</v>
      </c>
      <c r="G24" s="159"/>
      <c r="H24" s="156"/>
      <c r="I24" s="159"/>
      <c r="J24" s="159"/>
    </row>
    <row r="25" spans="1:10" s="88" customFormat="1" ht="13.5" customHeight="1">
      <c r="A25" s="92" t="s">
        <v>44</v>
      </c>
      <c r="B25" s="93" t="s">
        <v>31</v>
      </c>
      <c r="C25" s="166">
        <v>2</v>
      </c>
      <c r="D25" s="166">
        <v>1</v>
      </c>
      <c r="E25" s="238">
        <f t="shared" si="1"/>
        <v>2</v>
      </c>
      <c r="G25" s="159"/>
      <c r="H25" s="156"/>
      <c r="I25" s="159"/>
      <c r="J25" s="159"/>
    </row>
    <row r="26" spans="1:10" s="88" customFormat="1" ht="13.5" customHeight="1" thickBot="1">
      <c r="A26" s="96" t="s">
        <v>45</v>
      </c>
      <c r="B26" s="93" t="s">
        <v>299</v>
      </c>
      <c r="C26" s="166">
        <v>15</v>
      </c>
      <c r="D26" s="166">
        <v>66</v>
      </c>
      <c r="E26" s="238">
        <f t="shared" si="1"/>
        <v>0.22727272727272727</v>
      </c>
      <c r="G26" s="160"/>
      <c r="H26" s="156"/>
      <c r="I26" s="160"/>
      <c r="J26" s="160"/>
    </row>
    <row r="27" spans="1:5" s="88" customFormat="1" ht="13.5" customHeight="1" thickBot="1">
      <c r="A27" s="97"/>
      <c r="B27" s="98" t="s">
        <v>46</v>
      </c>
      <c r="C27" s="167">
        <f>SUM(C20:C26)</f>
        <v>4983</v>
      </c>
      <c r="D27" s="167">
        <f>SUM(D20:D26)</f>
        <v>6323</v>
      </c>
      <c r="E27" s="237">
        <f t="shared" si="1"/>
        <v>0.7880752807211766</v>
      </c>
    </row>
    <row r="28" spans="1:5" s="99" customFormat="1" ht="4.5" customHeight="1" thickBot="1">
      <c r="A28" s="90"/>
      <c r="B28" s="98"/>
      <c r="C28" s="167"/>
      <c r="D28" s="167"/>
      <c r="E28" s="237"/>
    </row>
    <row r="29" spans="1:5" s="88" customFormat="1" ht="12.75" customHeight="1">
      <c r="A29" s="396" t="s">
        <v>15</v>
      </c>
      <c r="B29" s="402" t="s">
        <v>47</v>
      </c>
      <c r="C29" s="400" t="s">
        <v>17</v>
      </c>
      <c r="D29" s="401"/>
      <c r="E29" s="172" t="s">
        <v>269</v>
      </c>
    </row>
    <row r="30" spans="1:5" s="88" customFormat="1" ht="12.75" customHeight="1" thickBot="1">
      <c r="A30" s="397"/>
      <c r="B30" s="403"/>
      <c r="C30" s="91">
        <v>2020</v>
      </c>
      <c r="D30" s="163">
        <v>2019</v>
      </c>
      <c r="E30" s="165" t="s">
        <v>323</v>
      </c>
    </row>
    <row r="31" spans="1:5" s="88" customFormat="1" ht="13.5" customHeight="1" thickTop="1">
      <c r="A31" s="92" t="s">
        <v>48</v>
      </c>
      <c r="B31" s="93" t="s">
        <v>280</v>
      </c>
      <c r="C31" s="166">
        <v>5986</v>
      </c>
      <c r="D31" s="166">
        <v>11869</v>
      </c>
      <c r="E31" s="238">
        <f aca="true" t="shared" si="2" ref="E31:E37">C31/D31</f>
        <v>0.5043390344595163</v>
      </c>
    </row>
    <row r="32" spans="1:5" s="88" customFormat="1" ht="13.5" customHeight="1">
      <c r="A32" s="92" t="s">
        <v>49</v>
      </c>
      <c r="B32" s="95" t="s">
        <v>21</v>
      </c>
      <c r="C32" s="166">
        <v>194</v>
      </c>
      <c r="D32" s="166">
        <v>4398</v>
      </c>
      <c r="E32" s="238">
        <f t="shared" si="2"/>
        <v>0.04411095952705776</v>
      </c>
    </row>
    <row r="33" spans="1:5" s="88" customFormat="1" ht="13.5" customHeight="1">
      <c r="A33" s="94" t="s">
        <v>50</v>
      </c>
      <c r="B33" s="102" t="s">
        <v>23</v>
      </c>
      <c r="C33" s="166">
        <v>469</v>
      </c>
      <c r="D33" s="166">
        <v>479</v>
      </c>
      <c r="E33" s="238">
        <f t="shared" si="2"/>
        <v>0.9791231732776617</v>
      </c>
    </row>
    <row r="34" spans="1:5" s="88" customFormat="1" ht="13.5" customHeight="1">
      <c r="A34" s="96" t="s">
        <v>51</v>
      </c>
      <c r="B34" s="95" t="s">
        <v>317</v>
      </c>
      <c r="C34" s="166">
        <v>2243</v>
      </c>
      <c r="D34" s="166">
        <v>2362</v>
      </c>
      <c r="E34" s="238">
        <f t="shared" si="2"/>
        <v>0.949618966977138</v>
      </c>
    </row>
    <row r="35" spans="1:5" s="88" customFormat="1" ht="13.5" customHeight="1">
      <c r="A35" s="92" t="s">
        <v>52</v>
      </c>
      <c r="B35" s="95" t="s">
        <v>53</v>
      </c>
      <c r="C35" s="166">
        <v>23</v>
      </c>
      <c r="D35" s="166">
        <v>26</v>
      </c>
      <c r="E35" s="238">
        <f t="shared" si="2"/>
        <v>0.8846153846153846</v>
      </c>
    </row>
    <row r="36" spans="1:5" s="88" customFormat="1" ht="13.5" customHeight="1" thickBot="1">
      <c r="A36" s="96" t="s">
        <v>54</v>
      </c>
      <c r="B36" s="95" t="s">
        <v>299</v>
      </c>
      <c r="C36" s="166">
        <v>6628</v>
      </c>
      <c r="D36" s="166">
        <v>5289</v>
      </c>
      <c r="E36" s="238">
        <f t="shared" si="2"/>
        <v>1.2531669502741538</v>
      </c>
    </row>
    <row r="37" spans="1:5" s="88" customFormat="1" ht="13.5" customHeight="1" thickBot="1">
      <c r="A37" s="97"/>
      <c r="B37" s="98" t="s">
        <v>55</v>
      </c>
      <c r="C37" s="281">
        <f>SUM(C31:C36)</f>
        <v>15543</v>
      </c>
      <c r="D37" s="167">
        <f>SUM(D31:D36)</f>
        <v>24423</v>
      </c>
      <c r="E37" s="282">
        <f t="shared" si="2"/>
        <v>0.6364083036482004</v>
      </c>
    </row>
    <row r="38" spans="3:5" ht="4.5" customHeight="1" thickBot="1">
      <c r="C38" s="168"/>
      <c r="D38" s="168"/>
      <c r="E38" s="238"/>
    </row>
    <row r="39" spans="1:5" ht="12.75" customHeight="1">
      <c r="A39" s="404" t="s">
        <v>15</v>
      </c>
      <c r="B39" s="406" t="s">
        <v>56</v>
      </c>
      <c r="C39" s="408" t="s">
        <v>17</v>
      </c>
      <c r="D39" s="409"/>
      <c r="E39" s="269" t="s">
        <v>269</v>
      </c>
    </row>
    <row r="40" spans="1:5" ht="12.75" customHeight="1" thickBot="1">
      <c r="A40" s="405"/>
      <c r="B40" s="407"/>
      <c r="C40" s="270">
        <v>2020</v>
      </c>
      <c r="D40" s="270">
        <v>2019</v>
      </c>
      <c r="E40" s="165" t="s">
        <v>323</v>
      </c>
    </row>
    <row r="41" spans="1:5" ht="13.5" customHeight="1" thickTop="1">
      <c r="A41" s="271" t="s">
        <v>274</v>
      </c>
      <c r="B41" s="272" t="s">
        <v>280</v>
      </c>
      <c r="C41" s="273">
        <v>12101</v>
      </c>
      <c r="D41" s="273">
        <v>16275</v>
      </c>
      <c r="E41" s="274">
        <f aca="true" t="shared" si="3" ref="E41:E47">C41/D41</f>
        <v>0.7435330261136712</v>
      </c>
    </row>
    <row r="42" spans="1:5" ht="13.5" customHeight="1">
      <c r="A42" s="271" t="s">
        <v>275</v>
      </c>
      <c r="B42" s="272" t="s">
        <v>21</v>
      </c>
      <c r="C42" s="273">
        <f>114+72</f>
        <v>186</v>
      </c>
      <c r="D42" s="273">
        <v>4941</v>
      </c>
      <c r="E42" s="274">
        <f t="shared" si="3"/>
        <v>0.03764420157862781</v>
      </c>
    </row>
    <row r="43" spans="1:5" ht="13.5" customHeight="1">
      <c r="A43" s="275" t="s">
        <v>276</v>
      </c>
      <c r="B43" s="276" t="s">
        <v>23</v>
      </c>
      <c r="C43" s="273">
        <v>4</v>
      </c>
      <c r="D43" s="273">
        <v>11</v>
      </c>
      <c r="E43" s="274">
        <f t="shared" si="3"/>
        <v>0.36363636363636365</v>
      </c>
    </row>
    <row r="44" spans="1:5" ht="13.5" customHeight="1">
      <c r="A44" s="277" t="s">
        <v>277</v>
      </c>
      <c r="B44" s="272" t="s">
        <v>317</v>
      </c>
      <c r="C44" s="273">
        <v>435</v>
      </c>
      <c r="D44" s="273">
        <v>530</v>
      </c>
      <c r="E44" s="274">
        <f t="shared" si="3"/>
        <v>0.8207547169811321</v>
      </c>
    </row>
    <row r="45" spans="1:5" s="88" customFormat="1" ht="13.5" customHeight="1">
      <c r="A45" s="271" t="s">
        <v>278</v>
      </c>
      <c r="B45" s="272" t="s">
        <v>31</v>
      </c>
      <c r="C45" s="273">
        <v>0</v>
      </c>
      <c r="D45" s="273">
        <v>4</v>
      </c>
      <c r="E45" s="274">
        <f t="shared" si="3"/>
        <v>0</v>
      </c>
    </row>
    <row r="46" spans="1:5" s="88" customFormat="1" ht="13.5" customHeight="1" thickBot="1">
      <c r="A46" s="277" t="s">
        <v>279</v>
      </c>
      <c r="B46" s="278" t="s">
        <v>299</v>
      </c>
      <c r="C46" s="273">
        <v>220</v>
      </c>
      <c r="D46" s="273">
        <v>0</v>
      </c>
      <c r="E46" s="274">
        <v>0</v>
      </c>
    </row>
    <row r="47" spans="1:5" ht="13.5" customHeight="1" thickBot="1">
      <c r="A47" s="279"/>
      <c r="B47" s="280" t="s">
        <v>57</v>
      </c>
      <c r="C47" s="281">
        <f>SUM(C41:C46)</f>
        <v>12946</v>
      </c>
      <c r="D47" s="281">
        <f>SUM(D41:D46)</f>
        <v>21761</v>
      </c>
      <c r="E47" s="282">
        <f t="shared" si="3"/>
        <v>0.5949175129819402</v>
      </c>
    </row>
    <row r="48" spans="3:5" ht="4.5" customHeight="1" thickBot="1">
      <c r="C48" s="168"/>
      <c r="D48" s="168"/>
      <c r="E48" s="238"/>
    </row>
    <row r="49" spans="1:5" ht="12.75" customHeight="1">
      <c r="A49" s="396" t="s">
        <v>15</v>
      </c>
      <c r="B49" s="398" t="s">
        <v>27</v>
      </c>
      <c r="C49" s="400" t="s">
        <v>17</v>
      </c>
      <c r="D49" s="401"/>
      <c r="E49" s="172" t="s">
        <v>269</v>
      </c>
    </row>
    <row r="50" spans="1:5" ht="12.75" customHeight="1" thickBot="1">
      <c r="A50" s="397"/>
      <c r="B50" s="399"/>
      <c r="C50" s="91">
        <v>2020</v>
      </c>
      <c r="D50" s="91">
        <v>2019</v>
      </c>
      <c r="E50" s="265" t="s">
        <v>323</v>
      </c>
    </row>
    <row r="51" spans="1:5" ht="13.5" customHeight="1" thickTop="1">
      <c r="A51" s="92" t="s">
        <v>58</v>
      </c>
      <c r="B51" s="93" t="s">
        <v>280</v>
      </c>
      <c r="C51" s="170">
        <v>20</v>
      </c>
      <c r="D51" s="170">
        <v>19</v>
      </c>
      <c r="E51" s="238">
        <f>C51/D51</f>
        <v>1.0526315789473684</v>
      </c>
    </row>
    <row r="52" spans="1:5" ht="13.5" customHeight="1">
      <c r="A52" s="92" t="s">
        <v>59</v>
      </c>
      <c r="B52" s="93" t="s">
        <v>21</v>
      </c>
      <c r="C52" s="170">
        <v>0</v>
      </c>
      <c r="D52" s="170">
        <v>0</v>
      </c>
      <c r="E52" s="238" t="s">
        <v>292</v>
      </c>
    </row>
    <row r="53" spans="1:5" ht="13.5" customHeight="1">
      <c r="A53" s="96" t="s">
        <v>60</v>
      </c>
      <c r="B53" s="104" t="s">
        <v>23</v>
      </c>
      <c r="C53" s="170">
        <v>0</v>
      </c>
      <c r="D53" s="170">
        <v>0</v>
      </c>
      <c r="E53" s="238">
        <v>0</v>
      </c>
    </row>
    <row r="54" spans="1:5" ht="13.5" customHeight="1">
      <c r="A54" s="94" t="s">
        <v>61</v>
      </c>
      <c r="B54" s="93" t="s">
        <v>25</v>
      </c>
      <c r="C54" s="170">
        <v>47</v>
      </c>
      <c r="D54" s="170">
        <v>98</v>
      </c>
      <c r="E54" s="238">
        <f>C54/D54</f>
        <v>0.47959183673469385</v>
      </c>
    </row>
    <row r="55" spans="1:5" ht="13.5" customHeight="1">
      <c r="A55" s="96" t="s">
        <v>62</v>
      </c>
      <c r="B55" s="93" t="s">
        <v>317</v>
      </c>
      <c r="C55" s="170">
        <v>0</v>
      </c>
      <c r="D55" s="170">
        <v>0</v>
      </c>
      <c r="E55" s="238" t="s">
        <v>292</v>
      </c>
    </row>
    <row r="56" spans="1:5" s="88" customFormat="1" ht="13.5" customHeight="1" thickBot="1">
      <c r="A56" s="101" t="s">
        <v>63</v>
      </c>
      <c r="B56" s="103" t="s">
        <v>299</v>
      </c>
      <c r="C56" s="170">
        <v>0</v>
      </c>
      <c r="D56" s="170">
        <v>0</v>
      </c>
      <c r="E56" s="238" t="s">
        <v>292</v>
      </c>
    </row>
    <row r="57" spans="1:5" ht="13.5" customHeight="1" thickBot="1">
      <c r="A57" s="97"/>
      <c r="B57" s="98" t="s">
        <v>64</v>
      </c>
      <c r="C57" s="167">
        <f>SUM(C51:C56)</f>
        <v>67</v>
      </c>
      <c r="D57" s="167">
        <f>SUM(D51:D56)</f>
        <v>117</v>
      </c>
      <c r="E57" s="282">
        <f>C57/D57</f>
        <v>0.5726495726495726</v>
      </c>
    </row>
    <row r="58" spans="3:5" ht="4.5" customHeight="1" thickBot="1">
      <c r="C58" s="168"/>
      <c r="D58" s="168"/>
      <c r="E58" s="238"/>
    </row>
    <row r="59" spans="1:5" ht="12.75" customHeight="1">
      <c r="A59" s="396" t="s">
        <v>15</v>
      </c>
      <c r="B59" s="398" t="s">
        <v>65</v>
      </c>
      <c r="C59" s="400" t="s">
        <v>17</v>
      </c>
      <c r="D59" s="401"/>
      <c r="E59" s="172" t="s">
        <v>269</v>
      </c>
    </row>
    <row r="60" spans="1:5" ht="12.75" customHeight="1" thickBot="1">
      <c r="A60" s="397"/>
      <c r="B60" s="399"/>
      <c r="C60" s="91">
        <v>2020</v>
      </c>
      <c r="D60" s="91">
        <v>2019</v>
      </c>
      <c r="E60" s="265" t="s">
        <v>323</v>
      </c>
    </row>
    <row r="61" spans="1:5" ht="13.5" customHeight="1" thickTop="1">
      <c r="A61" s="92" t="s">
        <v>66</v>
      </c>
      <c r="B61" s="93" t="s">
        <v>280</v>
      </c>
      <c r="C61" s="166">
        <v>4030</v>
      </c>
      <c r="D61" s="166">
        <v>7377</v>
      </c>
      <c r="E61" s="238">
        <f>C61/D61</f>
        <v>0.5462925308390945</v>
      </c>
    </row>
    <row r="62" spans="1:5" ht="13.5" customHeight="1">
      <c r="A62" s="92" t="s">
        <v>67</v>
      </c>
      <c r="B62" s="93" t="s">
        <v>21</v>
      </c>
      <c r="C62" s="166">
        <v>2</v>
      </c>
      <c r="D62" s="166">
        <v>8</v>
      </c>
      <c r="E62" s="238">
        <f>C62/D62</f>
        <v>0.25</v>
      </c>
    </row>
    <row r="63" spans="1:5" ht="13.5" customHeight="1">
      <c r="A63" s="96" t="s">
        <v>68</v>
      </c>
      <c r="B63" s="104" t="s">
        <v>23</v>
      </c>
      <c r="C63" s="166">
        <v>16</v>
      </c>
      <c r="D63" s="166">
        <v>42</v>
      </c>
      <c r="E63" s="238">
        <f>C63/D63</f>
        <v>0.38095238095238093</v>
      </c>
    </row>
    <row r="64" spans="1:5" ht="13.5" customHeight="1">
      <c r="A64" s="94" t="s">
        <v>69</v>
      </c>
      <c r="B64" s="93" t="s">
        <v>317</v>
      </c>
      <c r="C64" s="166">
        <v>76</v>
      </c>
      <c r="D64" s="166">
        <v>98</v>
      </c>
      <c r="E64" s="238">
        <f>C64/D64</f>
        <v>0.7755102040816326</v>
      </c>
    </row>
    <row r="65" spans="1:5" ht="13.5" customHeight="1">
      <c r="A65" s="96" t="s">
        <v>70</v>
      </c>
      <c r="B65" s="93" t="s">
        <v>31</v>
      </c>
      <c r="C65" s="166">
        <v>0</v>
      </c>
      <c r="D65" s="166">
        <v>0</v>
      </c>
      <c r="E65" s="238" t="s">
        <v>292</v>
      </c>
    </row>
    <row r="66" spans="1:5" s="88" customFormat="1" ht="13.5" customHeight="1" thickBot="1">
      <c r="A66" s="105" t="s">
        <v>71</v>
      </c>
      <c r="B66" s="106" t="s">
        <v>299</v>
      </c>
      <c r="C66" s="166">
        <v>101</v>
      </c>
      <c r="D66" s="166">
        <v>110</v>
      </c>
      <c r="E66" s="238">
        <f>C66/D66</f>
        <v>0.9181818181818182</v>
      </c>
    </row>
    <row r="67" spans="1:5" ht="13.5" customHeight="1" thickBot="1">
      <c r="A67" s="97"/>
      <c r="B67" s="98" t="s">
        <v>72</v>
      </c>
      <c r="C67" s="167">
        <f>SUM(C61:C66)</f>
        <v>4225</v>
      </c>
      <c r="D67" s="167">
        <f>SUM(D61:D66)</f>
        <v>7635</v>
      </c>
      <c r="E67" s="237">
        <f>C67/D67</f>
        <v>0.5533726260641781</v>
      </c>
    </row>
    <row r="68" spans="1:5" ht="4.5" customHeight="1" thickBot="1">
      <c r="A68" s="107"/>
      <c r="B68" s="108"/>
      <c r="C68" s="171"/>
      <c r="D68" s="171"/>
      <c r="E68" s="238"/>
    </row>
    <row r="69" spans="1:5" ht="13.5" customHeight="1" thickBot="1">
      <c r="A69" s="97"/>
      <c r="B69" s="98" t="s">
        <v>73</v>
      </c>
      <c r="C69" s="281">
        <f>C16+C27+C37+C47+C57+C67</f>
        <v>47674</v>
      </c>
      <c r="D69" s="167">
        <f>D16+D27+D37+D47+D57+D67</f>
        <v>71675</v>
      </c>
      <c r="E69" s="282">
        <f>C69/D69</f>
        <v>0.6651412626438786</v>
      </c>
    </row>
    <row r="70" ht="12" customHeight="1">
      <c r="C70" s="90" t="s">
        <v>316</v>
      </c>
    </row>
    <row r="71" spans="1:5" ht="5.25" customHeight="1">
      <c r="A71" s="394"/>
      <c r="B71" s="395"/>
      <c r="C71" s="395"/>
      <c r="D71" s="395"/>
      <c r="E71" s="395"/>
    </row>
    <row r="72" spans="1:5" ht="15">
      <c r="A72" s="395"/>
      <c r="B72" s="395"/>
      <c r="C72" s="395"/>
      <c r="D72" s="395"/>
      <c r="E72" s="395"/>
    </row>
    <row r="73" spans="1:5" ht="15">
      <c r="A73" s="395"/>
      <c r="B73" s="395"/>
      <c r="C73" s="395"/>
      <c r="D73" s="395"/>
      <c r="E73" s="395"/>
    </row>
    <row r="74" spans="1:5" ht="37.5" customHeight="1">
      <c r="A74" s="395"/>
      <c r="B74" s="395"/>
      <c r="C74" s="395"/>
      <c r="D74" s="395"/>
      <c r="E74" s="395"/>
    </row>
    <row r="76" spans="3:4" ht="15">
      <c r="C76" s="158"/>
      <c r="D76" s="158"/>
    </row>
  </sheetData>
  <sheetProtection/>
  <mergeCells count="21">
    <mergeCell ref="G18:H18"/>
    <mergeCell ref="A1:E1"/>
    <mergeCell ref="A3:A4"/>
    <mergeCell ref="B3:B4"/>
    <mergeCell ref="C3:D3"/>
    <mergeCell ref="A18:A19"/>
    <mergeCell ref="B18:B19"/>
    <mergeCell ref="C18:D18"/>
    <mergeCell ref="A29:A30"/>
    <mergeCell ref="B29:B30"/>
    <mergeCell ref="C29:D29"/>
    <mergeCell ref="A39:A40"/>
    <mergeCell ref="B39:B40"/>
    <mergeCell ref="C39:D39"/>
    <mergeCell ref="A71:E74"/>
    <mergeCell ref="A49:A50"/>
    <mergeCell ref="B49:B50"/>
    <mergeCell ref="C49:D49"/>
    <mergeCell ref="A59:A60"/>
    <mergeCell ref="B59:B60"/>
    <mergeCell ref="C59:D59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2
</oddHeader>
    <oddFooter>&amp;L&amp;"Arial CE,Kurzíva"&amp;10Pozn.: Údaje sú spracované k 15.01.2021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view="pageLayout" workbookViewId="0" topLeftCell="A1">
      <selection activeCell="B24" sqref="B24"/>
    </sheetView>
  </sheetViews>
  <sheetFormatPr defaultColWidth="8.796875" defaultRowHeight="15"/>
  <cols>
    <col min="1" max="1" width="8.59765625" style="1" customWidth="1"/>
    <col min="2" max="2" width="28.69921875" style="1" customWidth="1"/>
    <col min="3" max="4" width="8.296875" style="1" customWidth="1"/>
    <col min="5" max="5" width="11.796875" style="1" customWidth="1"/>
    <col min="6" max="16384" width="8.8984375" style="1" customWidth="1"/>
  </cols>
  <sheetData>
    <row r="1" spans="1:5" ht="27.75" customHeight="1">
      <c r="A1" s="412" t="s">
        <v>74</v>
      </c>
      <c r="B1" s="412"/>
      <c r="C1" s="412"/>
      <c r="D1" s="412"/>
      <c r="E1" s="412"/>
    </row>
    <row r="2" spans="1:5" ht="13.5" customHeight="1">
      <c r="A2" s="109"/>
      <c r="E2" s="110"/>
    </row>
    <row r="3" spans="1:5" ht="15.75" customHeight="1">
      <c r="A3" s="412"/>
      <c r="B3" s="412"/>
      <c r="C3" s="412"/>
      <c r="D3" s="412"/>
      <c r="E3" s="412"/>
    </row>
    <row r="4" spans="1:5" ht="16.5" thickBot="1">
      <c r="A4" s="109"/>
      <c r="E4" s="110"/>
    </row>
    <row r="5" spans="1:5" ht="37.5" customHeight="1">
      <c r="A5" s="414" t="s">
        <v>15</v>
      </c>
      <c r="B5" s="417" t="s">
        <v>75</v>
      </c>
      <c r="C5" s="420" t="s">
        <v>76</v>
      </c>
      <c r="D5" s="421"/>
      <c r="E5" s="424" t="s">
        <v>269</v>
      </c>
    </row>
    <row r="6" spans="1:5" ht="21" customHeight="1">
      <c r="A6" s="415"/>
      <c r="B6" s="418"/>
      <c r="C6" s="422"/>
      <c r="D6" s="423"/>
      <c r="E6" s="425"/>
    </row>
    <row r="7" spans="1:5" ht="21" customHeight="1" thickBot="1">
      <c r="A7" s="416"/>
      <c r="B7" s="419"/>
      <c r="C7" s="111" t="s">
        <v>325</v>
      </c>
      <c r="D7" s="111" t="s">
        <v>314</v>
      </c>
      <c r="E7" s="112" t="s">
        <v>324</v>
      </c>
    </row>
    <row r="8" spans="1:5" ht="21" customHeight="1" thickTop="1">
      <c r="A8" s="113" t="s">
        <v>77</v>
      </c>
      <c r="B8" s="114" t="s">
        <v>78</v>
      </c>
      <c r="C8" s="115">
        <v>3659</v>
      </c>
      <c r="D8" s="115">
        <v>5676</v>
      </c>
      <c r="E8" s="243">
        <f aca="true" t="shared" si="0" ref="E8:E23">C8/D8</f>
        <v>0.6446441155743481</v>
      </c>
    </row>
    <row r="9" spans="1:5" ht="21" customHeight="1">
      <c r="A9" s="113" t="s">
        <v>79</v>
      </c>
      <c r="B9" s="116" t="s">
        <v>80</v>
      </c>
      <c r="C9" s="115">
        <v>653</v>
      </c>
      <c r="D9" s="115">
        <v>1188</v>
      </c>
      <c r="E9" s="243">
        <f t="shared" si="0"/>
        <v>0.5496632996632996</v>
      </c>
    </row>
    <row r="10" spans="1:5" ht="21" customHeight="1">
      <c r="A10" s="113" t="s">
        <v>81</v>
      </c>
      <c r="B10" s="116" t="s">
        <v>82</v>
      </c>
      <c r="C10" s="117">
        <v>3528</v>
      </c>
      <c r="D10" s="117">
        <v>4491</v>
      </c>
      <c r="E10" s="243">
        <f t="shared" si="0"/>
        <v>0.7855711422845691</v>
      </c>
    </row>
    <row r="11" spans="1:5" ht="21" customHeight="1">
      <c r="A11" s="113" t="s">
        <v>83</v>
      </c>
      <c r="B11" s="116" t="s">
        <v>84</v>
      </c>
      <c r="C11" s="115">
        <v>390</v>
      </c>
      <c r="D11" s="115">
        <v>394</v>
      </c>
      <c r="E11" s="243">
        <f t="shared" si="0"/>
        <v>0.9898477157360406</v>
      </c>
    </row>
    <row r="12" spans="1:5" ht="21" customHeight="1">
      <c r="A12" s="113" t="s">
        <v>85</v>
      </c>
      <c r="B12" s="116" t="s">
        <v>86</v>
      </c>
      <c r="C12" s="115">
        <v>480</v>
      </c>
      <c r="D12" s="115">
        <v>560</v>
      </c>
      <c r="E12" s="243">
        <f t="shared" si="0"/>
        <v>0.8571428571428571</v>
      </c>
    </row>
    <row r="13" spans="1:5" ht="21" customHeight="1">
      <c r="A13" s="113" t="s">
        <v>87</v>
      </c>
      <c r="B13" s="116" t="s">
        <v>88</v>
      </c>
      <c r="C13" s="115">
        <v>8682</v>
      </c>
      <c r="D13" s="115">
        <v>10352</v>
      </c>
      <c r="E13" s="243">
        <f t="shared" si="0"/>
        <v>0.8386785162287481</v>
      </c>
    </row>
    <row r="14" spans="1:5" ht="21" customHeight="1">
      <c r="A14" s="113" t="s">
        <v>89</v>
      </c>
      <c r="B14" s="116" t="s">
        <v>90</v>
      </c>
      <c r="C14" s="115">
        <v>9649</v>
      </c>
      <c r="D14" s="115">
        <v>10614</v>
      </c>
      <c r="E14" s="243">
        <f t="shared" si="0"/>
        <v>0.9090823440738647</v>
      </c>
    </row>
    <row r="15" spans="1:5" ht="21" customHeight="1">
      <c r="A15" s="113" t="s">
        <v>91</v>
      </c>
      <c r="B15" s="116" t="s">
        <v>92</v>
      </c>
      <c r="C15" s="115">
        <v>448</v>
      </c>
      <c r="D15" s="115">
        <v>473</v>
      </c>
      <c r="E15" s="243">
        <f t="shared" si="0"/>
        <v>0.9471458773784355</v>
      </c>
    </row>
    <row r="16" spans="1:5" ht="21" customHeight="1">
      <c r="A16" s="118" t="s">
        <v>93</v>
      </c>
      <c r="B16" s="116" t="s">
        <v>94</v>
      </c>
      <c r="C16" s="119">
        <v>446</v>
      </c>
      <c r="D16" s="119">
        <v>646</v>
      </c>
      <c r="E16" s="243">
        <f t="shared" si="0"/>
        <v>0.6904024767801857</v>
      </c>
    </row>
    <row r="17" spans="1:5" ht="21" customHeight="1">
      <c r="A17" s="118" t="s">
        <v>95</v>
      </c>
      <c r="B17" s="116" t="s">
        <v>96</v>
      </c>
      <c r="C17" s="119">
        <v>658</v>
      </c>
      <c r="D17" s="119">
        <v>644</v>
      </c>
      <c r="E17" s="243">
        <f t="shared" si="0"/>
        <v>1.0217391304347827</v>
      </c>
    </row>
    <row r="18" spans="1:5" ht="21" customHeight="1">
      <c r="A18" s="118" t="s">
        <v>97</v>
      </c>
      <c r="B18" s="116" t="s">
        <v>98</v>
      </c>
      <c r="C18" s="119">
        <v>10</v>
      </c>
      <c r="D18" s="119">
        <v>22</v>
      </c>
      <c r="E18" s="243">
        <f t="shared" si="0"/>
        <v>0.45454545454545453</v>
      </c>
    </row>
    <row r="19" spans="1:5" ht="21" customHeight="1">
      <c r="A19" s="118" t="s">
        <v>99</v>
      </c>
      <c r="B19" s="116" t="s">
        <v>100</v>
      </c>
      <c r="C19" s="119">
        <f>10683-1566</f>
        <v>9117</v>
      </c>
      <c r="D19" s="119">
        <v>10885</v>
      </c>
      <c r="E19" s="243">
        <f t="shared" si="0"/>
        <v>0.8375746440055122</v>
      </c>
    </row>
    <row r="20" spans="1:5" ht="22.5" customHeight="1">
      <c r="A20" s="294" t="s">
        <v>319</v>
      </c>
      <c r="B20" s="295" t="s">
        <v>320</v>
      </c>
      <c r="C20" s="119">
        <v>1566</v>
      </c>
      <c r="D20" s="119">
        <v>1617</v>
      </c>
      <c r="E20" s="243">
        <f t="shared" si="0"/>
        <v>0.9684601113172542</v>
      </c>
    </row>
    <row r="21" spans="1:5" ht="15.75">
      <c r="A21" s="118" t="s">
        <v>101</v>
      </c>
      <c r="B21" s="116" t="s">
        <v>102</v>
      </c>
      <c r="C21" s="119">
        <v>936</v>
      </c>
      <c r="D21" s="119">
        <v>1303</v>
      </c>
      <c r="E21" s="243">
        <f t="shared" si="0"/>
        <v>0.718342287029931</v>
      </c>
    </row>
    <row r="22" spans="1:5" ht="16.5" thickBot="1">
      <c r="A22" s="246" t="s">
        <v>103</v>
      </c>
      <c r="B22" s="245" t="s">
        <v>104</v>
      </c>
      <c r="C22" s="244">
        <v>3</v>
      </c>
      <c r="D22" s="244">
        <v>7</v>
      </c>
      <c r="E22" s="243">
        <v>0</v>
      </c>
    </row>
    <row r="23" spans="1:5" ht="16.5" thickBot="1">
      <c r="A23" s="120"/>
      <c r="B23" s="121" t="s">
        <v>105</v>
      </c>
      <c r="C23" s="122">
        <f>SUM(C8:C22)</f>
        <v>40225</v>
      </c>
      <c r="D23" s="122">
        <f>SUM(D8:D22)</f>
        <v>48872</v>
      </c>
      <c r="E23" s="266">
        <f t="shared" si="0"/>
        <v>0.8230684236372565</v>
      </c>
    </row>
  </sheetData>
  <sheetProtection/>
  <mergeCells count="6">
    <mergeCell ref="A1:E1"/>
    <mergeCell ref="A3:E3"/>
    <mergeCell ref="A5:A7"/>
    <mergeCell ref="B5:B7"/>
    <mergeCell ref="C5:D6"/>
    <mergeCell ref="E5:E6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3</oddHeader>
    <oddFooter>&amp;L&amp;"Arial CE,Kurzíva"&amp;10Pozn.: Údaje sú spracované k 15.01.2021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view="pageLayout" zoomScaleNormal="75" workbookViewId="0" topLeftCell="A1">
      <selection activeCell="B33" sqref="B33"/>
    </sheetView>
  </sheetViews>
  <sheetFormatPr defaultColWidth="8.796875" defaultRowHeight="15"/>
  <cols>
    <col min="1" max="1" width="4.09765625" style="90" customWidth="1"/>
    <col min="2" max="2" width="39.296875" style="90" customWidth="1"/>
    <col min="3" max="4" width="7.3984375" style="90" customWidth="1"/>
    <col min="5" max="5" width="9.19921875" style="90" customWidth="1"/>
    <col min="6" max="6" width="2.296875" style="90" customWidth="1"/>
    <col min="7" max="16384" width="8.8984375" style="90" customWidth="1"/>
  </cols>
  <sheetData>
    <row r="1" spans="1:5" ht="24" customHeight="1">
      <c r="A1" s="412" t="s">
        <v>143</v>
      </c>
      <c r="B1" s="412"/>
      <c r="C1" s="412"/>
      <c r="D1" s="412"/>
      <c r="E1" s="412"/>
    </row>
    <row r="2" spans="1:5" ht="16.5" customHeight="1" thickBot="1">
      <c r="A2" s="123"/>
      <c r="E2" s="124"/>
    </row>
    <row r="3" spans="1:5" s="2" customFormat="1" ht="15.75" customHeight="1">
      <c r="A3" s="426" t="s">
        <v>15</v>
      </c>
      <c r="B3" s="429" t="s">
        <v>144</v>
      </c>
      <c r="C3" s="432" t="s">
        <v>76</v>
      </c>
      <c r="D3" s="433"/>
      <c r="E3" s="435" t="s">
        <v>269</v>
      </c>
    </row>
    <row r="4" spans="1:5" s="2" customFormat="1" ht="15">
      <c r="A4" s="427"/>
      <c r="B4" s="430"/>
      <c r="C4" s="434"/>
      <c r="D4" s="434"/>
      <c r="E4" s="436"/>
    </row>
    <row r="5" spans="1:5" s="2" customFormat="1" ht="35.25" customHeight="1" thickBot="1">
      <c r="A5" s="428"/>
      <c r="B5" s="431"/>
      <c r="C5" s="13" t="s">
        <v>325</v>
      </c>
      <c r="D5" s="13" t="s">
        <v>314</v>
      </c>
      <c r="E5" s="14" t="s">
        <v>324</v>
      </c>
    </row>
    <row r="6" spans="1:9" s="2" customFormat="1" ht="27.75" customHeight="1" thickTop="1">
      <c r="A6" s="125" t="s">
        <v>106</v>
      </c>
      <c r="B6" s="126" t="s">
        <v>107</v>
      </c>
      <c r="C6" s="173">
        <v>1499</v>
      </c>
      <c r="D6" s="173">
        <v>1195</v>
      </c>
      <c r="E6" s="250">
        <f aca="true" t="shared" si="0" ref="E6:E24">C6/D6</f>
        <v>1.2543933054393306</v>
      </c>
      <c r="H6" s="159"/>
      <c r="I6" s="159"/>
    </row>
    <row r="7" spans="1:9" s="2" customFormat="1" ht="27.75" customHeight="1">
      <c r="A7" s="127" t="s">
        <v>108</v>
      </c>
      <c r="B7" s="128" t="s">
        <v>109</v>
      </c>
      <c r="C7" s="174">
        <v>26</v>
      </c>
      <c r="D7" s="174">
        <v>108</v>
      </c>
      <c r="E7" s="249">
        <f t="shared" si="0"/>
        <v>0.24074074074074073</v>
      </c>
      <c r="H7" s="159"/>
      <c r="I7" s="159"/>
    </row>
    <row r="8" spans="1:12" s="2" customFormat="1" ht="27.75" customHeight="1">
      <c r="A8" s="127" t="s">
        <v>110</v>
      </c>
      <c r="B8" s="128" t="s">
        <v>111</v>
      </c>
      <c r="C8" s="174">
        <v>8902</v>
      </c>
      <c r="D8" s="174">
        <v>10835</v>
      </c>
      <c r="E8" s="249">
        <f t="shared" si="0"/>
        <v>0.8215966774342409</v>
      </c>
      <c r="H8" s="159"/>
      <c r="I8" s="159"/>
      <c r="J8" s="159"/>
      <c r="K8" s="159"/>
      <c r="L8" s="160"/>
    </row>
    <row r="9" spans="1:12" s="2" customFormat="1" ht="27.75" customHeight="1">
      <c r="A9" s="127" t="s">
        <v>112</v>
      </c>
      <c r="B9" s="128" t="s">
        <v>113</v>
      </c>
      <c r="C9" s="174">
        <v>585</v>
      </c>
      <c r="D9" s="174">
        <v>1407</v>
      </c>
      <c r="E9" s="249">
        <f t="shared" si="0"/>
        <v>0.4157782515991471</v>
      </c>
      <c r="H9" s="159"/>
      <c r="I9" s="159"/>
      <c r="J9" s="159"/>
      <c r="K9" s="159"/>
      <c r="L9" s="160"/>
    </row>
    <row r="10" spans="1:12" s="2" customFormat="1" ht="27.75" customHeight="1">
      <c r="A10" s="127" t="s">
        <v>114</v>
      </c>
      <c r="B10" s="128" t="s">
        <v>304</v>
      </c>
      <c r="C10" s="174">
        <v>361</v>
      </c>
      <c r="D10" s="174">
        <v>1204</v>
      </c>
      <c r="E10" s="249">
        <f t="shared" si="0"/>
        <v>0.29983388704318936</v>
      </c>
      <c r="H10" s="159"/>
      <c r="I10" s="159"/>
      <c r="J10" s="159"/>
      <c r="K10" s="159"/>
      <c r="L10" s="160"/>
    </row>
    <row r="11" spans="1:12" s="2" customFormat="1" ht="27.75" customHeight="1">
      <c r="A11" s="127" t="s">
        <v>115</v>
      </c>
      <c r="B11" s="128" t="s">
        <v>116</v>
      </c>
      <c r="C11" s="174">
        <v>3444</v>
      </c>
      <c r="D11" s="174">
        <v>4028</v>
      </c>
      <c r="E11" s="249">
        <f t="shared" si="0"/>
        <v>0.8550148957298908</v>
      </c>
      <c r="H11" s="159"/>
      <c r="I11" s="159"/>
      <c r="J11" s="159"/>
      <c r="K11" s="159"/>
      <c r="L11" s="160"/>
    </row>
    <row r="12" spans="1:12" s="2" customFormat="1" ht="27.75" customHeight="1">
      <c r="A12" s="127" t="s">
        <v>117</v>
      </c>
      <c r="B12" s="128" t="s">
        <v>305</v>
      </c>
      <c r="C12" s="174">
        <v>6354</v>
      </c>
      <c r="D12" s="174">
        <v>7931</v>
      </c>
      <c r="E12" s="249">
        <f t="shared" si="0"/>
        <v>0.8011600050435002</v>
      </c>
      <c r="H12" s="159"/>
      <c r="I12" s="159"/>
      <c r="J12" s="159"/>
      <c r="K12" s="159"/>
      <c r="L12" s="160"/>
    </row>
    <row r="13" spans="1:12" s="2" customFormat="1" ht="27.75" customHeight="1">
      <c r="A13" s="127" t="s">
        <v>118</v>
      </c>
      <c r="B13" s="128" t="s">
        <v>119</v>
      </c>
      <c r="C13" s="174">
        <v>4631</v>
      </c>
      <c r="D13" s="174">
        <v>6775</v>
      </c>
      <c r="E13" s="249">
        <f t="shared" si="0"/>
        <v>0.6835424354243542</v>
      </c>
      <c r="H13" s="159"/>
      <c r="I13" s="159"/>
      <c r="J13" s="159"/>
      <c r="K13" s="159"/>
      <c r="L13" s="160"/>
    </row>
    <row r="14" spans="1:12" s="2" customFormat="1" ht="27.75" customHeight="1">
      <c r="A14" s="127" t="s">
        <v>120</v>
      </c>
      <c r="B14" s="128" t="s">
        <v>121</v>
      </c>
      <c r="C14" s="174">
        <v>2264</v>
      </c>
      <c r="D14" s="174">
        <v>2649</v>
      </c>
      <c r="E14" s="249">
        <f t="shared" si="0"/>
        <v>0.8546621366553416</v>
      </c>
      <c r="H14" s="159"/>
      <c r="I14" s="159"/>
      <c r="J14" s="159"/>
      <c r="K14" s="159"/>
      <c r="L14" s="160"/>
    </row>
    <row r="15" spans="1:12" s="2" customFormat="1" ht="27.75" customHeight="1">
      <c r="A15" s="127" t="s">
        <v>122</v>
      </c>
      <c r="B15" s="128" t="s">
        <v>123</v>
      </c>
      <c r="C15" s="174">
        <v>370</v>
      </c>
      <c r="D15" s="174">
        <v>322</v>
      </c>
      <c r="E15" s="249">
        <f t="shared" si="0"/>
        <v>1.1490683229813665</v>
      </c>
      <c r="H15" s="159"/>
      <c r="I15" s="159"/>
      <c r="J15" s="159"/>
      <c r="K15" s="159"/>
      <c r="L15" s="160"/>
    </row>
    <row r="16" spans="1:12" s="2" customFormat="1" ht="27.75" customHeight="1">
      <c r="A16" s="127" t="s">
        <v>124</v>
      </c>
      <c r="B16" s="128" t="s">
        <v>125</v>
      </c>
      <c r="C16" s="174">
        <v>77</v>
      </c>
      <c r="D16" s="174">
        <v>61</v>
      </c>
      <c r="E16" s="249">
        <f t="shared" si="0"/>
        <v>1.2622950819672132</v>
      </c>
      <c r="H16" s="159"/>
      <c r="I16" s="159"/>
      <c r="J16" s="159"/>
      <c r="K16" s="159"/>
      <c r="L16" s="160"/>
    </row>
    <row r="17" spans="1:12" s="2" customFormat="1" ht="27.75" customHeight="1">
      <c r="A17" s="127" t="s">
        <v>126</v>
      </c>
      <c r="B17" s="128" t="s">
        <v>127</v>
      </c>
      <c r="C17" s="174">
        <v>2196</v>
      </c>
      <c r="D17" s="174">
        <v>2166</v>
      </c>
      <c r="E17" s="249">
        <f t="shared" si="0"/>
        <v>1.0138504155124655</v>
      </c>
      <c r="H17" s="159"/>
      <c r="I17" s="159"/>
      <c r="J17" s="159"/>
      <c r="K17" s="159"/>
      <c r="L17" s="160"/>
    </row>
    <row r="18" spans="1:12" s="2" customFormat="1" ht="27.75" customHeight="1">
      <c r="A18" s="127" t="s">
        <v>128</v>
      </c>
      <c r="B18" s="128" t="s">
        <v>129</v>
      </c>
      <c r="C18" s="174">
        <v>1877</v>
      </c>
      <c r="D18" s="174">
        <v>1849</v>
      </c>
      <c r="E18" s="249">
        <f t="shared" si="0"/>
        <v>1.0151433207138993</v>
      </c>
      <c r="H18" s="159"/>
      <c r="I18" s="159"/>
      <c r="J18" s="159"/>
      <c r="K18" s="159"/>
      <c r="L18" s="160"/>
    </row>
    <row r="19" spans="1:12" s="2" customFormat="1" ht="27.75" customHeight="1">
      <c r="A19" s="127" t="s">
        <v>130</v>
      </c>
      <c r="B19" s="128" t="s">
        <v>131</v>
      </c>
      <c r="C19" s="174">
        <v>1998</v>
      </c>
      <c r="D19" s="174">
        <v>2301</v>
      </c>
      <c r="E19" s="249">
        <f t="shared" si="0"/>
        <v>0.8683181225554107</v>
      </c>
      <c r="H19" s="159"/>
      <c r="I19" s="159"/>
      <c r="J19" s="159"/>
      <c r="K19" s="159"/>
      <c r="L19" s="160"/>
    </row>
    <row r="20" spans="1:12" s="2" customFormat="1" ht="27.75" customHeight="1">
      <c r="A20" s="127" t="s">
        <v>132</v>
      </c>
      <c r="B20" s="128" t="s">
        <v>133</v>
      </c>
      <c r="C20" s="174">
        <v>2813</v>
      </c>
      <c r="D20" s="174">
        <v>2959</v>
      </c>
      <c r="E20" s="249">
        <f t="shared" si="0"/>
        <v>0.9506590064210882</v>
      </c>
      <c r="H20" s="159"/>
      <c r="I20" s="159"/>
      <c r="J20" s="159"/>
      <c r="K20" s="159"/>
      <c r="L20" s="160"/>
    </row>
    <row r="21" spans="1:12" s="2" customFormat="1" ht="27.75" customHeight="1">
      <c r="A21" s="127" t="s">
        <v>134</v>
      </c>
      <c r="B21" s="128" t="s">
        <v>135</v>
      </c>
      <c r="C21" s="174">
        <v>990</v>
      </c>
      <c r="D21" s="174">
        <v>1024</v>
      </c>
      <c r="E21" s="249">
        <f t="shared" si="0"/>
        <v>0.966796875</v>
      </c>
      <c r="H21" s="159"/>
      <c r="I21" s="159"/>
      <c r="J21" s="159"/>
      <c r="K21" s="159"/>
      <c r="L21" s="160"/>
    </row>
    <row r="22" spans="1:12" s="2" customFormat="1" ht="27.75" customHeight="1">
      <c r="A22" s="127" t="s">
        <v>136</v>
      </c>
      <c r="B22" s="128" t="s">
        <v>137</v>
      </c>
      <c r="C22" s="174">
        <v>774</v>
      </c>
      <c r="D22" s="174">
        <v>777</v>
      </c>
      <c r="E22" s="249">
        <f t="shared" si="0"/>
        <v>0.9961389961389961</v>
      </c>
      <c r="H22" s="159"/>
      <c r="I22" s="159"/>
      <c r="J22" s="159"/>
      <c r="K22" s="159"/>
      <c r="L22" s="160"/>
    </row>
    <row r="23" spans="1:12" s="2" customFormat="1" ht="27.75" customHeight="1">
      <c r="A23" s="127" t="s">
        <v>138</v>
      </c>
      <c r="B23" s="128" t="s">
        <v>139</v>
      </c>
      <c r="C23" s="174">
        <v>435</v>
      </c>
      <c r="D23" s="174">
        <v>447</v>
      </c>
      <c r="E23" s="249">
        <f t="shared" si="0"/>
        <v>0.9731543624161074</v>
      </c>
      <c r="H23" s="159"/>
      <c r="I23" s="159"/>
      <c r="J23" s="159"/>
      <c r="K23" s="159"/>
      <c r="L23" s="160"/>
    </row>
    <row r="24" spans="1:12" s="2" customFormat="1" ht="27.75" customHeight="1">
      <c r="A24" s="127" t="s">
        <v>140</v>
      </c>
      <c r="B24" s="128" t="s">
        <v>141</v>
      </c>
      <c r="C24" s="174">
        <v>629</v>
      </c>
      <c r="D24" s="174">
        <v>820</v>
      </c>
      <c r="E24" s="249">
        <f t="shared" si="0"/>
        <v>0.7670731707317073</v>
      </c>
      <c r="H24" s="159"/>
      <c r="I24" s="159"/>
      <c r="J24" s="159"/>
      <c r="K24" s="159"/>
      <c r="L24" s="160"/>
    </row>
    <row r="25" spans="1:12" s="2" customFormat="1" ht="27.75" customHeight="1">
      <c r="A25" s="127" t="s">
        <v>270</v>
      </c>
      <c r="B25" s="128" t="s">
        <v>306</v>
      </c>
      <c r="C25" s="174">
        <v>0</v>
      </c>
      <c r="D25" s="174">
        <v>0</v>
      </c>
      <c r="E25" s="249" t="s">
        <v>292</v>
      </c>
      <c r="H25" s="159"/>
      <c r="I25" s="159"/>
      <c r="J25" s="159"/>
      <c r="K25" s="159"/>
      <c r="L25" s="160"/>
    </row>
    <row r="26" spans="1:12" s="2" customFormat="1" ht="27.75" customHeight="1" thickBot="1">
      <c r="A26" s="127" t="s">
        <v>290</v>
      </c>
      <c r="B26" s="128" t="s">
        <v>291</v>
      </c>
      <c r="C26" s="174">
        <v>0</v>
      </c>
      <c r="D26" s="174">
        <v>14</v>
      </c>
      <c r="E26" s="248" t="s">
        <v>292</v>
      </c>
      <c r="H26" s="159"/>
      <c r="I26" s="159"/>
      <c r="J26" s="159"/>
      <c r="K26" s="159"/>
      <c r="L26" s="160"/>
    </row>
    <row r="27" spans="1:12" s="2" customFormat="1" ht="22.5" customHeight="1" thickBot="1">
      <c r="A27" s="437" t="s">
        <v>142</v>
      </c>
      <c r="B27" s="438"/>
      <c r="C27" s="175">
        <f>SUM(C6:C26)</f>
        <v>40225</v>
      </c>
      <c r="D27" s="175">
        <f>SUM(D6:D26)</f>
        <v>48872</v>
      </c>
      <c r="E27" s="247">
        <f>C27/D27</f>
        <v>0.8230684236372565</v>
      </c>
      <c r="H27" s="160"/>
      <c r="I27" s="159"/>
      <c r="J27" s="159"/>
      <c r="K27" s="159"/>
      <c r="L27" s="160"/>
    </row>
    <row r="28" spans="3:12" ht="8.25" customHeight="1">
      <c r="C28" s="150"/>
      <c r="D28" s="150"/>
      <c r="J28" s="159"/>
      <c r="K28" s="159"/>
      <c r="L28" s="160"/>
    </row>
    <row r="29" spans="8:12" ht="15" hidden="1">
      <c r="H29" s="159"/>
      <c r="I29" s="156"/>
      <c r="J29" s="159"/>
      <c r="K29" s="159"/>
      <c r="L29" s="160"/>
    </row>
    <row r="30" spans="8:12" ht="9.75" customHeight="1">
      <c r="H30" s="159"/>
      <c r="I30" s="156"/>
      <c r="J30" s="159"/>
      <c r="K30" s="159"/>
      <c r="L30" s="160"/>
    </row>
    <row r="31" ht="12.75" hidden="1"/>
    <row r="33" ht="12.75">
      <c r="B33" s="382"/>
    </row>
  </sheetData>
  <sheetProtection/>
  <mergeCells count="6">
    <mergeCell ref="A1:E1"/>
    <mergeCell ref="A3:A5"/>
    <mergeCell ref="B3:B5"/>
    <mergeCell ref="C3:D4"/>
    <mergeCell ref="E3:E4"/>
    <mergeCell ref="A27:B27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4
</oddHeader>
    <oddFooter>&amp;L&amp;"Arial CE,Kurzíva"&amp;10Pozn.: Údaje sú spracované k 15.01.2021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view="pageLayout" workbookViewId="0" topLeftCell="A1">
      <selection activeCell="H38" sqref="H38:H42"/>
    </sheetView>
  </sheetViews>
  <sheetFormatPr defaultColWidth="8.796875" defaultRowHeight="15"/>
  <cols>
    <col min="1" max="1" width="28.59765625" style="10" customWidth="1"/>
    <col min="2" max="2" width="6.8984375" style="10" customWidth="1"/>
    <col min="3" max="3" width="6" style="10" customWidth="1"/>
    <col min="4" max="4" width="6.8984375" style="10" customWidth="1"/>
    <col min="5" max="6" width="8.796875" style="10" bestFit="1" customWidth="1"/>
    <col min="7" max="7" width="8.19921875" style="10" customWidth="1"/>
    <col min="8" max="16384" width="8.8984375" style="10" customWidth="1"/>
  </cols>
  <sheetData>
    <row r="1" spans="1:7" s="11" customFormat="1" ht="15" customHeight="1">
      <c r="A1" s="439" t="s">
        <v>264</v>
      </c>
      <c r="B1" s="439"/>
      <c r="C1" s="439"/>
      <c r="D1" s="439"/>
      <c r="E1" s="439"/>
      <c r="F1" s="439"/>
      <c r="G1" s="439"/>
    </row>
    <row r="2" spans="1:7" ht="10.5" customHeight="1" thickBot="1">
      <c r="A2" s="15"/>
      <c r="B2" s="9"/>
      <c r="C2" s="9"/>
      <c r="D2" s="9"/>
      <c r="E2" s="9"/>
      <c r="F2" s="9"/>
      <c r="G2" s="9"/>
    </row>
    <row r="3" spans="1:7" s="12" customFormat="1" ht="15" customHeight="1">
      <c r="A3" s="453" t="s">
        <v>296</v>
      </c>
      <c r="B3" s="445" t="s">
        <v>145</v>
      </c>
      <c r="C3" s="446"/>
      <c r="D3" s="447"/>
      <c r="E3" s="445" t="s">
        <v>147</v>
      </c>
      <c r="F3" s="446"/>
      <c r="G3" s="450"/>
    </row>
    <row r="4" spans="1:7" s="12" customFormat="1" ht="15" customHeight="1">
      <c r="A4" s="454"/>
      <c r="B4" s="443" t="s">
        <v>325</v>
      </c>
      <c r="C4" s="443" t="s">
        <v>314</v>
      </c>
      <c r="D4" s="448" t="s">
        <v>146</v>
      </c>
      <c r="E4" s="443" t="s">
        <v>325</v>
      </c>
      <c r="F4" s="443" t="s">
        <v>314</v>
      </c>
      <c r="G4" s="451" t="s">
        <v>146</v>
      </c>
    </row>
    <row r="5" spans="1:7" s="12" customFormat="1" ht="15" customHeight="1" thickBot="1">
      <c r="A5" s="455"/>
      <c r="B5" s="444"/>
      <c r="C5" s="444"/>
      <c r="D5" s="449"/>
      <c r="E5" s="444"/>
      <c r="F5" s="444"/>
      <c r="G5" s="452"/>
    </row>
    <row r="6" spans="1:7" s="18" customFormat="1" ht="18" customHeight="1" thickTop="1">
      <c r="A6" s="193" t="s">
        <v>280</v>
      </c>
      <c r="B6" s="20">
        <v>1371</v>
      </c>
      <c r="C6" s="20">
        <v>1376</v>
      </c>
      <c r="D6" s="20">
        <f aca="true" t="shared" si="0" ref="D6:D11">B6-C6</f>
        <v>-5</v>
      </c>
      <c r="E6" s="17">
        <v>3517313</v>
      </c>
      <c r="F6" s="17">
        <v>3612800</v>
      </c>
      <c r="G6" s="27">
        <f aca="true" t="shared" si="1" ref="G6:G11">E6-F6</f>
        <v>-95487</v>
      </c>
    </row>
    <row r="7" spans="1:7" s="18" customFormat="1" ht="18" customHeight="1">
      <c r="A7" s="194" t="s">
        <v>21</v>
      </c>
      <c r="B7" s="20">
        <v>243</v>
      </c>
      <c r="C7" s="20">
        <v>302</v>
      </c>
      <c r="D7" s="20">
        <f t="shared" si="0"/>
        <v>-59</v>
      </c>
      <c r="E7" s="17">
        <v>610150</v>
      </c>
      <c r="F7" s="17">
        <v>859710</v>
      </c>
      <c r="G7" s="27">
        <f t="shared" si="1"/>
        <v>-249560</v>
      </c>
    </row>
    <row r="8" spans="1:7" s="18" customFormat="1" ht="18" customHeight="1">
      <c r="A8" s="194" t="s">
        <v>29</v>
      </c>
      <c r="B8" s="20">
        <v>997</v>
      </c>
      <c r="C8" s="20">
        <v>935</v>
      </c>
      <c r="D8" s="20">
        <f t="shared" si="0"/>
        <v>62</v>
      </c>
      <c r="E8" s="17">
        <v>1409920</v>
      </c>
      <c r="F8" s="17">
        <v>1354150</v>
      </c>
      <c r="G8" s="27">
        <f t="shared" si="1"/>
        <v>55770</v>
      </c>
    </row>
    <row r="9" spans="1:7" s="18" customFormat="1" ht="18" customHeight="1">
      <c r="A9" s="195" t="s">
        <v>265</v>
      </c>
      <c r="B9" s="20">
        <v>12</v>
      </c>
      <c r="C9" s="20">
        <v>47</v>
      </c>
      <c r="D9" s="20">
        <f t="shared" si="0"/>
        <v>-35</v>
      </c>
      <c r="E9" s="17">
        <v>364350</v>
      </c>
      <c r="F9" s="17">
        <v>117500</v>
      </c>
      <c r="G9" s="27">
        <f t="shared" si="1"/>
        <v>246850</v>
      </c>
    </row>
    <row r="10" spans="1:7" s="18" customFormat="1" ht="18" customHeight="1" thickBot="1">
      <c r="A10" s="195" t="s">
        <v>31</v>
      </c>
      <c r="B10" s="20">
        <v>40</v>
      </c>
      <c r="C10" s="20">
        <v>35</v>
      </c>
      <c r="D10" s="20">
        <f t="shared" si="0"/>
        <v>5</v>
      </c>
      <c r="E10" s="17">
        <v>629400</v>
      </c>
      <c r="F10" s="17">
        <v>817100</v>
      </c>
      <c r="G10" s="27">
        <f t="shared" si="1"/>
        <v>-187700</v>
      </c>
    </row>
    <row r="11" spans="1:7" s="18" customFormat="1" ht="19.5" customHeight="1" thickBot="1" thickTop="1">
      <c r="A11" s="196" t="s">
        <v>295</v>
      </c>
      <c r="B11" s="23">
        <f>SUM(B6:B10)</f>
        <v>2663</v>
      </c>
      <c r="C11" s="23">
        <f>SUM(C6:C10)</f>
        <v>2695</v>
      </c>
      <c r="D11" s="24">
        <f t="shared" si="0"/>
        <v>-32</v>
      </c>
      <c r="E11" s="25">
        <f>SUM(E6:E10)</f>
        <v>6531133</v>
      </c>
      <c r="F11" s="25">
        <f>SUM(F6:F10)</f>
        <v>6761260</v>
      </c>
      <c r="G11" s="28">
        <f t="shared" si="1"/>
        <v>-230127</v>
      </c>
    </row>
    <row r="12" ht="11.25" customHeight="1"/>
    <row r="13" spans="1:7" s="11" customFormat="1" ht="15" customHeight="1">
      <c r="A13" s="439" t="s">
        <v>266</v>
      </c>
      <c r="B13" s="439"/>
      <c r="C13" s="439"/>
      <c r="D13" s="439"/>
      <c r="E13" s="439"/>
      <c r="F13" s="439"/>
      <c r="G13" s="439"/>
    </row>
    <row r="14" spans="1:7" s="12" customFormat="1" ht="10.5" customHeight="1" thickBot="1">
      <c r="A14" s="15"/>
      <c r="B14" s="26"/>
      <c r="C14" s="26"/>
      <c r="D14" s="26"/>
      <c r="E14" s="26"/>
      <c r="F14" s="26"/>
      <c r="G14" s="26"/>
    </row>
    <row r="15" spans="1:7" s="12" customFormat="1" ht="15" customHeight="1">
      <c r="A15" s="453" t="s">
        <v>296</v>
      </c>
      <c r="B15" s="445" t="s">
        <v>145</v>
      </c>
      <c r="C15" s="446"/>
      <c r="D15" s="447"/>
      <c r="E15" s="445" t="s">
        <v>147</v>
      </c>
      <c r="F15" s="446"/>
      <c r="G15" s="450"/>
    </row>
    <row r="16" spans="1:7" s="12" customFormat="1" ht="15" customHeight="1">
      <c r="A16" s="454"/>
      <c r="B16" s="443" t="s">
        <v>325</v>
      </c>
      <c r="C16" s="443" t="s">
        <v>314</v>
      </c>
      <c r="D16" s="448" t="s">
        <v>146</v>
      </c>
      <c r="E16" s="443" t="s">
        <v>325</v>
      </c>
      <c r="F16" s="443" t="s">
        <v>314</v>
      </c>
      <c r="G16" s="451" t="s">
        <v>146</v>
      </c>
    </row>
    <row r="17" spans="1:7" s="12" customFormat="1" ht="15" customHeight="1" thickBot="1">
      <c r="A17" s="455"/>
      <c r="B17" s="444"/>
      <c r="C17" s="444"/>
      <c r="D17" s="449"/>
      <c r="E17" s="444"/>
      <c r="F17" s="444"/>
      <c r="G17" s="452"/>
    </row>
    <row r="18" spans="1:7" s="18" customFormat="1" ht="18" customHeight="1" thickTop="1">
      <c r="A18" s="21" t="s">
        <v>280</v>
      </c>
      <c r="B18" s="261">
        <v>7</v>
      </c>
      <c r="C18" s="261">
        <v>12</v>
      </c>
      <c r="D18" s="253">
        <f aca="true" t="shared" si="2" ref="D18:D23">B18-C18</f>
        <v>-5</v>
      </c>
      <c r="E18" s="260">
        <v>3100</v>
      </c>
      <c r="F18" s="260">
        <v>5845</v>
      </c>
      <c r="G18" s="259">
        <f aca="true" t="shared" si="3" ref="G18:G23">E18-F18</f>
        <v>-2745</v>
      </c>
    </row>
    <row r="19" spans="1:7" s="18" customFormat="1" ht="18" customHeight="1">
      <c r="A19" s="21" t="s">
        <v>21</v>
      </c>
      <c r="B19" s="261">
        <v>2</v>
      </c>
      <c r="C19" s="261">
        <v>5</v>
      </c>
      <c r="D19" s="253">
        <f t="shared" si="2"/>
        <v>-3</v>
      </c>
      <c r="E19" s="260">
        <v>520</v>
      </c>
      <c r="F19" s="260">
        <v>1700</v>
      </c>
      <c r="G19" s="259">
        <f t="shared" si="3"/>
        <v>-1180</v>
      </c>
    </row>
    <row r="20" spans="1:7" s="18" customFormat="1" ht="18" customHeight="1">
      <c r="A20" s="21" t="s">
        <v>148</v>
      </c>
      <c r="B20" s="261">
        <v>3</v>
      </c>
      <c r="C20" s="261">
        <v>24</v>
      </c>
      <c r="D20" s="253">
        <f t="shared" si="2"/>
        <v>-21</v>
      </c>
      <c r="E20" s="260">
        <v>3000</v>
      </c>
      <c r="F20" s="260">
        <v>23700</v>
      </c>
      <c r="G20" s="259">
        <f t="shared" si="3"/>
        <v>-20700</v>
      </c>
    </row>
    <row r="21" spans="1:7" s="18" customFormat="1" ht="18" customHeight="1" thickBot="1">
      <c r="A21" s="19" t="s">
        <v>31</v>
      </c>
      <c r="B21" s="261">
        <v>1</v>
      </c>
      <c r="C21" s="261">
        <v>0</v>
      </c>
      <c r="D21" s="253">
        <f t="shared" si="2"/>
        <v>1</v>
      </c>
      <c r="E21" s="260">
        <v>300</v>
      </c>
      <c r="F21" s="260">
        <v>0</v>
      </c>
      <c r="G21" s="259">
        <f t="shared" si="3"/>
        <v>300</v>
      </c>
    </row>
    <row r="22" spans="1:7" s="18" customFormat="1" ht="19.5" customHeight="1" thickBot="1" thickTop="1">
      <c r="A22" s="22" t="s">
        <v>294</v>
      </c>
      <c r="B22" s="258">
        <f>SUM(B18:B21)</f>
        <v>13</v>
      </c>
      <c r="C22" s="258">
        <f>SUM(C18:C21)</f>
        <v>41</v>
      </c>
      <c r="D22" s="256">
        <f t="shared" si="2"/>
        <v>-28</v>
      </c>
      <c r="E22" s="255">
        <f>SUM(E18:E21)</f>
        <v>6920</v>
      </c>
      <c r="F22" s="255">
        <f>SUM(F18:F21)</f>
        <v>31245</v>
      </c>
      <c r="G22" s="254">
        <f t="shared" si="3"/>
        <v>-24325</v>
      </c>
    </row>
    <row r="23" spans="1:7" s="18" customFormat="1" ht="19.5" customHeight="1" thickBot="1" thickTop="1">
      <c r="A23" s="22" t="s">
        <v>149</v>
      </c>
      <c r="B23" s="257">
        <v>0</v>
      </c>
      <c r="C23" s="257">
        <f>1359+7</f>
        <v>1366</v>
      </c>
      <c r="D23" s="256">
        <f t="shared" si="2"/>
        <v>-1366</v>
      </c>
      <c r="E23" s="267">
        <v>0</v>
      </c>
      <c r="F23" s="267">
        <v>104435</v>
      </c>
      <c r="G23" s="254">
        <f t="shared" si="3"/>
        <v>-104435</v>
      </c>
    </row>
    <row r="24" ht="11.25" customHeight="1"/>
    <row r="25" spans="1:7" s="11" customFormat="1" ht="15" customHeight="1">
      <c r="A25" s="439" t="s">
        <v>267</v>
      </c>
      <c r="B25" s="439"/>
      <c r="C25" s="439"/>
      <c r="D25" s="439"/>
      <c r="E25" s="439"/>
      <c r="F25" s="439"/>
      <c r="G25" s="439"/>
    </row>
    <row r="26" spans="1:7" ht="10.5" customHeight="1" thickBot="1">
      <c r="A26" s="15"/>
      <c r="B26" s="9"/>
      <c r="C26" s="9"/>
      <c r="D26" s="9"/>
      <c r="E26" s="9"/>
      <c r="F26" s="9"/>
      <c r="G26" s="9"/>
    </row>
    <row r="27" spans="1:7" s="12" customFormat="1" ht="15" customHeight="1">
      <c r="A27" s="440" t="s">
        <v>150</v>
      </c>
      <c r="B27" s="445" t="s">
        <v>145</v>
      </c>
      <c r="C27" s="446"/>
      <c r="D27" s="447"/>
      <c r="E27" s="445" t="s">
        <v>147</v>
      </c>
      <c r="F27" s="446"/>
      <c r="G27" s="450"/>
    </row>
    <row r="28" spans="1:7" s="12" customFormat="1" ht="15" customHeight="1">
      <c r="A28" s="441"/>
      <c r="B28" s="443" t="s">
        <v>325</v>
      </c>
      <c r="C28" s="443" t="s">
        <v>314</v>
      </c>
      <c r="D28" s="448" t="s">
        <v>146</v>
      </c>
      <c r="E28" s="443" t="s">
        <v>325</v>
      </c>
      <c r="F28" s="443" t="s">
        <v>314</v>
      </c>
      <c r="G28" s="451" t="s">
        <v>146</v>
      </c>
    </row>
    <row r="29" spans="1:7" s="12" customFormat="1" ht="19.5" customHeight="1" thickBot="1">
      <c r="A29" s="442"/>
      <c r="B29" s="444"/>
      <c r="C29" s="444"/>
      <c r="D29" s="449"/>
      <c r="E29" s="444"/>
      <c r="F29" s="444"/>
      <c r="G29" s="452"/>
    </row>
    <row r="30" spans="1:7" s="18" customFormat="1" ht="18" customHeight="1" thickTop="1">
      <c r="A30" s="21" t="s">
        <v>151</v>
      </c>
      <c r="B30" s="16">
        <v>601</v>
      </c>
      <c r="C30" s="16">
        <v>627</v>
      </c>
      <c r="D30" s="16">
        <f aca="true" t="shared" si="4" ref="D30:D42">B30-C30</f>
        <v>-26</v>
      </c>
      <c r="E30" s="29">
        <v>1343600</v>
      </c>
      <c r="F30" s="29">
        <v>1441650</v>
      </c>
      <c r="G30" s="30">
        <f aca="true" t="shared" si="5" ref="G30:G41">E30-F30</f>
        <v>-98050</v>
      </c>
    </row>
    <row r="31" spans="1:7" s="18" customFormat="1" ht="18" customHeight="1">
      <c r="A31" s="21" t="s">
        <v>102</v>
      </c>
      <c r="B31" s="16">
        <v>1</v>
      </c>
      <c r="C31" s="16">
        <v>4</v>
      </c>
      <c r="D31" s="16">
        <f t="shared" si="4"/>
        <v>-3</v>
      </c>
      <c r="E31" s="29">
        <v>10000</v>
      </c>
      <c r="F31" s="29">
        <v>26000</v>
      </c>
      <c r="G31" s="30">
        <f t="shared" si="5"/>
        <v>-16000</v>
      </c>
    </row>
    <row r="32" spans="1:7" s="18" customFormat="1" ht="18" customHeight="1">
      <c r="A32" s="21" t="s">
        <v>152</v>
      </c>
      <c r="B32" s="16">
        <v>1286</v>
      </c>
      <c r="C32" s="16">
        <v>1137</v>
      </c>
      <c r="D32" s="16">
        <f t="shared" si="4"/>
        <v>149</v>
      </c>
      <c r="E32" s="29">
        <v>1747113</v>
      </c>
      <c r="F32" s="29">
        <v>1591660</v>
      </c>
      <c r="G32" s="30">
        <f t="shared" si="5"/>
        <v>155453</v>
      </c>
    </row>
    <row r="33" spans="1:7" s="18" customFormat="1" ht="18" customHeight="1">
      <c r="A33" s="31" t="s">
        <v>153</v>
      </c>
      <c r="B33" s="135">
        <f>138+564</f>
        <v>702</v>
      </c>
      <c r="C33" s="135">
        <f>165+599</f>
        <v>764</v>
      </c>
      <c r="D33" s="135">
        <f t="shared" si="4"/>
        <v>-62</v>
      </c>
      <c r="E33" s="136">
        <f>443800+2633600</f>
        <v>3077400</v>
      </c>
      <c r="F33" s="136">
        <f>501700+2777200</f>
        <v>3278900</v>
      </c>
      <c r="G33" s="137">
        <f t="shared" si="5"/>
        <v>-201500</v>
      </c>
    </row>
    <row r="34" spans="1:7" s="18" customFormat="1" ht="18" customHeight="1">
      <c r="A34" s="31" t="s">
        <v>27</v>
      </c>
      <c r="B34" s="135">
        <v>26</v>
      </c>
      <c r="C34" s="135">
        <v>7</v>
      </c>
      <c r="D34" s="135">
        <f t="shared" si="4"/>
        <v>19</v>
      </c>
      <c r="E34" s="136">
        <v>27000</v>
      </c>
      <c r="F34" s="136">
        <v>10600</v>
      </c>
      <c r="G34" s="137">
        <f t="shared" si="5"/>
        <v>16400</v>
      </c>
    </row>
    <row r="35" spans="1:7" s="18" customFormat="1" ht="18" customHeight="1" thickBot="1">
      <c r="A35" s="32" t="s">
        <v>65</v>
      </c>
      <c r="B35" s="138">
        <v>122</v>
      </c>
      <c r="C35" s="138">
        <v>156</v>
      </c>
      <c r="D35" s="138">
        <f t="shared" si="4"/>
        <v>-34</v>
      </c>
      <c r="E35" s="139">
        <v>326020</v>
      </c>
      <c r="F35" s="139">
        <v>412450</v>
      </c>
      <c r="G35" s="140">
        <f t="shared" si="5"/>
        <v>-86430</v>
      </c>
    </row>
    <row r="36" spans="1:7" s="18" customFormat="1" ht="19.5" customHeight="1" thickBot="1" thickTop="1">
      <c r="A36" s="33" t="s">
        <v>293</v>
      </c>
      <c r="B36" s="141">
        <f>SUM(B30:B35)</f>
        <v>2738</v>
      </c>
      <c r="C36" s="141">
        <f>SUM(C30:C35)</f>
        <v>2695</v>
      </c>
      <c r="D36" s="142">
        <f t="shared" si="4"/>
        <v>43</v>
      </c>
      <c r="E36" s="143">
        <f>SUM(E30:E35)</f>
        <v>6531133</v>
      </c>
      <c r="F36" s="143">
        <f>SUM(F30:F35)</f>
        <v>6761260</v>
      </c>
      <c r="G36" s="144">
        <f t="shared" si="5"/>
        <v>-230127</v>
      </c>
    </row>
    <row r="37" spans="1:7" s="18" customFormat="1" ht="18" customHeight="1" thickTop="1">
      <c r="A37" s="21" t="s">
        <v>151</v>
      </c>
      <c r="B37" s="135">
        <v>1</v>
      </c>
      <c r="C37" s="135">
        <v>1</v>
      </c>
      <c r="D37" s="253">
        <f t="shared" si="4"/>
        <v>0</v>
      </c>
      <c r="E37" s="252">
        <v>300</v>
      </c>
      <c r="F37" s="252">
        <v>300</v>
      </c>
      <c r="G37" s="251">
        <f t="shared" si="5"/>
        <v>0</v>
      </c>
    </row>
    <row r="38" spans="1:7" s="18" customFormat="1" ht="18" customHeight="1">
      <c r="A38" s="21" t="s">
        <v>102</v>
      </c>
      <c r="B38" s="135">
        <v>0</v>
      </c>
      <c r="C38" s="135">
        <v>0</v>
      </c>
      <c r="D38" s="253">
        <f t="shared" si="4"/>
        <v>0</v>
      </c>
      <c r="E38" s="252">
        <v>0</v>
      </c>
      <c r="F38" s="252">
        <v>0</v>
      </c>
      <c r="G38" s="251">
        <f t="shared" si="5"/>
        <v>0</v>
      </c>
    </row>
    <row r="39" spans="1:7" s="18" customFormat="1" ht="18" customHeight="1">
      <c r="A39" s="21" t="s">
        <v>152</v>
      </c>
      <c r="B39" s="135">
        <v>4</v>
      </c>
      <c r="C39" s="135">
        <v>24</v>
      </c>
      <c r="D39" s="253">
        <f t="shared" si="4"/>
        <v>-20</v>
      </c>
      <c r="E39" s="252">
        <v>3070</v>
      </c>
      <c r="F39" s="252">
        <v>23700</v>
      </c>
      <c r="G39" s="251">
        <f t="shared" si="5"/>
        <v>-20630</v>
      </c>
    </row>
    <row r="40" spans="1:7" s="18" customFormat="1" ht="18" customHeight="1">
      <c r="A40" s="31" t="s">
        <v>153</v>
      </c>
      <c r="B40" s="135">
        <v>0</v>
      </c>
      <c r="C40" s="135">
        <v>0</v>
      </c>
      <c r="D40" s="135">
        <f t="shared" si="4"/>
        <v>0</v>
      </c>
      <c r="E40" s="136">
        <v>0</v>
      </c>
      <c r="F40" s="136">
        <v>0</v>
      </c>
      <c r="G40" s="251">
        <f t="shared" si="5"/>
        <v>0</v>
      </c>
    </row>
    <row r="41" spans="1:7" s="18" customFormat="1" ht="18" customHeight="1" thickBot="1">
      <c r="A41" s="32" t="s">
        <v>65</v>
      </c>
      <c r="B41" s="135">
        <v>8</v>
      </c>
      <c r="C41" s="135">
        <v>16</v>
      </c>
      <c r="D41" s="138">
        <f t="shared" si="4"/>
        <v>-8</v>
      </c>
      <c r="E41" s="139">
        <v>3550</v>
      </c>
      <c r="F41" s="139">
        <v>7245</v>
      </c>
      <c r="G41" s="140">
        <f t="shared" si="5"/>
        <v>-3695</v>
      </c>
    </row>
    <row r="42" spans="1:7" s="18" customFormat="1" ht="19.5" customHeight="1" thickBot="1" thickTop="1">
      <c r="A42" s="22" t="s">
        <v>294</v>
      </c>
      <c r="B42" s="23">
        <f>SUM(B37:B41)</f>
        <v>13</v>
      </c>
      <c r="C42" s="23">
        <f>SUM(C37:C41)</f>
        <v>41</v>
      </c>
      <c r="D42" s="24">
        <f t="shared" si="4"/>
        <v>-28</v>
      </c>
      <c r="E42" s="34">
        <v>6920</v>
      </c>
      <c r="F42" s="34">
        <f>SUM(F37:F41)</f>
        <v>31245</v>
      </c>
      <c r="G42" s="35">
        <v>-24325</v>
      </c>
    </row>
  </sheetData>
  <sheetProtection/>
  <mergeCells count="30">
    <mergeCell ref="A1:G1"/>
    <mergeCell ref="A3:A5"/>
    <mergeCell ref="B4:B5"/>
    <mergeCell ref="C4:C5"/>
    <mergeCell ref="E4:E5"/>
    <mergeCell ref="F4:F5"/>
    <mergeCell ref="B3:D3"/>
    <mergeCell ref="D4:D5"/>
    <mergeCell ref="E3:G3"/>
    <mergeCell ref="G4:G5"/>
    <mergeCell ref="A13:G13"/>
    <mergeCell ref="A15:A17"/>
    <mergeCell ref="B16:B17"/>
    <mergeCell ref="C16:C17"/>
    <mergeCell ref="E16:E17"/>
    <mergeCell ref="F16:F17"/>
    <mergeCell ref="E15:G15"/>
    <mergeCell ref="G16:G17"/>
    <mergeCell ref="B15:D15"/>
    <mergeCell ref="D16:D17"/>
    <mergeCell ref="A25:G25"/>
    <mergeCell ref="A27:A29"/>
    <mergeCell ref="B28:B29"/>
    <mergeCell ref="C28:C29"/>
    <mergeCell ref="E28:E29"/>
    <mergeCell ref="F28:F29"/>
    <mergeCell ref="B27:D27"/>
    <mergeCell ref="D28:D29"/>
    <mergeCell ref="E27:G27"/>
    <mergeCell ref="G28:G29"/>
  </mergeCells>
  <printOptions/>
  <pageMargins left="0.8958333333333334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5</oddHeader>
    <oddFooter>&amp;L&amp;"Arial,Normálne"&amp;10Pozn.: Údaje sú spracované k 15.01.2021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 topLeftCell="A1">
      <selection activeCell="E8" sqref="E8"/>
    </sheetView>
  </sheetViews>
  <sheetFormatPr defaultColWidth="8.796875" defaultRowHeight="15"/>
  <cols>
    <col min="1" max="1" width="3.69921875" style="1" customWidth="1"/>
    <col min="2" max="2" width="40.296875" style="1" customWidth="1"/>
    <col min="3" max="3" width="8.796875" style="1" bestFit="1" customWidth="1"/>
    <col min="4" max="4" width="8.19921875" style="1" customWidth="1"/>
    <col min="5" max="5" width="11.59765625" style="1" customWidth="1"/>
    <col min="6" max="16384" width="8.8984375" style="1" customWidth="1"/>
  </cols>
  <sheetData>
    <row r="1" spans="1:5" ht="15.75">
      <c r="A1" s="412" t="s">
        <v>154</v>
      </c>
      <c r="B1" s="412"/>
      <c r="C1" s="412"/>
      <c r="D1" s="412"/>
      <c r="E1" s="412"/>
    </row>
    <row r="2" spans="1:5" ht="12" customHeight="1" thickBot="1">
      <c r="A2" s="129"/>
      <c r="E2" s="110"/>
    </row>
    <row r="3" spans="1:5" ht="31.5" customHeight="1">
      <c r="A3" s="414" t="s">
        <v>15</v>
      </c>
      <c r="B3" s="417" t="s">
        <v>155</v>
      </c>
      <c r="C3" s="36" t="s">
        <v>156</v>
      </c>
      <c r="D3" s="37"/>
      <c r="E3" s="38" t="s">
        <v>269</v>
      </c>
    </row>
    <row r="4" spans="1:5" ht="15" customHeight="1">
      <c r="A4" s="415"/>
      <c r="B4" s="418"/>
      <c r="C4" s="462" t="s">
        <v>325</v>
      </c>
      <c r="D4" s="462" t="s">
        <v>314</v>
      </c>
      <c r="E4" s="464" t="s">
        <v>324</v>
      </c>
    </row>
    <row r="5" spans="1:5" ht="16.5" customHeight="1" thickBot="1">
      <c r="A5" s="416"/>
      <c r="B5" s="419"/>
      <c r="C5" s="463"/>
      <c r="D5" s="463"/>
      <c r="E5" s="465"/>
    </row>
    <row r="6" spans="1:9" ht="21.75" customHeight="1" thickTop="1">
      <c r="A6" s="130">
        <v>21</v>
      </c>
      <c r="B6" s="131" t="s">
        <v>157</v>
      </c>
      <c r="C6" s="145">
        <v>1</v>
      </c>
      <c r="D6" s="145">
        <v>0</v>
      </c>
      <c r="E6" s="264">
        <v>0</v>
      </c>
      <c r="G6" s="159"/>
      <c r="H6" s="156"/>
      <c r="I6" s="159"/>
    </row>
    <row r="7" spans="1:9" ht="21.75" customHeight="1">
      <c r="A7" s="130">
        <v>22</v>
      </c>
      <c r="B7" s="131" t="s">
        <v>158</v>
      </c>
      <c r="C7" s="145">
        <v>0</v>
      </c>
      <c r="D7" s="145">
        <v>0</v>
      </c>
      <c r="E7" s="264">
        <v>0</v>
      </c>
      <c r="G7" s="159"/>
      <c r="H7" s="156"/>
      <c r="I7" s="159"/>
    </row>
    <row r="8" spans="1:9" ht="21.75" customHeight="1">
      <c r="A8" s="130">
        <v>23</v>
      </c>
      <c r="B8" s="132" t="s">
        <v>159</v>
      </c>
      <c r="C8" s="145">
        <v>0</v>
      </c>
      <c r="D8" s="145">
        <v>0</v>
      </c>
      <c r="E8" s="264">
        <v>0</v>
      </c>
      <c r="G8" s="159"/>
      <c r="H8" s="156"/>
      <c r="I8" s="159"/>
    </row>
    <row r="9" spans="1:9" ht="21.75" customHeight="1">
      <c r="A9" s="130">
        <v>24</v>
      </c>
      <c r="B9" s="131" t="s">
        <v>160</v>
      </c>
      <c r="C9" s="145">
        <v>0</v>
      </c>
      <c r="D9" s="145">
        <v>0</v>
      </c>
      <c r="E9" s="264">
        <v>0</v>
      </c>
      <c r="G9" s="159"/>
      <c r="H9" s="156"/>
      <c r="I9" s="159"/>
    </row>
    <row r="10" spans="1:9" ht="21.75" customHeight="1">
      <c r="A10" s="130">
        <v>25</v>
      </c>
      <c r="B10" s="131" t="s">
        <v>161</v>
      </c>
      <c r="C10" s="145">
        <v>1</v>
      </c>
      <c r="D10" s="145">
        <v>12</v>
      </c>
      <c r="E10" s="264">
        <f aca="true" t="shared" si="0" ref="E10:E15">C10/D10</f>
        <v>0.08333333333333333</v>
      </c>
      <c r="G10" s="159"/>
      <c r="H10" s="156"/>
      <c r="I10" s="159"/>
    </row>
    <row r="11" spans="1:9" ht="21.75" customHeight="1">
      <c r="A11" s="130">
        <v>26</v>
      </c>
      <c r="B11" s="131" t="s">
        <v>162</v>
      </c>
      <c r="C11" s="145">
        <v>0</v>
      </c>
      <c r="D11" s="145">
        <v>0</v>
      </c>
      <c r="E11" s="264">
        <v>0</v>
      </c>
      <c r="G11" s="159"/>
      <c r="H11" s="156"/>
      <c r="I11" s="159"/>
    </row>
    <row r="12" spans="1:9" ht="21.75" customHeight="1">
      <c r="A12" s="130">
        <v>31</v>
      </c>
      <c r="B12" s="131" t="s">
        <v>163</v>
      </c>
      <c r="C12" s="145">
        <v>0</v>
      </c>
      <c r="D12" s="145">
        <v>0</v>
      </c>
      <c r="E12" s="264">
        <v>0</v>
      </c>
      <c r="G12" s="159"/>
      <c r="H12" s="156"/>
      <c r="I12" s="159"/>
    </row>
    <row r="13" spans="1:9" ht="21.75" customHeight="1">
      <c r="A13" s="130">
        <v>32</v>
      </c>
      <c r="B13" s="131" t="s">
        <v>164</v>
      </c>
      <c r="C13" s="145">
        <v>0</v>
      </c>
      <c r="D13" s="145">
        <v>4</v>
      </c>
      <c r="E13" s="264">
        <f t="shared" si="0"/>
        <v>0</v>
      </c>
      <c r="G13" s="159"/>
      <c r="H13" s="156"/>
      <c r="I13" s="159"/>
    </row>
    <row r="14" spans="1:9" ht="21.75" customHeight="1">
      <c r="A14" s="130">
        <v>33</v>
      </c>
      <c r="B14" s="131" t="s">
        <v>165</v>
      </c>
      <c r="C14" s="145">
        <v>0</v>
      </c>
      <c r="D14" s="145">
        <v>2</v>
      </c>
      <c r="E14" s="264">
        <v>0</v>
      </c>
      <c r="G14" s="159"/>
      <c r="H14" s="156"/>
      <c r="I14" s="159"/>
    </row>
    <row r="15" spans="1:9" ht="21.75" customHeight="1">
      <c r="A15" s="130">
        <v>34</v>
      </c>
      <c r="B15" s="131" t="s">
        <v>315</v>
      </c>
      <c r="C15" s="145">
        <v>4</v>
      </c>
      <c r="D15" s="145">
        <v>19</v>
      </c>
      <c r="E15" s="264">
        <f t="shared" si="0"/>
        <v>0.21052631578947367</v>
      </c>
      <c r="G15" s="159"/>
      <c r="H15" s="156"/>
      <c r="I15" s="159"/>
    </row>
    <row r="16" spans="1:9" ht="21.75" customHeight="1">
      <c r="A16" s="130">
        <v>43</v>
      </c>
      <c r="B16" s="131" t="s">
        <v>271</v>
      </c>
      <c r="C16" s="145">
        <v>0</v>
      </c>
      <c r="D16" s="145">
        <v>0</v>
      </c>
      <c r="E16" s="264">
        <v>0</v>
      </c>
      <c r="G16" s="159"/>
      <c r="H16" s="156"/>
      <c r="I16" s="159"/>
    </row>
    <row r="17" spans="1:9" ht="31.5">
      <c r="A17" s="130">
        <v>44</v>
      </c>
      <c r="B17" s="151" t="s">
        <v>273</v>
      </c>
      <c r="C17" s="145">
        <v>0</v>
      </c>
      <c r="D17" s="145">
        <v>0</v>
      </c>
      <c r="E17" s="264">
        <v>0</v>
      </c>
      <c r="G17" s="159"/>
      <c r="H17" s="156"/>
      <c r="I17" s="159"/>
    </row>
    <row r="18" spans="1:9" ht="32.25" customHeight="1">
      <c r="A18" s="130">
        <v>46</v>
      </c>
      <c r="B18" s="151" t="s">
        <v>272</v>
      </c>
      <c r="C18" s="145">
        <v>0</v>
      </c>
      <c r="D18" s="145">
        <v>0</v>
      </c>
      <c r="E18" s="264">
        <v>0</v>
      </c>
      <c r="G18" s="159"/>
      <c r="H18" s="156"/>
      <c r="I18" s="159"/>
    </row>
    <row r="19" spans="1:9" ht="21.75" customHeight="1">
      <c r="A19" s="130">
        <v>47</v>
      </c>
      <c r="B19" s="131" t="s">
        <v>166</v>
      </c>
      <c r="C19" s="145">
        <v>1</v>
      </c>
      <c r="D19" s="145">
        <v>0</v>
      </c>
      <c r="E19" s="264">
        <v>0</v>
      </c>
      <c r="G19" s="159"/>
      <c r="H19" s="156"/>
      <c r="I19" s="159"/>
    </row>
    <row r="20" spans="1:9" ht="21.75" customHeight="1">
      <c r="A20" s="130">
        <v>48</v>
      </c>
      <c r="B20" s="131" t="s">
        <v>167</v>
      </c>
      <c r="C20" s="145">
        <v>2</v>
      </c>
      <c r="D20" s="145">
        <v>10</v>
      </c>
      <c r="E20" s="264">
        <f>C20/D20</f>
        <v>0.2</v>
      </c>
      <c r="G20" s="159"/>
      <c r="H20" s="156"/>
      <c r="I20" s="159"/>
    </row>
    <row r="21" spans="1:9" ht="21.75" customHeight="1">
      <c r="A21" s="130">
        <v>49</v>
      </c>
      <c r="B21" s="131" t="s">
        <v>168</v>
      </c>
      <c r="C21" s="145">
        <v>4</v>
      </c>
      <c r="D21" s="145">
        <v>6</v>
      </c>
      <c r="E21" s="264">
        <f>C21/D21</f>
        <v>0.6666666666666666</v>
      </c>
      <c r="G21" s="159"/>
      <c r="H21" s="156"/>
      <c r="I21" s="159"/>
    </row>
    <row r="22" spans="1:9" ht="21.75" customHeight="1">
      <c r="A22" s="130">
        <v>50</v>
      </c>
      <c r="B22" s="131" t="s">
        <v>169</v>
      </c>
      <c r="C22" s="145">
        <v>1566</v>
      </c>
      <c r="D22" s="145">
        <v>1617</v>
      </c>
      <c r="E22" s="264">
        <f>C22/D22</f>
        <v>0.9684601113172542</v>
      </c>
      <c r="G22" s="159"/>
      <c r="H22" s="156"/>
      <c r="I22" s="159"/>
    </row>
    <row r="23" spans="1:9" ht="21.75" customHeight="1">
      <c r="A23" s="130">
        <v>62</v>
      </c>
      <c r="B23" s="131" t="s">
        <v>312</v>
      </c>
      <c r="C23" s="145">
        <v>0</v>
      </c>
      <c r="D23" s="145">
        <v>0</v>
      </c>
      <c r="E23" s="264">
        <v>0</v>
      </c>
      <c r="G23" s="159"/>
      <c r="H23" s="156"/>
      <c r="I23" s="159"/>
    </row>
    <row r="24" spans="1:9" ht="21.75" customHeight="1" thickBot="1">
      <c r="A24" s="130">
        <v>63</v>
      </c>
      <c r="B24" s="131" t="s">
        <v>313</v>
      </c>
      <c r="C24" s="145">
        <v>0</v>
      </c>
      <c r="D24" s="145">
        <v>0</v>
      </c>
      <c r="E24" s="264">
        <v>0</v>
      </c>
      <c r="G24" s="159"/>
      <c r="H24" s="156"/>
      <c r="I24" s="159"/>
    </row>
    <row r="25" spans="1:9" ht="21.75" customHeight="1" thickBot="1" thickTop="1">
      <c r="A25" s="133"/>
      <c r="B25" s="134" t="s">
        <v>8</v>
      </c>
      <c r="C25" s="146">
        <f>SUM(C6:C24)</f>
        <v>1579</v>
      </c>
      <c r="D25" s="146">
        <f>SUM(D6:D24)</f>
        <v>1670</v>
      </c>
      <c r="E25" s="263">
        <f>C25/D25</f>
        <v>0.9455089820359281</v>
      </c>
      <c r="G25" s="159"/>
      <c r="H25" s="156"/>
      <c r="I25" s="159"/>
    </row>
    <row r="26" spans="1:9" ht="24.75" customHeight="1">
      <c r="A26" s="458"/>
      <c r="B26" s="459"/>
      <c r="C26" s="268"/>
      <c r="D26" s="268"/>
      <c r="E26" s="176"/>
      <c r="G26" s="159"/>
      <c r="H26" s="156"/>
      <c r="I26" s="159"/>
    </row>
    <row r="27" spans="1:9" ht="24.75" customHeight="1">
      <c r="A27" s="460"/>
      <c r="B27" s="461"/>
      <c r="C27" s="177"/>
      <c r="D27" s="177"/>
      <c r="E27" s="262"/>
      <c r="G27" s="159"/>
      <c r="H27" s="156"/>
      <c r="I27" s="159"/>
    </row>
    <row r="28" spans="1:9" ht="24.75" customHeight="1" thickBot="1">
      <c r="A28" s="456"/>
      <c r="B28" s="457"/>
      <c r="C28" s="178"/>
      <c r="D28" s="178"/>
      <c r="E28" s="262"/>
      <c r="G28" s="159"/>
      <c r="H28" s="156"/>
      <c r="I28" s="159"/>
    </row>
    <row r="29" spans="7:9" ht="15.75">
      <c r="G29" s="159"/>
      <c r="H29" s="156"/>
      <c r="I29" s="159"/>
    </row>
    <row r="30" spans="7:9" ht="15.75">
      <c r="G30" s="159"/>
      <c r="H30" s="156"/>
      <c r="I30" s="159"/>
    </row>
    <row r="31" spans="7:9" ht="15.75">
      <c r="G31" s="159"/>
      <c r="H31" s="156"/>
      <c r="I31" s="159"/>
    </row>
    <row r="32" spans="7:9" ht="15.75">
      <c r="G32" s="159"/>
      <c r="H32" s="156"/>
      <c r="I32" s="159"/>
    </row>
    <row r="33" spans="7:9" ht="15.75">
      <c r="G33" s="159"/>
      <c r="H33" s="156"/>
      <c r="I33" s="159"/>
    </row>
    <row r="34" spans="7:9" ht="15.75">
      <c r="G34" s="159"/>
      <c r="H34" s="156"/>
      <c r="I34" s="159"/>
    </row>
    <row r="35" spans="7:9" ht="15.75">
      <c r="G35" s="159"/>
      <c r="H35" s="156"/>
      <c r="I35" s="159"/>
    </row>
    <row r="36" spans="7:9" ht="15.75">
      <c r="G36" s="159"/>
      <c r="H36" s="156"/>
      <c r="I36" s="159"/>
    </row>
    <row r="37" spans="7:9" ht="15.75">
      <c r="G37" s="159"/>
      <c r="H37" s="156"/>
      <c r="I37" s="159"/>
    </row>
    <row r="38" spans="7:9" ht="15.75">
      <c r="G38" s="160"/>
      <c r="H38" s="156"/>
      <c r="I38" s="160"/>
    </row>
  </sheetData>
  <sheetProtection/>
  <mergeCells count="9">
    <mergeCell ref="A28:B28"/>
    <mergeCell ref="A26:B26"/>
    <mergeCell ref="A27:B27"/>
    <mergeCell ref="A1:E1"/>
    <mergeCell ref="A3:A5"/>
    <mergeCell ref="B3:B5"/>
    <mergeCell ref="C4:C5"/>
    <mergeCell ref="D4:D5"/>
    <mergeCell ref="E4:E5"/>
  </mergeCells>
  <printOptions horizontalCentered="1"/>
  <pageMargins left="0.984251968503937" right="0.3125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6
</oddHeader>
    <oddFooter>&amp;L&amp;"Arial CE,Kurzíva"&amp;10Pozn.: Údaje sú spracované k 15.01.2021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view="pageLayout" workbookViewId="0" topLeftCell="A1">
      <selection activeCell="I20" sqref="I20"/>
    </sheetView>
  </sheetViews>
  <sheetFormatPr defaultColWidth="8.796875" defaultRowHeight="15"/>
  <cols>
    <col min="1" max="1" width="4" style="39" customWidth="1"/>
    <col min="2" max="2" width="38.8984375" style="39" customWidth="1"/>
    <col min="3" max="14" width="5" style="39" customWidth="1"/>
    <col min="15" max="16384" width="8.8984375" style="39" customWidth="1"/>
  </cols>
  <sheetData>
    <row r="1" spans="1:14" ht="33" customHeight="1" thickBot="1">
      <c r="A1" s="466" t="s">
        <v>326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4" ht="42" customHeight="1" thickBot="1">
      <c r="A2" s="48" t="s">
        <v>15</v>
      </c>
      <c r="B2" s="49" t="s">
        <v>311</v>
      </c>
      <c r="C2" s="49">
        <v>2009</v>
      </c>
      <c r="D2" s="49">
        <v>2010</v>
      </c>
      <c r="E2" s="49">
        <v>2011</v>
      </c>
      <c r="F2" s="49">
        <v>2012</v>
      </c>
      <c r="G2" s="49">
        <v>2013</v>
      </c>
      <c r="H2" s="49">
        <v>2014</v>
      </c>
      <c r="I2" s="49">
        <v>2015</v>
      </c>
      <c r="J2" s="49">
        <v>2016</v>
      </c>
      <c r="K2" s="49">
        <v>2017</v>
      </c>
      <c r="L2" s="49">
        <v>2018</v>
      </c>
      <c r="M2" s="331">
        <v>2019</v>
      </c>
      <c r="N2" s="336">
        <v>2020</v>
      </c>
    </row>
    <row r="3" spans="1:14" s="43" customFormat="1" ht="23.25" customHeight="1" thickTop="1">
      <c r="A3" s="50" t="s">
        <v>170</v>
      </c>
      <c r="B3" s="42" t="s">
        <v>171</v>
      </c>
      <c r="C3" s="41">
        <v>16</v>
      </c>
      <c r="D3" s="41">
        <v>28</v>
      </c>
      <c r="E3" s="41">
        <v>17</v>
      </c>
      <c r="F3" s="41">
        <v>20</v>
      </c>
      <c r="G3" s="41">
        <v>20</v>
      </c>
      <c r="H3" s="41">
        <v>18</v>
      </c>
      <c r="I3" s="41">
        <v>23</v>
      </c>
      <c r="J3" s="41">
        <v>23</v>
      </c>
      <c r="K3" s="41">
        <v>17</v>
      </c>
      <c r="L3" s="41">
        <v>15</v>
      </c>
      <c r="M3" s="332">
        <v>14</v>
      </c>
      <c r="N3" s="337">
        <v>17</v>
      </c>
    </row>
    <row r="4" spans="1:14" s="43" customFormat="1" ht="23.25" customHeight="1">
      <c r="A4" s="51" t="s">
        <v>172</v>
      </c>
      <c r="B4" s="45" t="s">
        <v>173</v>
      </c>
      <c r="C4" s="44">
        <v>2</v>
      </c>
      <c r="D4" s="44">
        <v>0</v>
      </c>
      <c r="E4" s="44">
        <v>2</v>
      </c>
      <c r="F4" s="44">
        <v>3</v>
      </c>
      <c r="G4" s="44">
        <v>2</v>
      </c>
      <c r="H4" s="44">
        <v>0</v>
      </c>
      <c r="I4" s="44">
        <v>3</v>
      </c>
      <c r="J4" s="44">
        <v>2</v>
      </c>
      <c r="K4" s="44">
        <v>5</v>
      </c>
      <c r="L4" s="44">
        <v>1</v>
      </c>
      <c r="M4" s="333">
        <v>1</v>
      </c>
      <c r="N4" s="338">
        <v>1</v>
      </c>
    </row>
    <row r="5" spans="1:14" s="43" customFormat="1" ht="23.25" customHeight="1">
      <c r="A5" s="51" t="s">
        <v>174</v>
      </c>
      <c r="B5" s="45" t="s">
        <v>175</v>
      </c>
      <c r="C5" s="44">
        <v>1</v>
      </c>
      <c r="D5" s="44">
        <v>1</v>
      </c>
      <c r="E5" s="44">
        <v>4</v>
      </c>
      <c r="F5" s="44">
        <v>4</v>
      </c>
      <c r="G5" s="44">
        <v>2</v>
      </c>
      <c r="H5" s="44">
        <v>5</v>
      </c>
      <c r="I5" s="44">
        <v>2</v>
      </c>
      <c r="J5" s="44">
        <v>2</v>
      </c>
      <c r="K5" s="44">
        <v>0</v>
      </c>
      <c r="L5" s="44">
        <v>2</v>
      </c>
      <c r="M5" s="333">
        <v>3</v>
      </c>
      <c r="N5" s="338">
        <v>3</v>
      </c>
    </row>
    <row r="6" spans="1:14" s="43" customFormat="1" ht="23.25" customHeight="1">
      <c r="A6" s="51" t="s">
        <v>176</v>
      </c>
      <c r="B6" s="45" t="s">
        <v>177</v>
      </c>
      <c r="C6" s="44">
        <v>15</v>
      </c>
      <c r="D6" s="44">
        <v>10</v>
      </c>
      <c r="E6" s="44">
        <v>11</v>
      </c>
      <c r="F6" s="44">
        <v>10</v>
      </c>
      <c r="G6" s="44">
        <v>14</v>
      </c>
      <c r="H6" s="44">
        <v>6</v>
      </c>
      <c r="I6" s="44">
        <v>14</v>
      </c>
      <c r="J6" s="44">
        <v>5</v>
      </c>
      <c r="K6" s="44">
        <v>12</v>
      </c>
      <c r="L6" s="44">
        <v>8</v>
      </c>
      <c r="M6" s="333">
        <v>2</v>
      </c>
      <c r="N6" s="338">
        <v>4</v>
      </c>
    </row>
    <row r="7" spans="1:14" s="43" customFormat="1" ht="23.25" customHeight="1">
      <c r="A7" s="51" t="s">
        <v>178</v>
      </c>
      <c r="B7" s="45" t="s">
        <v>179</v>
      </c>
      <c r="C7" s="44">
        <v>3</v>
      </c>
      <c r="D7" s="44">
        <v>3</v>
      </c>
      <c r="E7" s="44">
        <v>3</v>
      </c>
      <c r="F7" s="44">
        <v>7</v>
      </c>
      <c r="G7" s="44">
        <v>5</v>
      </c>
      <c r="H7" s="44">
        <v>6</v>
      </c>
      <c r="I7" s="44">
        <v>8</v>
      </c>
      <c r="J7" s="44">
        <v>5</v>
      </c>
      <c r="K7" s="44">
        <v>6</v>
      </c>
      <c r="L7" s="44">
        <v>8</v>
      </c>
      <c r="M7" s="333">
        <v>5</v>
      </c>
      <c r="N7" s="338">
        <v>1</v>
      </c>
    </row>
    <row r="8" spans="1:14" s="43" customFormat="1" ht="23.25" customHeight="1">
      <c r="A8" s="51" t="s">
        <v>180</v>
      </c>
      <c r="B8" s="45" t="s">
        <v>181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333">
        <v>0</v>
      </c>
      <c r="N8" s="338">
        <v>0</v>
      </c>
    </row>
    <row r="9" spans="1:14" s="43" customFormat="1" ht="23.25" customHeight="1">
      <c r="A9" s="51" t="s">
        <v>182</v>
      </c>
      <c r="B9" s="45" t="s">
        <v>183</v>
      </c>
      <c r="C9" s="44">
        <v>2</v>
      </c>
      <c r="D9" s="44">
        <v>0</v>
      </c>
      <c r="E9" s="44">
        <v>0</v>
      </c>
      <c r="F9" s="44">
        <v>2</v>
      </c>
      <c r="G9" s="44">
        <v>5</v>
      </c>
      <c r="H9" s="44">
        <v>2</v>
      </c>
      <c r="I9" s="44">
        <v>0</v>
      </c>
      <c r="J9" s="44">
        <v>0</v>
      </c>
      <c r="K9" s="44">
        <v>1</v>
      </c>
      <c r="L9" s="44">
        <v>1</v>
      </c>
      <c r="M9" s="333">
        <v>1</v>
      </c>
      <c r="N9" s="338">
        <v>0</v>
      </c>
    </row>
    <row r="10" spans="1:14" s="43" customFormat="1" ht="23.25" customHeight="1">
      <c r="A10" s="51" t="s">
        <v>184</v>
      </c>
      <c r="B10" s="45" t="s">
        <v>185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333">
        <v>0</v>
      </c>
      <c r="N10" s="338">
        <v>0</v>
      </c>
    </row>
    <row r="11" spans="1:14" s="43" customFormat="1" ht="23.25" customHeight="1">
      <c r="A11" s="51" t="s">
        <v>186</v>
      </c>
      <c r="B11" s="45" t="s">
        <v>187</v>
      </c>
      <c r="C11" s="44">
        <v>0</v>
      </c>
      <c r="D11" s="44">
        <v>1</v>
      </c>
      <c r="E11" s="44">
        <v>0</v>
      </c>
      <c r="F11" s="44">
        <v>4</v>
      </c>
      <c r="G11" s="44">
        <v>1</v>
      </c>
      <c r="H11" s="44">
        <v>1</v>
      </c>
      <c r="I11" s="44">
        <v>2</v>
      </c>
      <c r="J11" s="44">
        <v>5</v>
      </c>
      <c r="K11" s="44">
        <v>1</v>
      </c>
      <c r="L11" s="44">
        <v>3</v>
      </c>
      <c r="M11" s="333">
        <v>1</v>
      </c>
      <c r="N11" s="338">
        <v>0</v>
      </c>
    </row>
    <row r="12" spans="1:14" s="43" customFormat="1" ht="23.25" customHeight="1">
      <c r="A12" s="51" t="s">
        <v>188</v>
      </c>
      <c r="B12" s="45" t="s">
        <v>189</v>
      </c>
      <c r="C12" s="44">
        <v>2</v>
      </c>
      <c r="D12" s="44">
        <v>3</v>
      </c>
      <c r="E12" s="44">
        <v>1</v>
      </c>
      <c r="F12" s="44">
        <v>1</v>
      </c>
      <c r="G12" s="44">
        <v>4</v>
      </c>
      <c r="H12" s="44">
        <v>1</v>
      </c>
      <c r="I12" s="44">
        <v>1</v>
      </c>
      <c r="J12" s="44">
        <v>2</v>
      </c>
      <c r="K12" s="44">
        <v>0</v>
      </c>
      <c r="L12" s="44">
        <v>1</v>
      </c>
      <c r="M12" s="333">
        <v>3</v>
      </c>
      <c r="N12" s="338">
        <v>3</v>
      </c>
    </row>
    <row r="13" spans="1:14" s="43" customFormat="1" ht="23.25" customHeight="1" thickBot="1">
      <c r="A13" s="52" t="s">
        <v>190</v>
      </c>
      <c r="B13" s="47" t="s">
        <v>191</v>
      </c>
      <c r="C13" s="46">
        <v>3</v>
      </c>
      <c r="D13" s="46">
        <v>3</v>
      </c>
      <c r="E13" s="46">
        <v>0</v>
      </c>
      <c r="F13" s="46">
        <v>2</v>
      </c>
      <c r="G13" s="46">
        <v>0</v>
      </c>
      <c r="H13" s="46">
        <v>1</v>
      </c>
      <c r="I13" s="46">
        <v>2</v>
      </c>
      <c r="J13" s="46">
        <v>1</v>
      </c>
      <c r="K13" s="46">
        <v>0</v>
      </c>
      <c r="L13" s="46">
        <v>0</v>
      </c>
      <c r="M13" s="334">
        <v>1</v>
      </c>
      <c r="N13" s="339">
        <v>3</v>
      </c>
    </row>
    <row r="14" spans="1:14" s="43" customFormat="1" ht="23.25" customHeight="1" thickBot="1" thickTop="1">
      <c r="A14" s="53"/>
      <c r="B14" s="54" t="s">
        <v>192</v>
      </c>
      <c r="C14" s="56">
        <v>44</v>
      </c>
      <c r="D14" s="56">
        <v>49</v>
      </c>
      <c r="E14" s="56">
        <v>38</v>
      </c>
      <c r="F14" s="56">
        <v>53</v>
      </c>
      <c r="G14" s="56">
        <v>53</v>
      </c>
      <c r="H14" s="56">
        <f>SUM(H3:H13)</f>
        <v>40</v>
      </c>
      <c r="I14" s="56">
        <v>55</v>
      </c>
      <c r="J14" s="56">
        <f>SUM(J3:J13)</f>
        <v>45</v>
      </c>
      <c r="K14" s="56">
        <f>SUM(K3:K13)</f>
        <v>42</v>
      </c>
      <c r="L14" s="56">
        <f>SUM(L3:L13)</f>
        <v>39</v>
      </c>
      <c r="M14" s="335">
        <f>SUM(M3:M13)</f>
        <v>31</v>
      </c>
      <c r="N14" s="340">
        <f>SUM(N3:N13)</f>
        <v>32</v>
      </c>
    </row>
    <row r="24" ht="12.75">
      <c r="B24" s="39" t="s">
        <v>307</v>
      </c>
    </row>
  </sheetData>
  <sheetProtection/>
  <mergeCells count="1">
    <mergeCell ref="A1:N1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7
</oddHeader>
    <oddFooter xml:space="preserve">&amp;L&amp;"Arial CE,Kurzíva"&amp;10Pozn.: Údaje sú spracované k 05.02.2021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view="pageLayout" workbookViewId="0" topLeftCell="B1">
      <selection activeCell="F14" sqref="F14:G15"/>
    </sheetView>
  </sheetViews>
  <sheetFormatPr defaultColWidth="8.796875" defaultRowHeight="15"/>
  <cols>
    <col min="1" max="1" width="3.69921875" style="39" customWidth="1"/>
    <col min="2" max="2" width="38.796875" style="39" customWidth="1"/>
    <col min="3" max="14" width="5" style="39" customWidth="1"/>
    <col min="15" max="16384" width="8.8984375" style="39" customWidth="1"/>
  </cols>
  <sheetData>
    <row r="1" spans="1:14" ht="34.5" customHeight="1" thickBot="1">
      <c r="A1" s="467" t="s">
        <v>333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42" customHeight="1" thickBot="1">
      <c r="A2" s="48" t="s">
        <v>15</v>
      </c>
      <c r="B2" s="49" t="s">
        <v>311</v>
      </c>
      <c r="C2" s="49">
        <v>2009</v>
      </c>
      <c r="D2" s="49">
        <v>2010</v>
      </c>
      <c r="E2" s="49">
        <v>2011</v>
      </c>
      <c r="F2" s="49">
        <v>2012</v>
      </c>
      <c r="G2" s="49">
        <v>2013</v>
      </c>
      <c r="H2" s="49">
        <v>2014</v>
      </c>
      <c r="I2" s="49">
        <v>2015</v>
      </c>
      <c r="J2" s="49">
        <v>2016</v>
      </c>
      <c r="K2" s="49">
        <v>2017</v>
      </c>
      <c r="L2" s="49">
        <v>2018</v>
      </c>
      <c r="M2" s="331">
        <v>2019</v>
      </c>
      <c r="N2" s="336">
        <v>2020</v>
      </c>
    </row>
    <row r="3" spans="1:14" s="43" customFormat="1" ht="23.25" customHeight="1" thickTop="1">
      <c r="A3" s="50" t="s">
        <v>170</v>
      </c>
      <c r="B3" s="42" t="s">
        <v>171</v>
      </c>
      <c r="C3" s="41">
        <v>23</v>
      </c>
      <c r="D3" s="41">
        <v>28</v>
      </c>
      <c r="E3" s="41">
        <v>23</v>
      </c>
      <c r="F3" s="41">
        <v>38</v>
      </c>
      <c r="G3" s="41">
        <v>25</v>
      </c>
      <c r="H3" s="41">
        <v>37</v>
      </c>
      <c r="I3" s="41">
        <v>35</v>
      </c>
      <c r="J3" s="41">
        <v>23</v>
      </c>
      <c r="K3" s="41">
        <v>28</v>
      </c>
      <c r="L3" s="41">
        <v>19</v>
      </c>
      <c r="M3" s="332">
        <v>12</v>
      </c>
      <c r="N3" s="337">
        <v>8</v>
      </c>
    </row>
    <row r="4" spans="1:14" s="43" customFormat="1" ht="23.25" customHeight="1">
      <c r="A4" s="51" t="s">
        <v>172</v>
      </c>
      <c r="B4" s="45" t="s">
        <v>173</v>
      </c>
      <c r="C4" s="44">
        <v>9</v>
      </c>
      <c r="D4" s="44">
        <v>9</v>
      </c>
      <c r="E4" s="44">
        <v>13</v>
      </c>
      <c r="F4" s="44">
        <v>8</v>
      </c>
      <c r="G4" s="44">
        <v>4</v>
      </c>
      <c r="H4" s="44">
        <v>9</v>
      </c>
      <c r="I4" s="44">
        <v>7</v>
      </c>
      <c r="J4" s="44">
        <v>6</v>
      </c>
      <c r="K4" s="44">
        <v>5</v>
      </c>
      <c r="L4" s="44">
        <v>3</v>
      </c>
      <c r="M4" s="333">
        <v>7</v>
      </c>
      <c r="N4" s="338">
        <v>1</v>
      </c>
    </row>
    <row r="5" spans="1:14" s="43" customFormat="1" ht="23.25" customHeight="1">
      <c r="A5" s="51" t="s">
        <v>174</v>
      </c>
      <c r="B5" s="45" t="s">
        <v>175</v>
      </c>
      <c r="C5" s="44">
        <v>32</v>
      </c>
      <c r="D5" s="44">
        <v>44</v>
      </c>
      <c r="E5" s="44">
        <v>37</v>
      </c>
      <c r="F5" s="44">
        <v>37</v>
      </c>
      <c r="G5" s="44">
        <v>34</v>
      </c>
      <c r="H5" s="44">
        <v>26</v>
      </c>
      <c r="I5" s="44">
        <v>33</v>
      </c>
      <c r="J5" s="44">
        <v>25</v>
      </c>
      <c r="K5" s="44">
        <v>24</v>
      </c>
      <c r="L5" s="44">
        <v>19</v>
      </c>
      <c r="M5" s="333">
        <v>16</v>
      </c>
      <c r="N5" s="338">
        <v>14</v>
      </c>
    </row>
    <row r="6" spans="1:14" s="43" customFormat="1" ht="23.25" customHeight="1">
      <c r="A6" s="51" t="s">
        <v>176</v>
      </c>
      <c r="B6" s="45" t="s">
        <v>177</v>
      </c>
      <c r="C6" s="44">
        <v>40</v>
      </c>
      <c r="D6" s="44">
        <v>51</v>
      </c>
      <c r="E6" s="44">
        <v>35</v>
      </c>
      <c r="F6" s="44">
        <v>48</v>
      </c>
      <c r="G6" s="44">
        <v>46</v>
      </c>
      <c r="H6" s="44">
        <v>41</v>
      </c>
      <c r="I6" s="44">
        <v>37</v>
      </c>
      <c r="J6" s="44">
        <v>23</v>
      </c>
      <c r="K6" s="44">
        <v>36</v>
      </c>
      <c r="L6" s="44">
        <v>10</v>
      </c>
      <c r="M6" s="333">
        <v>15</v>
      </c>
      <c r="N6" s="338">
        <v>12</v>
      </c>
    </row>
    <row r="7" spans="1:14" s="43" customFormat="1" ht="23.25" customHeight="1">
      <c r="A7" s="51" t="s">
        <v>178</v>
      </c>
      <c r="B7" s="45" t="s">
        <v>179</v>
      </c>
      <c r="C7" s="44">
        <v>17</v>
      </c>
      <c r="D7" s="44">
        <v>18</v>
      </c>
      <c r="E7" s="44">
        <v>17</v>
      </c>
      <c r="F7" s="44">
        <v>16</v>
      </c>
      <c r="G7" s="44">
        <v>23</v>
      </c>
      <c r="H7" s="44">
        <v>20</v>
      </c>
      <c r="I7" s="44">
        <v>23</v>
      </c>
      <c r="J7" s="44">
        <v>12</v>
      </c>
      <c r="K7" s="44">
        <v>9</v>
      </c>
      <c r="L7" s="44">
        <v>15</v>
      </c>
      <c r="M7" s="333">
        <v>5</v>
      </c>
      <c r="N7" s="338">
        <v>7</v>
      </c>
    </row>
    <row r="8" spans="1:14" s="43" customFormat="1" ht="23.25" customHeight="1">
      <c r="A8" s="51" t="s">
        <v>180</v>
      </c>
      <c r="B8" s="45" t="s">
        <v>181</v>
      </c>
      <c r="C8" s="44">
        <v>4</v>
      </c>
      <c r="D8" s="44">
        <v>1</v>
      </c>
      <c r="E8" s="44">
        <v>4</v>
      </c>
      <c r="F8" s="44">
        <v>1</v>
      </c>
      <c r="G8" s="44">
        <v>4</v>
      </c>
      <c r="H8" s="44">
        <v>4</v>
      </c>
      <c r="I8" s="44">
        <v>6</v>
      </c>
      <c r="J8" s="44">
        <v>1</v>
      </c>
      <c r="K8" s="44">
        <v>5</v>
      </c>
      <c r="L8" s="44">
        <v>1</v>
      </c>
      <c r="M8" s="333">
        <v>0</v>
      </c>
      <c r="N8" s="338">
        <v>1</v>
      </c>
    </row>
    <row r="9" spans="1:14" s="43" customFormat="1" ht="23.25" customHeight="1">
      <c r="A9" s="51" t="s">
        <v>182</v>
      </c>
      <c r="B9" s="45" t="s">
        <v>183</v>
      </c>
      <c r="C9" s="44">
        <v>5</v>
      </c>
      <c r="D9" s="44">
        <v>2</v>
      </c>
      <c r="E9" s="44">
        <v>3</v>
      </c>
      <c r="F9" s="44">
        <v>6</v>
      </c>
      <c r="G9" s="44">
        <v>3</v>
      </c>
      <c r="H9" s="44">
        <v>5</v>
      </c>
      <c r="I9" s="44">
        <v>4</v>
      </c>
      <c r="J9" s="44">
        <v>5</v>
      </c>
      <c r="K9" s="44">
        <v>8</v>
      </c>
      <c r="L9" s="44">
        <v>0</v>
      </c>
      <c r="M9" s="333">
        <v>2</v>
      </c>
      <c r="N9" s="338">
        <v>1</v>
      </c>
    </row>
    <row r="10" spans="1:14" s="43" customFormat="1" ht="23.25" customHeight="1">
      <c r="A10" s="51" t="s">
        <v>184</v>
      </c>
      <c r="B10" s="45" t="s">
        <v>185</v>
      </c>
      <c r="C10" s="44">
        <v>0</v>
      </c>
      <c r="D10" s="44">
        <v>1</v>
      </c>
      <c r="E10" s="44">
        <v>0</v>
      </c>
      <c r="F10" s="44">
        <v>0</v>
      </c>
      <c r="G10" s="44">
        <v>0</v>
      </c>
      <c r="H10" s="44">
        <v>1</v>
      </c>
      <c r="I10" s="44">
        <v>0</v>
      </c>
      <c r="J10" s="44">
        <v>0</v>
      </c>
      <c r="K10" s="44">
        <v>0</v>
      </c>
      <c r="L10" s="44">
        <v>0</v>
      </c>
      <c r="M10" s="333">
        <v>0</v>
      </c>
      <c r="N10" s="338">
        <v>0</v>
      </c>
    </row>
    <row r="11" spans="1:14" s="43" customFormat="1" ht="23.25" customHeight="1">
      <c r="A11" s="51" t="s">
        <v>186</v>
      </c>
      <c r="B11" s="45" t="s">
        <v>187</v>
      </c>
      <c r="C11" s="44">
        <v>3</v>
      </c>
      <c r="D11" s="44">
        <v>3</v>
      </c>
      <c r="E11" s="44">
        <v>2</v>
      </c>
      <c r="F11" s="44">
        <v>3</v>
      </c>
      <c r="G11" s="44">
        <v>3</v>
      </c>
      <c r="H11" s="44">
        <v>2</v>
      </c>
      <c r="I11" s="44">
        <v>0</v>
      </c>
      <c r="J11" s="44">
        <v>2</v>
      </c>
      <c r="K11" s="44">
        <v>1</v>
      </c>
      <c r="L11" s="44">
        <v>1</v>
      </c>
      <c r="M11" s="333">
        <v>0</v>
      </c>
      <c r="N11" s="338">
        <v>1</v>
      </c>
    </row>
    <row r="12" spans="1:14" s="43" customFormat="1" ht="23.25" customHeight="1">
      <c r="A12" s="51" t="s">
        <v>188</v>
      </c>
      <c r="B12" s="45" t="s">
        <v>189</v>
      </c>
      <c r="C12" s="44">
        <v>10</v>
      </c>
      <c r="D12" s="44">
        <v>3</v>
      </c>
      <c r="E12" s="44">
        <v>3</v>
      </c>
      <c r="F12" s="44">
        <v>7</v>
      </c>
      <c r="G12" s="44">
        <v>8</v>
      </c>
      <c r="H12" s="44">
        <v>6</v>
      </c>
      <c r="I12" s="44">
        <v>4</v>
      </c>
      <c r="J12" s="44">
        <v>3</v>
      </c>
      <c r="K12" s="44">
        <v>0</v>
      </c>
      <c r="L12" s="44">
        <v>6</v>
      </c>
      <c r="M12" s="333">
        <v>0</v>
      </c>
      <c r="N12" s="338">
        <v>3</v>
      </c>
    </row>
    <row r="13" spans="1:14" s="43" customFormat="1" ht="23.25" customHeight="1" thickBot="1">
      <c r="A13" s="52" t="s">
        <v>190</v>
      </c>
      <c r="B13" s="47" t="s">
        <v>191</v>
      </c>
      <c r="C13" s="46">
        <v>5</v>
      </c>
      <c r="D13" s="46">
        <v>2</v>
      </c>
      <c r="E13" s="46">
        <v>0</v>
      </c>
      <c r="F13" s="46">
        <v>5</v>
      </c>
      <c r="G13" s="46">
        <v>4</v>
      </c>
      <c r="H13" s="46">
        <v>2</v>
      </c>
      <c r="I13" s="46">
        <v>6</v>
      </c>
      <c r="J13" s="46">
        <v>2</v>
      </c>
      <c r="K13" s="46">
        <v>1</v>
      </c>
      <c r="L13" s="46">
        <v>2</v>
      </c>
      <c r="M13" s="334">
        <v>1</v>
      </c>
      <c r="N13" s="339">
        <v>1</v>
      </c>
    </row>
    <row r="14" spans="1:14" s="43" customFormat="1" ht="23.25" customHeight="1" thickBot="1" thickTop="1">
      <c r="A14" s="53"/>
      <c r="B14" s="54" t="s">
        <v>192</v>
      </c>
      <c r="C14" s="55">
        <f aca="true" t="shared" si="0" ref="C14:N14">SUM(C3:C13)</f>
        <v>148</v>
      </c>
      <c r="D14" s="55">
        <f t="shared" si="0"/>
        <v>162</v>
      </c>
      <c r="E14" s="55">
        <f t="shared" si="0"/>
        <v>137</v>
      </c>
      <c r="F14" s="55">
        <f t="shared" si="0"/>
        <v>169</v>
      </c>
      <c r="G14" s="55">
        <f t="shared" si="0"/>
        <v>154</v>
      </c>
      <c r="H14" s="55">
        <f t="shared" si="0"/>
        <v>153</v>
      </c>
      <c r="I14" s="55">
        <f t="shared" si="0"/>
        <v>155</v>
      </c>
      <c r="J14" s="55">
        <f t="shared" si="0"/>
        <v>102</v>
      </c>
      <c r="K14" s="55">
        <f t="shared" si="0"/>
        <v>117</v>
      </c>
      <c r="L14" s="55">
        <f t="shared" si="0"/>
        <v>76</v>
      </c>
      <c r="M14" s="341">
        <f>SUM(M3:M13)</f>
        <v>58</v>
      </c>
      <c r="N14" s="342">
        <f t="shared" si="0"/>
        <v>49</v>
      </c>
    </row>
  </sheetData>
  <sheetProtection/>
  <mergeCells count="1">
    <mergeCell ref="A1:N1"/>
  </mergeCells>
  <printOptions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8</oddHeader>
    <oddFooter>&amp;L&amp;"Arial CE,Kurzíva"&amp;10Pozn.: Údaje sú spracované k 05.02.2021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view="pageLayout" workbookViewId="0" topLeftCell="B1">
      <selection activeCell="B23" sqref="B22:B23"/>
    </sheetView>
  </sheetViews>
  <sheetFormatPr defaultColWidth="8.796875" defaultRowHeight="15"/>
  <cols>
    <col min="1" max="1" width="3.296875" style="39" customWidth="1"/>
    <col min="2" max="2" width="38.296875" style="39" customWidth="1"/>
    <col min="3" max="14" width="5" style="39" customWidth="1"/>
    <col min="15" max="16384" width="8.8984375" style="39" customWidth="1"/>
  </cols>
  <sheetData>
    <row r="1" spans="1:14" ht="30.75" customHeight="1" thickBot="1">
      <c r="A1" s="468" t="s">
        <v>327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</row>
    <row r="2" spans="1:14" s="43" customFormat="1" ht="13.5" thickBot="1">
      <c r="A2" s="48" t="s">
        <v>15</v>
      </c>
      <c r="B2" s="49" t="s">
        <v>310</v>
      </c>
      <c r="C2" s="49">
        <v>2009</v>
      </c>
      <c r="D2" s="49">
        <v>2010</v>
      </c>
      <c r="E2" s="49">
        <v>2011</v>
      </c>
      <c r="F2" s="49">
        <v>2012</v>
      </c>
      <c r="G2" s="49">
        <v>2013</v>
      </c>
      <c r="H2" s="49">
        <v>2014</v>
      </c>
      <c r="I2" s="49">
        <v>2015</v>
      </c>
      <c r="J2" s="49">
        <v>2016</v>
      </c>
      <c r="K2" s="49">
        <v>2017</v>
      </c>
      <c r="L2" s="49">
        <v>2018</v>
      </c>
      <c r="M2" s="331">
        <v>2019</v>
      </c>
      <c r="N2" s="336">
        <v>2020</v>
      </c>
    </row>
    <row r="3" spans="1:14" s="43" customFormat="1" ht="18" customHeight="1" thickTop="1">
      <c r="A3" s="65" t="s">
        <v>193</v>
      </c>
      <c r="B3" s="42" t="s">
        <v>194</v>
      </c>
      <c r="C3" s="57">
        <v>2</v>
      </c>
      <c r="D3" s="57">
        <v>0</v>
      </c>
      <c r="E3" s="57">
        <v>2</v>
      </c>
      <c r="F3" s="57">
        <v>7</v>
      </c>
      <c r="G3" s="57">
        <v>2</v>
      </c>
      <c r="H3" s="57">
        <v>0</v>
      </c>
      <c r="I3" s="57">
        <v>1</v>
      </c>
      <c r="J3" s="57">
        <v>2</v>
      </c>
      <c r="K3" s="57">
        <v>2</v>
      </c>
      <c r="L3" s="57">
        <v>2</v>
      </c>
      <c r="M3" s="343">
        <v>0</v>
      </c>
      <c r="N3" s="349">
        <v>0</v>
      </c>
    </row>
    <row r="4" spans="1:14" s="43" customFormat="1" ht="27.75" customHeight="1">
      <c r="A4" s="64" t="s">
        <v>195</v>
      </c>
      <c r="B4" s="45" t="s">
        <v>196</v>
      </c>
      <c r="C4" s="58">
        <v>4</v>
      </c>
      <c r="D4" s="58">
        <v>0</v>
      </c>
      <c r="E4" s="58">
        <v>4</v>
      </c>
      <c r="F4" s="58">
        <v>4</v>
      </c>
      <c r="G4" s="58">
        <v>3</v>
      </c>
      <c r="H4" s="58">
        <v>0</v>
      </c>
      <c r="I4" s="58">
        <v>3</v>
      </c>
      <c r="J4" s="58">
        <v>0</v>
      </c>
      <c r="K4" s="58">
        <v>3</v>
      </c>
      <c r="L4" s="58">
        <v>1</v>
      </c>
      <c r="M4" s="344">
        <v>0</v>
      </c>
      <c r="N4" s="350">
        <v>1</v>
      </c>
    </row>
    <row r="5" spans="1:14" s="43" customFormat="1" ht="12.75" customHeight="1">
      <c r="A5" s="64" t="s">
        <v>197</v>
      </c>
      <c r="B5" s="45" t="s">
        <v>198</v>
      </c>
      <c r="C5" s="58">
        <v>1</v>
      </c>
      <c r="D5" s="58">
        <v>0</v>
      </c>
      <c r="E5" s="58">
        <v>0</v>
      </c>
      <c r="F5" s="58">
        <v>1</v>
      </c>
      <c r="G5" s="58">
        <v>0</v>
      </c>
      <c r="H5" s="58">
        <v>0</v>
      </c>
      <c r="I5" s="58">
        <v>1</v>
      </c>
      <c r="J5" s="58">
        <v>0</v>
      </c>
      <c r="K5" s="58">
        <v>0</v>
      </c>
      <c r="L5" s="58">
        <v>0</v>
      </c>
      <c r="M5" s="344">
        <v>0</v>
      </c>
      <c r="N5" s="350">
        <v>0</v>
      </c>
    </row>
    <row r="6" spans="1:14" s="43" customFormat="1" ht="23.25" customHeight="1">
      <c r="A6" s="64" t="s">
        <v>199</v>
      </c>
      <c r="B6" s="45" t="s">
        <v>200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1</v>
      </c>
      <c r="J6" s="58">
        <v>1</v>
      </c>
      <c r="K6" s="58">
        <v>0</v>
      </c>
      <c r="L6" s="58">
        <v>1</v>
      </c>
      <c r="M6" s="344">
        <v>1</v>
      </c>
      <c r="N6" s="350">
        <v>0</v>
      </c>
    </row>
    <row r="7" spans="1:14" s="43" customFormat="1" ht="23.25" customHeight="1">
      <c r="A7" s="64" t="s">
        <v>201</v>
      </c>
      <c r="B7" s="45" t="s">
        <v>202</v>
      </c>
      <c r="C7" s="58">
        <v>0</v>
      </c>
      <c r="D7" s="58">
        <v>0</v>
      </c>
      <c r="E7" s="58">
        <v>0</v>
      </c>
      <c r="F7" s="58">
        <v>0</v>
      </c>
      <c r="G7" s="58">
        <v>1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344">
        <v>0</v>
      </c>
      <c r="N7" s="350">
        <v>0</v>
      </c>
    </row>
    <row r="8" spans="1:14" s="43" customFormat="1" ht="18" customHeight="1">
      <c r="A8" s="64" t="s">
        <v>203</v>
      </c>
      <c r="B8" s="45" t="s">
        <v>204</v>
      </c>
      <c r="C8" s="58">
        <v>7</v>
      </c>
      <c r="D8" s="58">
        <v>8</v>
      </c>
      <c r="E8" s="58">
        <v>1</v>
      </c>
      <c r="F8" s="58">
        <v>2</v>
      </c>
      <c r="G8" s="58">
        <v>4</v>
      </c>
      <c r="H8" s="58">
        <v>4</v>
      </c>
      <c r="I8" s="58">
        <v>5</v>
      </c>
      <c r="J8" s="58">
        <v>5</v>
      </c>
      <c r="K8" s="58">
        <v>5</v>
      </c>
      <c r="L8" s="58">
        <v>5</v>
      </c>
      <c r="M8" s="344">
        <v>2</v>
      </c>
      <c r="N8" s="350">
        <v>0</v>
      </c>
    </row>
    <row r="9" spans="1:14" s="43" customFormat="1" ht="27.75" customHeight="1">
      <c r="A9" s="64" t="s">
        <v>205</v>
      </c>
      <c r="B9" s="45" t="s">
        <v>206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344">
        <v>1</v>
      </c>
      <c r="N9" s="350">
        <v>0</v>
      </c>
    </row>
    <row r="10" spans="1:14" s="43" customFormat="1" ht="27.75" customHeight="1">
      <c r="A10" s="66"/>
      <c r="B10" s="59" t="s">
        <v>222</v>
      </c>
      <c r="C10" s="60">
        <v>14</v>
      </c>
      <c r="D10" s="60">
        <v>8</v>
      </c>
      <c r="E10" s="60">
        <v>7</v>
      </c>
      <c r="F10" s="60">
        <v>14</v>
      </c>
      <c r="G10" s="60">
        <v>10</v>
      </c>
      <c r="H10" s="60">
        <f aca="true" t="shared" si="0" ref="H10:M10">SUM(H3:H9)</f>
        <v>4</v>
      </c>
      <c r="I10" s="60">
        <f t="shared" si="0"/>
        <v>11</v>
      </c>
      <c r="J10" s="60">
        <f t="shared" si="0"/>
        <v>8</v>
      </c>
      <c r="K10" s="60">
        <f t="shared" si="0"/>
        <v>10</v>
      </c>
      <c r="L10" s="60">
        <f t="shared" si="0"/>
        <v>9</v>
      </c>
      <c r="M10" s="345">
        <f t="shared" si="0"/>
        <v>4</v>
      </c>
      <c r="N10" s="351">
        <v>1</v>
      </c>
    </row>
    <row r="11" spans="1:14" s="43" customFormat="1" ht="24.75" customHeight="1">
      <c r="A11" s="64" t="s">
        <v>207</v>
      </c>
      <c r="B11" s="45" t="s">
        <v>208</v>
      </c>
      <c r="C11" s="58">
        <v>8</v>
      </c>
      <c r="D11" s="58">
        <v>9</v>
      </c>
      <c r="E11" s="58">
        <v>10</v>
      </c>
      <c r="F11" s="58">
        <v>6</v>
      </c>
      <c r="G11" s="58">
        <v>17</v>
      </c>
      <c r="H11" s="58">
        <v>9</v>
      </c>
      <c r="I11" s="58">
        <v>9</v>
      </c>
      <c r="J11" s="58">
        <v>13</v>
      </c>
      <c r="K11" s="58">
        <v>15</v>
      </c>
      <c r="L11" s="58">
        <v>14</v>
      </c>
      <c r="M11" s="344">
        <v>9</v>
      </c>
      <c r="N11" s="350">
        <v>7</v>
      </c>
    </row>
    <row r="12" spans="1:14" s="43" customFormat="1" ht="26.25" customHeight="1">
      <c r="A12" s="64" t="s">
        <v>209</v>
      </c>
      <c r="B12" s="45" t="s">
        <v>210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1</v>
      </c>
      <c r="K12" s="58">
        <v>1</v>
      </c>
      <c r="L12" s="58">
        <v>0</v>
      </c>
      <c r="M12" s="344">
        <v>0</v>
      </c>
      <c r="N12" s="350">
        <v>0</v>
      </c>
    </row>
    <row r="13" spans="1:14" s="43" customFormat="1" ht="24.75" customHeight="1">
      <c r="A13" s="64" t="s">
        <v>211</v>
      </c>
      <c r="B13" s="45" t="s">
        <v>212</v>
      </c>
      <c r="C13" s="58">
        <v>0</v>
      </c>
      <c r="D13" s="58">
        <v>0</v>
      </c>
      <c r="E13" s="58">
        <v>1</v>
      </c>
      <c r="F13" s="58">
        <v>1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1</v>
      </c>
      <c r="M13" s="344">
        <v>0</v>
      </c>
      <c r="N13" s="350">
        <v>1</v>
      </c>
    </row>
    <row r="14" spans="1:14" s="43" customFormat="1" ht="27.75" customHeight="1">
      <c r="A14" s="66"/>
      <c r="B14" s="59" t="s">
        <v>300</v>
      </c>
      <c r="C14" s="60">
        <v>8</v>
      </c>
      <c r="D14" s="60">
        <v>9</v>
      </c>
      <c r="E14" s="60">
        <v>11</v>
      </c>
      <c r="F14" s="60">
        <v>7</v>
      </c>
      <c r="G14" s="60">
        <v>17</v>
      </c>
      <c r="H14" s="60">
        <f aca="true" t="shared" si="1" ref="H14:M14">SUM(H11:H13)</f>
        <v>9</v>
      </c>
      <c r="I14" s="60">
        <f t="shared" si="1"/>
        <v>9</v>
      </c>
      <c r="J14" s="60">
        <f t="shared" si="1"/>
        <v>14</v>
      </c>
      <c r="K14" s="60">
        <f t="shared" si="1"/>
        <v>16</v>
      </c>
      <c r="L14" s="60">
        <f t="shared" si="1"/>
        <v>15</v>
      </c>
      <c r="M14" s="345">
        <f t="shared" si="1"/>
        <v>9</v>
      </c>
      <c r="N14" s="351">
        <v>8</v>
      </c>
    </row>
    <row r="15" spans="1:14" s="43" customFormat="1" ht="24.75" customHeight="1">
      <c r="A15" s="64" t="s">
        <v>213</v>
      </c>
      <c r="B15" s="45" t="s">
        <v>214</v>
      </c>
      <c r="C15" s="58">
        <v>4</v>
      </c>
      <c r="D15" s="58">
        <v>10</v>
      </c>
      <c r="E15" s="58">
        <v>5</v>
      </c>
      <c r="F15" s="58">
        <v>9</v>
      </c>
      <c r="G15" s="58">
        <v>4</v>
      </c>
      <c r="H15" s="58">
        <v>7</v>
      </c>
      <c r="I15" s="58">
        <v>4</v>
      </c>
      <c r="J15" s="58">
        <v>10</v>
      </c>
      <c r="K15" s="58">
        <v>7</v>
      </c>
      <c r="L15" s="58">
        <v>4</v>
      </c>
      <c r="M15" s="344">
        <v>3</v>
      </c>
      <c r="N15" s="350">
        <v>2</v>
      </c>
    </row>
    <row r="16" spans="1:14" s="43" customFormat="1" ht="23.25" customHeight="1">
      <c r="A16" s="64" t="s">
        <v>215</v>
      </c>
      <c r="B16" s="45" t="s">
        <v>216</v>
      </c>
      <c r="C16" s="58">
        <v>8</v>
      </c>
      <c r="D16" s="58">
        <v>5</v>
      </c>
      <c r="E16" s="58">
        <v>6</v>
      </c>
      <c r="F16" s="58">
        <v>1</v>
      </c>
      <c r="G16" s="58">
        <v>6</v>
      </c>
      <c r="H16" s="58">
        <v>6</v>
      </c>
      <c r="I16" s="58">
        <v>8</v>
      </c>
      <c r="J16" s="58">
        <v>3</v>
      </c>
      <c r="K16" s="58">
        <v>1</v>
      </c>
      <c r="L16" s="58">
        <v>4</v>
      </c>
      <c r="M16" s="344">
        <v>0</v>
      </c>
      <c r="N16" s="350">
        <v>2</v>
      </c>
    </row>
    <row r="17" spans="1:14" s="43" customFormat="1" ht="25.5" customHeight="1">
      <c r="A17" s="64" t="s">
        <v>217</v>
      </c>
      <c r="B17" s="45" t="s">
        <v>218</v>
      </c>
      <c r="C17" s="58">
        <v>0</v>
      </c>
      <c r="D17" s="58">
        <v>1</v>
      </c>
      <c r="E17" s="58">
        <v>0</v>
      </c>
      <c r="F17" s="58">
        <v>1</v>
      </c>
      <c r="G17" s="58">
        <v>2</v>
      </c>
      <c r="H17" s="58">
        <v>1</v>
      </c>
      <c r="I17" s="58">
        <v>1</v>
      </c>
      <c r="J17" s="58">
        <v>0</v>
      </c>
      <c r="K17" s="58">
        <v>0</v>
      </c>
      <c r="L17" s="58">
        <v>1</v>
      </c>
      <c r="M17" s="344">
        <v>2</v>
      </c>
      <c r="N17" s="350">
        <v>3</v>
      </c>
    </row>
    <row r="18" spans="1:14" s="43" customFormat="1" ht="17.25" customHeight="1">
      <c r="A18" s="64" t="s">
        <v>219</v>
      </c>
      <c r="B18" s="45" t="s">
        <v>220</v>
      </c>
      <c r="C18" s="61">
        <v>10</v>
      </c>
      <c r="D18" s="61">
        <v>16</v>
      </c>
      <c r="E18" s="61">
        <v>9</v>
      </c>
      <c r="F18" s="61">
        <v>21</v>
      </c>
      <c r="G18" s="61">
        <v>14</v>
      </c>
      <c r="H18" s="61">
        <v>13</v>
      </c>
      <c r="I18" s="61">
        <v>22</v>
      </c>
      <c r="J18" s="61">
        <v>10</v>
      </c>
      <c r="K18" s="61">
        <v>8</v>
      </c>
      <c r="L18" s="61">
        <v>6</v>
      </c>
      <c r="M18" s="346">
        <v>13</v>
      </c>
      <c r="N18" s="352">
        <v>16</v>
      </c>
    </row>
    <row r="19" spans="1:14" s="43" customFormat="1" ht="12.75" customHeight="1" thickBot="1">
      <c r="A19" s="67"/>
      <c r="B19" s="62" t="s">
        <v>221</v>
      </c>
      <c r="C19" s="63">
        <v>22</v>
      </c>
      <c r="D19" s="63">
        <v>32</v>
      </c>
      <c r="E19" s="63">
        <v>20</v>
      </c>
      <c r="F19" s="63">
        <v>32</v>
      </c>
      <c r="G19" s="63">
        <v>26</v>
      </c>
      <c r="H19" s="63">
        <f aca="true" t="shared" si="2" ref="H19:M19">SUM(H15:H18)</f>
        <v>27</v>
      </c>
      <c r="I19" s="63">
        <f t="shared" si="2"/>
        <v>35</v>
      </c>
      <c r="J19" s="63">
        <f t="shared" si="2"/>
        <v>23</v>
      </c>
      <c r="K19" s="63">
        <f t="shared" si="2"/>
        <v>16</v>
      </c>
      <c r="L19" s="63">
        <f t="shared" si="2"/>
        <v>15</v>
      </c>
      <c r="M19" s="347">
        <f t="shared" si="2"/>
        <v>18</v>
      </c>
      <c r="N19" s="353">
        <v>23</v>
      </c>
    </row>
    <row r="20" spans="1:14" s="43" customFormat="1" ht="18" customHeight="1" thickBot="1" thickTop="1">
      <c r="A20" s="68"/>
      <c r="B20" s="54" t="s">
        <v>192</v>
      </c>
      <c r="C20" s="69">
        <v>44</v>
      </c>
      <c r="D20" s="69">
        <v>49</v>
      </c>
      <c r="E20" s="69">
        <v>38</v>
      </c>
      <c r="F20" s="69">
        <v>53</v>
      </c>
      <c r="G20" s="69">
        <v>53</v>
      </c>
      <c r="H20" s="69">
        <f aca="true" t="shared" si="3" ref="H20:M20">H10+H14+H19</f>
        <v>40</v>
      </c>
      <c r="I20" s="69">
        <f t="shared" si="3"/>
        <v>55</v>
      </c>
      <c r="J20" s="69">
        <f t="shared" si="3"/>
        <v>45</v>
      </c>
      <c r="K20" s="69">
        <f t="shared" si="3"/>
        <v>42</v>
      </c>
      <c r="L20" s="69">
        <f t="shared" si="3"/>
        <v>39</v>
      </c>
      <c r="M20" s="348">
        <f t="shared" si="3"/>
        <v>31</v>
      </c>
      <c r="N20" s="354">
        <v>32</v>
      </c>
    </row>
  </sheetData>
  <sheetProtection/>
  <mergeCells count="1">
    <mergeCell ref="A1:N1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9</oddHeader>
    <oddFooter>&amp;L&amp;"Arial CE,Kurzíva"&amp;10Pozn.: Údaje sú spracované k 05.02.2021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Pavol Kunta</cp:lastModifiedBy>
  <cp:lastPrinted>2020-06-19T06:31:46Z</cp:lastPrinted>
  <dcterms:created xsi:type="dcterms:W3CDTF">2001-03-06T09:40:04Z</dcterms:created>
  <dcterms:modified xsi:type="dcterms:W3CDTF">2021-05-11T15:04:41Z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MPSVRVREG@103.510:mp_org_city">
    <vt:lpwstr/>
  </property>
  <property fmtid="{D5CDD505-2E9C-101B-9397-08002B2CF9AE}" pid="3" name="FSC#SKMPSVRVREG@103.510:zaz_vnut_adresati_1_MP">
    <vt:lpwstr/>
  </property>
  <property fmtid="{D5CDD505-2E9C-101B-9397-08002B2CF9AE}" pid="4" name="FSC#SKMPSVRVREG@103.510:zaz_vnut_adresati_2_MP">
    <vt:lpwstr/>
  </property>
  <property fmtid="{D5CDD505-2E9C-101B-9397-08002B2CF9AE}" pid="5" name="FSC#SKMPSVRVREG@103.510:zaz_vnut_adresati_3_MP">
    <vt:lpwstr/>
  </property>
  <property fmtid="{D5CDD505-2E9C-101B-9397-08002B2CF9AE}" pid="6" name="FSC#SKMPSVRVREG@103.510:zaz_vnut_adresati_4_MP">
    <vt:lpwstr/>
  </property>
  <property fmtid="{D5CDD505-2E9C-101B-9397-08002B2CF9AE}" pid="7" name="FSC#SKMPSVRVREG@103.510:zaz_vnut_adresati_5_MP">
    <vt:lpwstr/>
  </property>
  <property fmtid="{D5CDD505-2E9C-101B-9397-08002B2CF9AE}" pid="8" name="FSC#SKMPSVRVREG@103.510:zaz_vnut_adresati_6_MP">
    <vt:lpwstr/>
  </property>
  <property fmtid="{D5CDD505-2E9C-101B-9397-08002B2CF9AE}" pid="9" name="FSC#SKMPSVRVREG@103.510:zaz_vnut_adresati_7_MP">
    <vt:lpwstr/>
  </property>
  <property fmtid="{D5CDD505-2E9C-101B-9397-08002B2CF9AE}" pid="10" name="FSC#SKMPSVRVREG@103.510:zaz_vnut_adresati_8_MP">
    <vt:lpwstr/>
  </property>
  <property fmtid="{D5CDD505-2E9C-101B-9397-08002B2CF9AE}" pid="11" name="FSC#SKMPSVRVREG@103.510:zaz_vnut_adresati_9_MP">
    <vt:lpwstr/>
  </property>
  <property fmtid="{D5CDD505-2E9C-101B-9397-08002B2CF9AE}" pid="12" name="FSC#SKMPSVRVREG@103.510:zaz_vnut_adresati_10_MP">
    <vt:lpwstr/>
  </property>
  <property fmtid="{D5CDD505-2E9C-101B-9397-08002B2CF9AE}" pid="13" name="FSC#SKMPSVRVREG@103.510:zaz_vnut_adresati_11_MP">
    <vt:lpwstr/>
  </property>
  <property fmtid="{D5CDD505-2E9C-101B-9397-08002B2CF9AE}" pid="14" name="FSC#SKMPSVRVREG@103.510:zaz_vnut_adresati_12_MP">
    <vt:lpwstr/>
  </property>
  <property fmtid="{D5CDD505-2E9C-101B-9397-08002B2CF9AE}" pid="15" name="FSC#SKMPSVRVREG@103.510:zaz_vnut_adresati_13_MP">
    <vt:lpwstr/>
  </property>
  <property fmtid="{D5CDD505-2E9C-101B-9397-08002B2CF9AE}" pid="16" name="FSC#SKMPSVRVREG@103.510:zaz_vnut_adresati_14_MP">
    <vt:lpwstr/>
  </property>
  <property fmtid="{D5CDD505-2E9C-101B-9397-08002B2CF9AE}" pid="17" name="FSC#SKMPSVRVREG@103.510:zaz_vnut_adresati_15_MP">
    <vt:lpwstr/>
  </property>
  <property fmtid="{D5CDD505-2E9C-101B-9397-08002B2CF9AE}" pid="18" name="FSC#SKMPSVRVREG@103.510:zaz_vnut_adresati_16_MP">
    <vt:lpwstr/>
  </property>
  <property fmtid="{D5CDD505-2E9C-101B-9397-08002B2CF9AE}" pid="19" name="FSC#SKMPSVRVREG@103.510:zaz_vnut_adresati_17_MP">
    <vt:lpwstr/>
  </property>
  <property fmtid="{D5CDD505-2E9C-101B-9397-08002B2CF9AE}" pid="20" name="FSC#SKMPSVRVREG@103.510:zaz_vnut_adresati_18_MP">
    <vt:lpwstr/>
  </property>
  <property fmtid="{D5CDD505-2E9C-101B-9397-08002B2CF9AE}" pid="21" name="FSC#SKMPSVRVREG@103.510:zaz_vnut_adresati_19_MP">
    <vt:lpwstr/>
  </property>
  <property fmtid="{D5CDD505-2E9C-101B-9397-08002B2CF9AE}" pid="22" name="FSC#SKMPSVRVREG@103.510:zaz_vnut_adresati_20_MP">
    <vt:lpwstr/>
  </property>
  <property fmtid="{D5CDD505-2E9C-101B-9397-08002B2CF9AE}" pid="23" name="FSC#SKMPSVRVREG@103.510:zaz_vnut_adresati_21_MP">
    <vt:lpwstr/>
  </property>
  <property fmtid="{D5CDD505-2E9C-101B-9397-08002B2CF9AE}" pid="24" name="FSC#SKMPSVRVREG@103.510:zaz_vnut_adresati_22_MP">
    <vt:lpwstr/>
  </property>
  <property fmtid="{D5CDD505-2E9C-101B-9397-08002B2CF9AE}" pid="25" name="FSC#SKMPSVRVREG@103.510:zaz_vnut_adresati_23_MP">
    <vt:lpwstr/>
  </property>
  <property fmtid="{D5CDD505-2E9C-101B-9397-08002B2CF9AE}" pid="26" name="FSC#SKMPSVRVREG@103.510:zaz_vnut_adresati_24_MP">
    <vt:lpwstr/>
  </property>
  <property fmtid="{D5CDD505-2E9C-101B-9397-08002B2CF9AE}" pid="27" name="FSC#SKMPSVRVREG@103.510:zaz_vnut_adresati_25_MP">
    <vt:lpwstr/>
  </property>
  <property fmtid="{D5CDD505-2E9C-101B-9397-08002B2CF9AE}" pid="28" name="FSC#SKMPSVRVREG@103.510:zaz_vnut_adresati_26_MP">
    <vt:lpwstr/>
  </property>
  <property fmtid="{D5CDD505-2E9C-101B-9397-08002B2CF9AE}" pid="29" name="FSC#SKMPSVRVREG@103.510:zaz_vnut_adresati_27_MP">
    <vt:lpwstr/>
  </property>
  <property fmtid="{D5CDD505-2E9C-101B-9397-08002B2CF9AE}" pid="30" name="FSC#SKMPSVRVREG@103.510:zaz_vnut_adresati_28_MP">
    <vt:lpwstr/>
  </property>
  <property fmtid="{D5CDD505-2E9C-101B-9397-08002B2CF9AE}" pid="31" name="FSC#SKMPSVRVREG@103.510:zaz_vnut_adresati_29_MP">
    <vt:lpwstr/>
  </property>
  <property fmtid="{D5CDD505-2E9C-101B-9397-08002B2CF9AE}" pid="32" name="FSC#SKMPSVRVREG@103.510:zaz_vnut_adresati_30_MP">
    <vt:lpwstr/>
  </property>
  <property fmtid="{D5CDD505-2E9C-101B-9397-08002B2CF9AE}" pid="33" name="FSC#SKMPSVRVREG@103.510:zaz_vnut_adresati_31_MP">
    <vt:lpwstr/>
  </property>
  <property fmtid="{D5CDD505-2E9C-101B-9397-08002B2CF9AE}" pid="34" name="FSC#SKMPSVRVREG@103.510:zaz_vnut_adresati_32_MP">
    <vt:lpwstr/>
  </property>
  <property fmtid="{D5CDD505-2E9C-101B-9397-08002B2CF9AE}" pid="35" name="FSC#SKMPSVRVREG@103.510:zaz_vnut_adresati_33_MP">
    <vt:lpwstr/>
  </property>
  <property fmtid="{D5CDD505-2E9C-101B-9397-08002B2CF9AE}" pid="36" name="FSC#SKMPSVRVREG@103.510:zaz_vnut_adresati_34_MP">
    <vt:lpwstr/>
  </property>
  <property fmtid="{D5CDD505-2E9C-101B-9397-08002B2CF9AE}" pid="37" name="FSC#SKMPSVRVREG@103.510:zaz_vnut_adresati_35_MP">
    <vt:lpwstr/>
  </property>
  <property fmtid="{D5CDD505-2E9C-101B-9397-08002B2CF9AE}" pid="38" name="FSC#SKMPSVRVREG@103.510:zaz_vnut_adresati_36_MP">
    <vt:lpwstr/>
  </property>
  <property fmtid="{D5CDD505-2E9C-101B-9397-08002B2CF9AE}" pid="39" name="FSC#SKMPSVRVREG@103.510:zaz_vnut_adresati_37_MP">
    <vt:lpwstr/>
  </property>
  <property fmtid="{D5CDD505-2E9C-101B-9397-08002B2CF9AE}" pid="40" name="FSC#SKMPSVRVREG@103.510:zaz_vnut_adresati_38_MP">
    <vt:lpwstr/>
  </property>
  <property fmtid="{D5CDD505-2E9C-101B-9397-08002B2CF9AE}" pid="41" name="FSC#SKMPSVRVREG@103.510:zaz_vnut_adresati_39_MP">
    <vt:lpwstr/>
  </property>
  <property fmtid="{D5CDD505-2E9C-101B-9397-08002B2CF9AE}" pid="42" name="FSC#SKMPSVRVREG@103.510:zaz_vnut_adresati_40_MP">
    <vt:lpwstr/>
  </property>
  <property fmtid="{D5CDD505-2E9C-101B-9397-08002B2CF9AE}" pid="43" name="FSC#SKMPSVRVREG@103.510:zaz_vnut_adresati_41_MP">
    <vt:lpwstr/>
  </property>
  <property fmtid="{D5CDD505-2E9C-101B-9397-08002B2CF9AE}" pid="44" name="FSC#SKMPSVRVREG@103.510:zaz_vnut_adresati_42_MP">
    <vt:lpwstr/>
  </property>
  <property fmtid="{D5CDD505-2E9C-101B-9397-08002B2CF9AE}" pid="45" name="FSC#SKMPSVRVREG@103.510:zaz_vnut_adresati_43_MP">
    <vt:lpwstr/>
  </property>
  <property fmtid="{D5CDD505-2E9C-101B-9397-08002B2CF9AE}" pid="46" name="FSC#SKMPSVRVREG@103.510:zaz_vnut_adresati_44_MP">
    <vt:lpwstr/>
  </property>
  <property fmtid="{D5CDD505-2E9C-101B-9397-08002B2CF9AE}" pid="47" name="FSC#SKMPSVRVREG@103.510:zaz_vnut_adresati_45_MP">
    <vt:lpwstr/>
  </property>
  <property fmtid="{D5CDD505-2E9C-101B-9397-08002B2CF9AE}" pid="48" name="FSC#SKMPSVRVREG@103.510:zaz_vnut_adresati_46_MP">
    <vt:lpwstr/>
  </property>
  <property fmtid="{D5CDD505-2E9C-101B-9397-08002B2CF9AE}" pid="49" name="FSC#SKMPSVRVREG@103.510:zaz_vnut_adresati_47_MP">
    <vt:lpwstr/>
  </property>
  <property fmtid="{D5CDD505-2E9C-101B-9397-08002B2CF9AE}" pid="50" name="FSC#SKMPSVRVREG@103.510:zaz_vnut_adresati_48_MP">
    <vt:lpwstr/>
  </property>
  <property fmtid="{D5CDD505-2E9C-101B-9397-08002B2CF9AE}" pid="51" name="FSC#SKMPSVRVREG@103.510:zaz_vnut_adresati_49_MP">
    <vt:lpwstr/>
  </property>
  <property fmtid="{D5CDD505-2E9C-101B-9397-08002B2CF9AE}" pid="52" name="FSC#SKMPSVRVREG@103.510:zaz_vnut_adresati_50_MP">
    <vt:lpwstr/>
  </property>
  <property fmtid="{D5CDD505-2E9C-101B-9397-08002B2CF9AE}" pid="53" name="FSC#SKMPSVRVREG@103.510:zaznam_jeden_adresatMPSVR">
    <vt:lpwstr/>
  </property>
  <property fmtid="{D5CDD505-2E9C-101B-9397-08002B2CF9AE}" pid="54" name="FSC#SKMPSVRVREG@103.510:AttrStrBarCode">
    <vt:lpwstr/>
  </property>
  <property fmtid="{D5CDD505-2E9C-101B-9397-08002B2CF9AE}" pid="55" name="FSC#SKMPSVRVREG@103.510:IntAdresatiHlavicka">
    <vt:lpwstr/>
  </property>
  <property fmtid="{D5CDD505-2E9C-101B-9397-08002B2CF9AE}" pid="56" name="FSC#SKMPSVRVREG@103.510:VeduciORGOddelenie">
    <vt:lpwstr/>
  </property>
  <property fmtid="{D5CDD505-2E9C-101B-9397-08002B2CF9AE}" pid="57" name="FSC#SKMPSVRVREG@103.510:VeduciORGOdbor">
    <vt:lpwstr/>
  </property>
  <property fmtid="{D5CDD505-2E9C-101B-9397-08002B2CF9AE}" pid="58" name="FSC#SKMPSVRVREG@103.510:VeduciORGsekcia">
    <vt:lpwstr/>
  </property>
  <property fmtid="{D5CDD505-2E9C-101B-9397-08002B2CF9AE}" pid="59" name="FSC#SKMPSVRVREG@103.510:VeduciOS">
    <vt:lpwstr>Habina, Karol, Ing.</vt:lpwstr>
  </property>
  <property fmtid="{D5CDD505-2E9C-101B-9397-08002B2CF9AE}" pid="60" name="FSC#SKMPSVRVREG@103.510:VeduciORGOddelenieOrg">
    <vt:lpwstr/>
  </property>
  <property fmtid="{D5CDD505-2E9C-101B-9397-08002B2CF9AE}" pid="61" name="FSC#SKMPSVRVREG@103.510:VeduciORGOdborOrg">
    <vt:lpwstr/>
  </property>
  <property fmtid="{D5CDD505-2E9C-101B-9397-08002B2CF9AE}" pid="62" name="FSC#SKMPSVRVREG@103.510:VeduciORGsekciaOrg">
    <vt:lpwstr/>
  </property>
  <property fmtid="{D5CDD505-2E9C-101B-9397-08002B2CF9AE}" pid="63" name="FSC#SKMPSVRVREG@103.510:VeduciOSOrg">
    <vt:lpwstr>NIP_NIP 07KE (Národný inšpektorát práce)</vt:lpwstr>
  </property>
  <property fmtid="{D5CDD505-2E9C-101B-9397-08002B2CF9AE}" pid="64" name="FSC#SKMPSVRVREG@103.510:sk_org_fullname_MPSVR">
    <vt:lpwstr>Národný inšpektorát práce</vt:lpwstr>
  </property>
  <property fmtid="{D5CDD505-2E9C-101B-9397-08002B2CF9AE}" pid="65" name="FSC#SKMPSVR@103.510:Adresa_klienta_zo_spisu">
    <vt:lpwstr/>
  </property>
  <property fmtid="{D5CDD505-2E9C-101B-9397-08002B2CF9AE}" pid="66" name="FSC#SKMPSVR@103.510:Spis_AttrPtrSpisZiadatel">
    <vt:lpwstr/>
  </property>
  <property fmtid="{D5CDD505-2E9C-101B-9397-08002B2CF9AE}" pid="67" name="FSC#SKMPSVR@103.510:Rodne_cislo_osoby_zo_spisu">
    <vt:lpwstr/>
  </property>
  <property fmtid="{D5CDD505-2E9C-101B-9397-08002B2CF9AE}" pid="68" name="FSC#SKMPSVR@103.510:Datum_narodenia_ziadatela_zo_spisu">
    <vt:lpwstr/>
  </property>
  <property fmtid="{D5CDD505-2E9C-101B-9397-08002B2CF9AE}" pid="69" name="FSC#SKMPSVR@103.510:ICO_osoby_zo_spisu">
    <vt:lpwstr/>
  </property>
  <property fmtid="{D5CDD505-2E9C-101B-9397-08002B2CF9AE}" pid="70" name="FSC#SKMPSVR@103.510:ICO_osoby_zo_zaznamu">
    <vt:lpwstr/>
  </property>
  <property fmtid="{D5CDD505-2E9C-101B-9397-08002B2CF9AE}" pid="71" name="FSC#SKMPSVR@103.510:Zaznam_utvar_sprac_skratka">
    <vt:lpwstr/>
  </property>
  <property fmtid="{D5CDD505-2E9C-101B-9397-08002B2CF9AE}" pid="72" name="FSC#SKMPSVR@103.510:DU_utvar_sprac_skratka">
    <vt:lpwstr/>
  </property>
  <property fmtid="{D5CDD505-2E9C-101B-9397-08002B2CF9AE}" pid="73" name="FSC#SKMPSVR@103.510:ZaznamDU_sprac_skratka">
    <vt:lpwstr/>
  </property>
  <property fmtid="{D5CDD505-2E9C-101B-9397-08002B2CF9AE}" pid="74" name="FSC#SKMPSVR@103.510:ZaznamDU_meno spisu">
    <vt:lpwstr/>
  </property>
  <property fmtid="{D5CDD505-2E9C-101B-9397-08002B2CF9AE}" pid="75" name="FSC#SKMPSVR@103.510:viz_DU_org_ulica">
    <vt:lpwstr/>
  </property>
  <property fmtid="{D5CDD505-2E9C-101B-9397-08002B2CF9AE}" pid="76" name="FSC#SKMPSVR@103.510:viz_DU_org_psc">
    <vt:lpwstr/>
  </property>
  <property fmtid="{D5CDD505-2E9C-101B-9397-08002B2CF9AE}" pid="77" name="FSC#SKMPSVR@103.510:viz_DU_org_mesto">
    <vt:lpwstr/>
  </property>
  <property fmtid="{D5CDD505-2E9C-101B-9397-08002B2CF9AE}" pid="78" name="FSC#SKMPSVR@103.510:viz_cislo_konania">
    <vt:lpwstr/>
  </property>
  <property fmtid="{D5CDD505-2E9C-101B-9397-08002B2CF9AE}" pid="79" name="FSC#SKEDITIONREG@103.510:a_acceptor">
    <vt:lpwstr/>
  </property>
  <property fmtid="{D5CDD505-2E9C-101B-9397-08002B2CF9AE}" pid="80" name="FSC#SKEDITIONREG@103.510:a_clearedat">
    <vt:lpwstr/>
  </property>
  <property fmtid="{D5CDD505-2E9C-101B-9397-08002B2CF9AE}" pid="81" name="FSC#SKEDITIONREG@103.510:a_clearedby">
    <vt:lpwstr/>
  </property>
  <property fmtid="{D5CDD505-2E9C-101B-9397-08002B2CF9AE}" pid="82" name="FSC#SKEDITIONREG@103.510:a_comm">
    <vt:lpwstr/>
  </property>
  <property fmtid="{D5CDD505-2E9C-101B-9397-08002B2CF9AE}" pid="83" name="FSC#SKEDITIONREG@103.510:a_decisionattachments">
    <vt:lpwstr/>
  </property>
  <property fmtid="{D5CDD505-2E9C-101B-9397-08002B2CF9AE}" pid="84" name="FSC#SKEDITIONREG@103.510:a_deliveredat">
    <vt:lpwstr/>
  </property>
  <property fmtid="{D5CDD505-2E9C-101B-9397-08002B2CF9AE}" pid="85" name="FSC#SKEDITIONREG@103.510:a_delivery">
    <vt:lpwstr/>
  </property>
  <property fmtid="{D5CDD505-2E9C-101B-9397-08002B2CF9AE}" pid="86" name="FSC#SKEDITIONREG@103.510:a_extension">
    <vt:lpwstr/>
  </property>
  <property fmtid="{D5CDD505-2E9C-101B-9397-08002B2CF9AE}" pid="87" name="FSC#SKEDITIONREG@103.510:a_filenumber">
    <vt:lpwstr/>
  </property>
  <property fmtid="{D5CDD505-2E9C-101B-9397-08002B2CF9AE}" pid="88" name="FSC#SKEDITIONREG@103.510:a_fileresponsible">
    <vt:lpwstr/>
  </property>
  <property fmtid="{D5CDD505-2E9C-101B-9397-08002B2CF9AE}" pid="89" name="FSC#SKEDITIONREG@103.510:a_fileresporg">
    <vt:lpwstr/>
  </property>
  <property fmtid="{D5CDD505-2E9C-101B-9397-08002B2CF9AE}" pid="90" name="FSC#SKEDITIONREG@103.510:a_fileresporg_email_OU">
    <vt:lpwstr/>
  </property>
  <property fmtid="{D5CDD505-2E9C-101B-9397-08002B2CF9AE}" pid="91" name="FSC#SKEDITIONREG@103.510:a_fileresporg_emailaddress">
    <vt:lpwstr/>
  </property>
  <property fmtid="{D5CDD505-2E9C-101B-9397-08002B2CF9AE}" pid="92" name="FSC#SKEDITIONREG@103.510:a_fileresporg_fax">
    <vt:lpwstr/>
  </property>
  <property fmtid="{D5CDD505-2E9C-101B-9397-08002B2CF9AE}" pid="93" name="FSC#SKEDITIONREG@103.510:a_fileresporg_fax_OU">
    <vt:lpwstr/>
  </property>
  <property fmtid="{D5CDD505-2E9C-101B-9397-08002B2CF9AE}" pid="94" name="FSC#SKEDITIONREG@103.510:a_fileresporg_function">
    <vt:lpwstr/>
  </property>
  <property fmtid="{D5CDD505-2E9C-101B-9397-08002B2CF9AE}" pid="95" name="FSC#SKEDITIONREG@103.510:a_fileresporg_function_OU">
    <vt:lpwstr/>
  </property>
  <property fmtid="{D5CDD505-2E9C-101B-9397-08002B2CF9AE}" pid="96" name="FSC#SKEDITIONREG@103.510:a_fileresporg_head">
    <vt:lpwstr/>
  </property>
  <property fmtid="{D5CDD505-2E9C-101B-9397-08002B2CF9AE}" pid="97" name="FSC#SKEDITIONREG@103.510:a_fileresporg_head_OU">
    <vt:lpwstr/>
  </property>
  <property fmtid="{D5CDD505-2E9C-101B-9397-08002B2CF9AE}" pid="98" name="FSC#SKEDITIONREG@103.510:a_fileresporg_OU">
    <vt:lpwstr/>
  </property>
  <property fmtid="{D5CDD505-2E9C-101B-9397-08002B2CF9AE}" pid="99" name="FSC#SKEDITIONREG@103.510:a_fileresporg_phone">
    <vt:lpwstr/>
  </property>
  <property fmtid="{D5CDD505-2E9C-101B-9397-08002B2CF9AE}" pid="100" name="FSC#SKEDITIONREG@103.510:a_fileresporg_phone_OU">
    <vt:lpwstr/>
  </property>
  <property fmtid="{D5CDD505-2E9C-101B-9397-08002B2CF9AE}" pid="101" name="FSC#SKEDITIONREG@103.510:a_incattachments">
    <vt:lpwstr/>
  </property>
  <property fmtid="{D5CDD505-2E9C-101B-9397-08002B2CF9AE}" pid="102" name="FSC#SKEDITIONREG@103.510:a_incnr">
    <vt:lpwstr/>
  </property>
  <property fmtid="{D5CDD505-2E9C-101B-9397-08002B2CF9AE}" pid="103" name="FSC#SKEDITIONREG@103.510:a_objcreatedstr">
    <vt:lpwstr/>
  </property>
  <property fmtid="{D5CDD505-2E9C-101B-9397-08002B2CF9AE}" pid="104" name="FSC#SKEDITIONREG@103.510:a_ordernumber">
    <vt:lpwstr/>
  </property>
  <property fmtid="{D5CDD505-2E9C-101B-9397-08002B2CF9AE}" pid="105" name="FSC#SKEDITIONREG@103.510:a_oursign">
    <vt:lpwstr/>
  </property>
  <property fmtid="{D5CDD505-2E9C-101B-9397-08002B2CF9AE}" pid="106" name="FSC#SKEDITIONREG@103.510:a_sendersign">
    <vt:lpwstr/>
  </property>
  <property fmtid="{D5CDD505-2E9C-101B-9397-08002B2CF9AE}" pid="107" name="FSC#SKEDITIONREG@103.510:a_shortou">
    <vt:lpwstr/>
  </property>
  <property fmtid="{D5CDD505-2E9C-101B-9397-08002B2CF9AE}" pid="108" name="FSC#SKEDITIONREG@103.510:a_testsalutation">
    <vt:lpwstr/>
  </property>
  <property fmtid="{D5CDD505-2E9C-101B-9397-08002B2CF9AE}" pid="109" name="FSC#SKEDITIONREG@103.510:a_validfrom">
    <vt:lpwstr/>
  </property>
  <property fmtid="{D5CDD505-2E9C-101B-9397-08002B2CF9AE}" pid="110" name="FSC#SKEDITIONREG@103.510:as_activity">
    <vt:lpwstr/>
  </property>
  <property fmtid="{D5CDD505-2E9C-101B-9397-08002B2CF9AE}" pid="111" name="FSC#SKEDITIONREG@103.510:as_docdate">
    <vt:lpwstr/>
  </property>
  <property fmtid="{D5CDD505-2E9C-101B-9397-08002B2CF9AE}" pid="112" name="FSC#SKEDITIONREG@103.510:as_establishdate">
    <vt:lpwstr/>
  </property>
  <property fmtid="{D5CDD505-2E9C-101B-9397-08002B2CF9AE}" pid="113" name="FSC#SKEDITIONREG@103.510:as_fileresphead">
    <vt:lpwstr/>
  </property>
  <property fmtid="{D5CDD505-2E9C-101B-9397-08002B2CF9AE}" pid="114" name="FSC#SKEDITIONREG@103.510:as_filerespheadfnct">
    <vt:lpwstr/>
  </property>
  <property fmtid="{D5CDD505-2E9C-101B-9397-08002B2CF9AE}" pid="115" name="FSC#SKEDITIONREG@103.510:as_fileresponsible">
    <vt:lpwstr/>
  </property>
  <property fmtid="{D5CDD505-2E9C-101B-9397-08002B2CF9AE}" pid="116" name="FSC#SKEDITIONREG@103.510:as_filesubj">
    <vt:lpwstr/>
  </property>
  <property fmtid="{D5CDD505-2E9C-101B-9397-08002B2CF9AE}" pid="117" name="FSC#SKEDITIONREG@103.510:as_objname">
    <vt:lpwstr/>
  </property>
  <property fmtid="{D5CDD505-2E9C-101B-9397-08002B2CF9AE}" pid="118" name="FSC#SKEDITIONREG@103.510:as_ou">
    <vt:lpwstr/>
  </property>
  <property fmtid="{D5CDD505-2E9C-101B-9397-08002B2CF9AE}" pid="119" name="FSC#SKEDITIONREG@103.510:as_owner">
    <vt:lpwstr>Ing. Daniela Gecelovská</vt:lpwstr>
  </property>
  <property fmtid="{D5CDD505-2E9C-101B-9397-08002B2CF9AE}" pid="120" name="FSC#SKEDITIONREG@103.510:as_phonelink">
    <vt:lpwstr/>
  </property>
  <property fmtid="{D5CDD505-2E9C-101B-9397-08002B2CF9AE}" pid="121" name="FSC#SKEDITIONREG@103.510:oz_externAdr">
    <vt:lpwstr/>
  </property>
  <property fmtid="{D5CDD505-2E9C-101B-9397-08002B2CF9AE}" pid="122" name="FSC#SKEDITIONREG@103.510:a_depositperiod">
    <vt:lpwstr/>
  </property>
  <property fmtid="{D5CDD505-2E9C-101B-9397-08002B2CF9AE}" pid="123" name="FSC#SKEDITIONREG@103.510:a_disposestate">
    <vt:lpwstr/>
  </property>
  <property fmtid="{D5CDD505-2E9C-101B-9397-08002B2CF9AE}" pid="124" name="FSC#SKEDITIONREG@103.510:a_fileresponsiblefnct">
    <vt:lpwstr/>
  </property>
  <property fmtid="{D5CDD505-2E9C-101B-9397-08002B2CF9AE}" pid="125" name="FSC#SKEDITIONREG@103.510:a_fileresporg_position">
    <vt:lpwstr/>
  </property>
  <property fmtid="{D5CDD505-2E9C-101B-9397-08002B2CF9AE}" pid="126" name="FSC#SKEDITIONREG@103.510:a_fileresporg_position_OU">
    <vt:lpwstr/>
  </property>
  <property fmtid="{D5CDD505-2E9C-101B-9397-08002B2CF9AE}" pid="127" name="FSC#SKEDITIONREG@103.510:a_osobnecislosprac">
    <vt:lpwstr/>
  </property>
  <property fmtid="{D5CDD505-2E9C-101B-9397-08002B2CF9AE}" pid="128" name="FSC#SKEDITIONREG@103.510:a_registrysign">
    <vt:lpwstr/>
  </property>
  <property fmtid="{D5CDD505-2E9C-101B-9397-08002B2CF9AE}" pid="129" name="FSC#SKEDITIONREG@103.510:a_subfileatt">
    <vt:lpwstr/>
  </property>
  <property fmtid="{D5CDD505-2E9C-101B-9397-08002B2CF9AE}" pid="130" name="FSC#SKEDITIONREG@103.510:as_filesubjall">
    <vt:lpwstr/>
  </property>
  <property fmtid="{D5CDD505-2E9C-101B-9397-08002B2CF9AE}" pid="131" name="FSC#SKEDITIONREG@103.510:CreatedAt">
    <vt:lpwstr>17. 3. 2020, 09:31</vt:lpwstr>
  </property>
  <property fmtid="{D5CDD505-2E9C-101B-9397-08002B2CF9AE}" pid="132" name="FSC#SKEDITIONREG@103.510:curruserrolegroup">
    <vt:lpwstr>Oddelenie bezp. a och. zdravia pri práci</vt:lpwstr>
  </property>
  <property fmtid="{D5CDD505-2E9C-101B-9397-08002B2CF9AE}" pid="133" name="FSC#SKEDITIONREG@103.510:currusersubst">
    <vt:lpwstr/>
  </property>
  <property fmtid="{D5CDD505-2E9C-101B-9397-08002B2CF9AE}" pid="134" name="FSC#SKEDITIONREG@103.510:emailsprac">
    <vt:lpwstr/>
  </property>
  <property fmtid="{D5CDD505-2E9C-101B-9397-08002B2CF9AE}" pid="135" name="FSC#SKEDITIONREG@103.510:ms_VyskladaniePoznamok">
    <vt:lpwstr/>
  </property>
  <property fmtid="{D5CDD505-2E9C-101B-9397-08002B2CF9AE}" pid="136" name="FSC#SKEDITIONREG@103.510:oumlname_fnct">
    <vt:lpwstr/>
  </property>
  <property fmtid="{D5CDD505-2E9C-101B-9397-08002B2CF9AE}" pid="137" name="FSC#SKEDITIONREG@103.510:sk_org_city">
    <vt:lpwstr>Košice - Staré Mesto</vt:lpwstr>
  </property>
  <property fmtid="{D5CDD505-2E9C-101B-9397-08002B2CF9AE}" pid="138" name="FSC#SKEDITIONREG@103.510:sk_org_dic">
    <vt:lpwstr/>
  </property>
  <property fmtid="{D5CDD505-2E9C-101B-9397-08002B2CF9AE}" pid="139" name="FSC#SKEDITIONREG@103.510:sk_org_email">
    <vt:lpwstr/>
  </property>
  <property fmtid="{D5CDD505-2E9C-101B-9397-08002B2CF9AE}" pid="140" name="FSC#SKEDITIONREG@103.510:sk_org_fax">
    <vt:lpwstr/>
  </property>
  <property fmtid="{D5CDD505-2E9C-101B-9397-08002B2CF9AE}" pid="141" name="FSC#SKEDITIONREG@103.510:sk_org_fullname">
    <vt:lpwstr>Národný inšpektorát práce</vt:lpwstr>
  </property>
  <property fmtid="{D5CDD505-2E9C-101B-9397-08002B2CF9AE}" pid="142" name="FSC#SKEDITIONREG@103.510:sk_org_ico">
    <vt:lpwstr>00166405</vt:lpwstr>
  </property>
  <property fmtid="{D5CDD505-2E9C-101B-9397-08002B2CF9AE}" pid="143" name="FSC#SKEDITIONREG@103.510:sk_org_phone">
    <vt:lpwstr/>
  </property>
  <property fmtid="{D5CDD505-2E9C-101B-9397-08002B2CF9AE}" pid="144" name="FSC#SKEDITIONREG@103.510:sk_org_shortname">
    <vt:lpwstr/>
  </property>
  <property fmtid="{D5CDD505-2E9C-101B-9397-08002B2CF9AE}" pid="145" name="FSC#SKEDITIONREG@103.510:sk_org_state">
    <vt:lpwstr>040 01  Košice - Staré Mesto</vt:lpwstr>
  </property>
  <property fmtid="{D5CDD505-2E9C-101B-9397-08002B2CF9AE}" pid="146" name="FSC#SKEDITIONREG@103.510:sk_org_street">
    <vt:lpwstr>Masarykova 10</vt:lpwstr>
  </property>
  <property fmtid="{D5CDD505-2E9C-101B-9397-08002B2CF9AE}" pid="147" name="FSC#SKEDITIONREG@103.510:sk_org_zip">
    <vt:lpwstr>040 01</vt:lpwstr>
  </property>
  <property fmtid="{D5CDD505-2E9C-101B-9397-08002B2CF9AE}" pid="148" name="FSC#SKEDITIONREG@103.510:viz_clearedat">
    <vt:lpwstr/>
  </property>
  <property fmtid="{D5CDD505-2E9C-101B-9397-08002B2CF9AE}" pid="149" name="FSC#SKEDITIONREG@103.510:viz_clearedby">
    <vt:lpwstr/>
  </property>
  <property fmtid="{D5CDD505-2E9C-101B-9397-08002B2CF9AE}" pid="150" name="FSC#SKEDITIONREG@103.510:viz_comm">
    <vt:lpwstr/>
  </property>
  <property fmtid="{D5CDD505-2E9C-101B-9397-08002B2CF9AE}" pid="151" name="FSC#SKEDITIONREG@103.510:viz_decisionattachments">
    <vt:lpwstr/>
  </property>
  <property fmtid="{D5CDD505-2E9C-101B-9397-08002B2CF9AE}" pid="152" name="FSC#SKEDITIONREG@103.510:viz_deliveredat">
    <vt:lpwstr/>
  </property>
  <property fmtid="{D5CDD505-2E9C-101B-9397-08002B2CF9AE}" pid="153" name="FSC#SKEDITIONREG@103.510:viz_delivery">
    <vt:lpwstr/>
  </property>
  <property fmtid="{D5CDD505-2E9C-101B-9397-08002B2CF9AE}" pid="154" name="FSC#SKEDITIONREG@103.510:viz_extension">
    <vt:lpwstr/>
  </property>
  <property fmtid="{D5CDD505-2E9C-101B-9397-08002B2CF9AE}" pid="155" name="FSC#SKEDITIONREG@103.510:viz_filenumber">
    <vt:lpwstr/>
  </property>
  <property fmtid="{D5CDD505-2E9C-101B-9397-08002B2CF9AE}" pid="156" name="FSC#SKEDITIONREG@103.510:viz_fileresponsible">
    <vt:lpwstr/>
  </property>
  <property fmtid="{D5CDD505-2E9C-101B-9397-08002B2CF9AE}" pid="157" name="FSC#SKEDITIONREG@103.510:viz_fileresporg">
    <vt:lpwstr/>
  </property>
  <property fmtid="{D5CDD505-2E9C-101B-9397-08002B2CF9AE}" pid="158" name="FSC#SKEDITIONREG@103.510:viz_fileresporg_email_OU">
    <vt:lpwstr/>
  </property>
  <property fmtid="{D5CDD505-2E9C-101B-9397-08002B2CF9AE}" pid="159" name="FSC#SKEDITIONREG@103.510:viz_fileresporg_emailaddress">
    <vt:lpwstr/>
  </property>
  <property fmtid="{D5CDD505-2E9C-101B-9397-08002B2CF9AE}" pid="160" name="FSC#SKEDITIONREG@103.510:viz_fileresporg_fax">
    <vt:lpwstr/>
  </property>
  <property fmtid="{D5CDD505-2E9C-101B-9397-08002B2CF9AE}" pid="161" name="FSC#SKEDITIONREG@103.510:viz_fileresporg_fax_OU">
    <vt:lpwstr/>
  </property>
  <property fmtid="{D5CDD505-2E9C-101B-9397-08002B2CF9AE}" pid="162" name="FSC#SKEDITIONREG@103.510:viz_fileresporg_function">
    <vt:lpwstr/>
  </property>
  <property fmtid="{D5CDD505-2E9C-101B-9397-08002B2CF9AE}" pid="163" name="FSC#SKEDITIONREG@103.510:viz_fileresporg_function_OU">
    <vt:lpwstr/>
  </property>
  <property fmtid="{D5CDD505-2E9C-101B-9397-08002B2CF9AE}" pid="164" name="FSC#SKEDITIONREG@103.510:viz_fileresporg_head">
    <vt:lpwstr/>
  </property>
  <property fmtid="{D5CDD505-2E9C-101B-9397-08002B2CF9AE}" pid="165" name="FSC#SKEDITIONREG@103.510:viz_fileresporg_head_OU">
    <vt:lpwstr/>
  </property>
  <property fmtid="{D5CDD505-2E9C-101B-9397-08002B2CF9AE}" pid="166" name="FSC#SKEDITIONREG@103.510:viz_fileresporg_longname">
    <vt:lpwstr/>
  </property>
  <property fmtid="{D5CDD505-2E9C-101B-9397-08002B2CF9AE}" pid="167" name="FSC#SKEDITIONREG@103.510:viz_fileresporg_mesto">
    <vt:lpwstr/>
  </property>
  <property fmtid="{D5CDD505-2E9C-101B-9397-08002B2CF9AE}" pid="168" name="FSC#SKEDITIONREG@103.510:viz_fileresporg_odbor">
    <vt:lpwstr/>
  </property>
  <property fmtid="{D5CDD505-2E9C-101B-9397-08002B2CF9AE}" pid="169" name="FSC#SKEDITIONREG@103.510:viz_fileresporg_odbor_function">
    <vt:lpwstr/>
  </property>
  <property fmtid="{D5CDD505-2E9C-101B-9397-08002B2CF9AE}" pid="170" name="FSC#SKEDITIONREG@103.510:viz_fileresporg_odbor_head">
    <vt:lpwstr/>
  </property>
  <property fmtid="{D5CDD505-2E9C-101B-9397-08002B2CF9AE}" pid="171" name="FSC#SKEDITIONREG@103.510:viz_fileresporg_OU">
    <vt:lpwstr/>
  </property>
  <property fmtid="{D5CDD505-2E9C-101B-9397-08002B2CF9AE}" pid="172" name="FSC#SKEDITIONREG@103.510:viz_fileresporg_phone">
    <vt:lpwstr/>
  </property>
  <property fmtid="{D5CDD505-2E9C-101B-9397-08002B2CF9AE}" pid="173" name="FSC#SKEDITIONREG@103.510:viz_fileresporg_phone_OU">
    <vt:lpwstr/>
  </property>
  <property fmtid="{D5CDD505-2E9C-101B-9397-08002B2CF9AE}" pid="174" name="FSC#SKEDITIONREG@103.510:viz_fileresporg_position">
    <vt:lpwstr/>
  </property>
  <property fmtid="{D5CDD505-2E9C-101B-9397-08002B2CF9AE}" pid="175" name="FSC#SKEDITIONREG@103.510:viz_fileresporg_position_OU">
    <vt:lpwstr/>
  </property>
  <property fmtid="{D5CDD505-2E9C-101B-9397-08002B2CF9AE}" pid="176" name="FSC#SKEDITIONREG@103.510:viz_fileresporg_psc">
    <vt:lpwstr/>
  </property>
  <property fmtid="{D5CDD505-2E9C-101B-9397-08002B2CF9AE}" pid="177" name="FSC#SKEDITIONREG@103.510:viz_fileresporg_sekcia">
    <vt:lpwstr/>
  </property>
  <property fmtid="{D5CDD505-2E9C-101B-9397-08002B2CF9AE}" pid="178" name="FSC#SKEDITIONREG@103.510:viz_fileresporg_sekcia_function">
    <vt:lpwstr/>
  </property>
  <property fmtid="{D5CDD505-2E9C-101B-9397-08002B2CF9AE}" pid="179" name="FSC#SKEDITIONREG@103.510:viz_fileresporg_sekcia_head">
    <vt:lpwstr/>
  </property>
  <property fmtid="{D5CDD505-2E9C-101B-9397-08002B2CF9AE}" pid="180" name="FSC#SKEDITIONREG@103.510:viz_fileresporg_stat">
    <vt:lpwstr/>
  </property>
  <property fmtid="{D5CDD505-2E9C-101B-9397-08002B2CF9AE}" pid="181" name="FSC#SKEDITIONREG@103.510:viz_fileresporg_ulica">
    <vt:lpwstr/>
  </property>
  <property fmtid="{D5CDD505-2E9C-101B-9397-08002B2CF9AE}" pid="182" name="FSC#SKEDITIONREG@103.510:viz_fileresporgknazov">
    <vt:lpwstr/>
  </property>
  <property fmtid="{D5CDD505-2E9C-101B-9397-08002B2CF9AE}" pid="183" name="FSC#SKEDITIONREG@103.510:viz_filesubj">
    <vt:lpwstr/>
  </property>
  <property fmtid="{D5CDD505-2E9C-101B-9397-08002B2CF9AE}" pid="184" name="FSC#SKEDITIONREG@103.510:viz_incattachments">
    <vt:lpwstr/>
  </property>
  <property fmtid="{D5CDD505-2E9C-101B-9397-08002B2CF9AE}" pid="185" name="FSC#SKEDITIONREG@103.510:viz_incnr">
    <vt:lpwstr/>
  </property>
  <property fmtid="{D5CDD505-2E9C-101B-9397-08002B2CF9AE}" pid="186" name="FSC#SKEDITIONREG@103.510:viz_intletterrecivers">
    <vt:lpwstr/>
  </property>
  <property fmtid="{D5CDD505-2E9C-101B-9397-08002B2CF9AE}" pid="187" name="FSC#SKEDITIONREG@103.510:viz_objcreatedstr">
    <vt:lpwstr/>
  </property>
  <property fmtid="{D5CDD505-2E9C-101B-9397-08002B2CF9AE}" pid="188" name="FSC#SKEDITIONREG@103.510:viz_ordernumber">
    <vt:lpwstr/>
  </property>
  <property fmtid="{D5CDD505-2E9C-101B-9397-08002B2CF9AE}" pid="189" name="FSC#SKEDITIONREG@103.510:viz_oursign">
    <vt:lpwstr/>
  </property>
  <property fmtid="{D5CDD505-2E9C-101B-9397-08002B2CF9AE}" pid="190" name="FSC#SKEDITIONREG@103.510:viz_responseto_createdby">
    <vt:lpwstr/>
  </property>
  <property fmtid="{D5CDD505-2E9C-101B-9397-08002B2CF9AE}" pid="191" name="FSC#SKEDITIONREG@103.510:viz_sendersign">
    <vt:lpwstr/>
  </property>
  <property fmtid="{D5CDD505-2E9C-101B-9397-08002B2CF9AE}" pid="192" name="FSC#SKEDITIONREG@103.510:viz_shortfileresporg">
    <vt:lpwstr/>
  </property>
  <property fmtid="{D5CDD505-2E9C-101B-9397-08002B2CF9AE}" pid="193" name="FSC#SKEDITIONREG@103.510:viz_tel_number">
    <vt:lpwstr/>
  </property>
  <property fmtid="{D5CDD505-2E9C-101B-9397-08002B2CF9AE}" pid="194" name="FSC#SKEDITIONREG@103.510:viz_testsalutation">
    <vt:lpwstr/>
  </property>
  <property fmtid="{D5CDD505-2E9C-101B-9397-08002B2CF9AE}" pid="195" name="FSC#SKEDITIONREG@103.510:viz_validfrom">
    <vt:lpwstr/>
  </property>
  <property fmtid="{D5CDD505-2E9C-101B-9397-08002B2CF9AE}" pid="196" name="FSC#SKEDITIONREG@103.510:zaznam_jeden_adresat">
    <vt:lpwstr/>
  </property>
  <property fmtid="{D5CDD505-2E9C-101B-9397-08002B2CF9AE}" pid="197" name="FSC#SKEDITIONREG@103.510:zaznam_vnut_adresati_1">
    <vt:lpwstr/>
  </property>
  <property fmtid="{D5CDD505-2E9C-101B-9397-08002B2CF9AE}" pid="198" name="FSC#SKEDITIONREG@103.510:zaznam_vnut_adresati_10">
    <vt:lpwstr/>
  </property>
  <property fmtid="{D5CDD505-2E9C-101B-9397-08002B2CF9AE}" pid="199" name="FSC#SKEDITIONREG@103.510:zaznam_vnut_adresati_11">
    <vt:lpwstr/>
  </property>
  <property fmtid="{D5CDD505-2E9C-101B-9397-08002B2CF9AE}" pid="200" name="FSC#SKEDITIONREG@103.510:zaznam_vnut_adresati_12">
    <vt:lpwstr/>
  </property>
  <property fmtid="{D5CDD505-2E9C-101B-9397-08002B2CF9AE}" pid="201" name="FSC#SKEDITIONREG@103.510:zaznam_vnut_adresati_13">
    <vt:lpwstr/>
  </property>
  <property fmtid="{D5CDD505-2E9C-101B-9397-08002B2CF9AE}" pid="202" name="FSC#SKEDITIONREG@103.510:zaznam_vnut_adresati_14">
    <vt:lpwstr/>
  </property>
  <property fmtid="{D5CDD505-2E9C-101B-9397-08002B2CF9AE}" pid="203" name="FSC#SKEDITIONREG@103.510:zaznam_vnut_adresati_15">
    <vt:lpwstr/>
  </property>
  <property fmtid="{D5CDD505-2E9C-101B-9397-08002B2CF9AE}" pid="204" name="FSC#SKEDITIONREG@103.510:zaznam_vnut_adresati_16">
    <vt:lpwstr/>
  </property>
  <property fmtid="{D5CDD505-2E9C-101B-9397-08002B2CF9AE}" pid="205" name="FSC#SKEDITIONREG@103.510:zaznam_vnut_adresati_17">
    <vt:lpwstr/>
  </property>
  <property fmtid="{D5CDD505-2E9C-101B-9397-08002B2CF9AE}" pid="206" name="FSC#SKEDITIONREG@103.510:zaznam_vnut_adresati_18">
    <vt:lpwstr/>
  </property>
  <property fmtid="{D5CDD505-2E9C-101B-9397-08002B2CF9AE}" pid="207" name="FSC#SKEDITIONREG@103.510:zaznam_vnut_adresati_19">
    <vt:lpwstr/>
  </property>
  <property fmtid="{D5CDD505-2E9C-101B-9397-08002B2CF9AE}" pid="208" name="FSC#SKEDITIONREG@103.510:zaznam_vnut_adresati_2">
    <vt:lpwstr/>
  </property>
  <property fmtid="{D5CDD505-2E9C-101B-9397-08002B2CF9AE}" pid="209" name="FSC#SKEDITIONREG@103.510:zaznam_vnut_adresati_20">
    <vt:lpwstr/>
  </property>
  <property fmtid="{D5CDD505-2E9C-101B-9397-08002B2CF9AE}" pid="210" name="FSC#SKEDITIONREG@103.510:zaznam_vnut_adresati_21">
    <vt:lpwstr/>
  </property>
  <property fmtid="{D5CDD505-2E9C-101B-9397-08002B2CF9AE}" pid="211" name="FSC#SKEDITIONREG@103.510:zaznam_vnut_adresati_22">
    <vt:lpwstr/>
  </property>
  <property fmtid="{D5CDD505-2E9C-101B-9397-08002B2CF9AE}" pid="212" name="FSC#SKEDITIONREG@103.510:zaznam_vnut_adresati_23">
    <vt:lpwstr/>
  </property>
  <property fmtid="{D5CDD505-2E9C-101B-9397-08002B2CF9AE}" pid="213" name="FSC#SKEDITIONREG@103.510:zaznam_vnut_adresati_24">
    <vt:lpwstr/>
  </property>
  <property fmtid="{D5CDD505-2E9C-101B-9397-08002B2CF9AE}" pid="214" name="FSC#SKEDITIONREG@103.510:zaznam_vnut_adresati_25">
    <vt:lpwstr/>
  </property>
  <property fmtid="{D5CDD505-2E9C-101B-9397-08002B2CF9AE}" pid="215" name="FSC#SKEDITIONREG@103.510:zaznam_vnut_adresati_26">
    <vt:lpwstr/>
  </property>
  <property fmtid="{D5CDD505-2E9C-101B-9397-08002B2CF9AE}" pid="216" name="FSC#SKEDITIONREG@103.510:zaznam_vnut_adresati_27">
    <vt:lpwstr/>
  </property>
  <property fmtid="{D5CDD505-2E9C-101B-9397-08002B2CF9AE}" pid="217" name="FSC#SKEDITIONREG@103.510:zaznam_vnut_adresati_28">
    <vt:lpwstr/>
  </property>
  <property fmtid="{D5CDD505-2E9C-101B-9397-08002B2CF9AE}" pid="218" name="FSC#SKEDITIONREG@103.510:zaznam_vnut_adresati_29">
    <vt:lpwstr/>
  </property>
  <property fmtid="{D5CDD505-2E9C-101B-9397-08002B2CF9AE}" pid="219" name="FSC#SKEDITIONREG@103.510:zaznam_vnut_adresati_3">
    <vt:lpwstr/>
  </property>
  <property fmtid="{D5CDD505-2E9C-101B-9397-08002B2CF9AE}" pid="220" name="FSC#SKEDITIONREG@103.510:zaznam_vnut_adresati_30">
    <vt:lpwstr/>
  </property>
  <property fmtid="{D5CDD505-2E9C-101B-9397-08002B2CF9AE}" pid="221" name="FSC#SKEDITIONREG@103.510:zaznam_vnut_adresati_31">
    <vt:lpwstr/>
  </property>
  <property fmtid="{D5CDD505-2E9C-101B-9397-08002B2CF9AE}" pid="222" name="FSC#SKEDITIONREG@103.510:zaznam_vnut_adresati_32">
    <vt:lpwstr/>
  </property>
  <property fmtid="{D5CDD505-2E9C-101B-9397-08002B2CF9AE}" pid="223" name="FSC#SKEDITIONREG@103.510:zaznam_vnut_adresati_33">
    <vt:lpwstr/>
  </property>
  <property fmtid="{D5CDD505-2E9C-101B-9397-08002B2CF9AE}" pid="224" name="FSC#SKEDITIONREG@103.510:zaznam_vnut_adresati_34">
    <vt:lpwstr/>
  </property>
  <property fmtid="{D5CDD505-2E9C-101B-9397-08002B2CF9AE}" pid="225" name="FSC#SKEDITIONREG@103.510:zaznam_vnut_adresati_35">
    <vt:lpwstr/>
  </property>
  <property fmtid="{D5CDD505-2E9C-101B-9397-08002B2CF9AE}" pid="226" name="FSC#SKEDITIONREG@103.510:zaznam_vnut_adresati_36">
    <vt:lpwstr/>
  </property>
  <property fmtid="{D5CDD505-2E9C-101B-9397-08002B2CF9AE}" pid="227" name="FSC#SKEDITIONREG@103.510:zaznam_vnut_adresati_37">
    <vt:lpwstr/>
  </property>
  <property fmtid="{D5CDD505-2E9C-101B-9397-08002B2CF9AE}" pid="228" name="FSC#SKEDITIONREG@103.510:zaznam_vnut_adresati_38">
    <vt:lpwstr/>
  </property>
  <property fmtid="{D5CDD505-2E9C-101B-9397-08002B2CF9AE}" pid="229" name="FSC#SKEDITIONREG@103.510:zaznam_vnut_adresati_39">
    <vt:lpwstr/>
  </property>
  <property fmtid="{D5CDD505-2E9C-101B-9397-08002B2CF9AE}" pid="230" name="FSC#SKEDITIONREG@103.510:zaznam_vnut_adresati_4">
    <vt:lpwstr/>
  </property>
  <property fmtid="{D5CDD505-2E9C-101B-9397-08002B2CF9AE}" pid="231" name="FSC#SKEDITIONREG@103.510:zaznam_vnut_adresati_40">
    <vt:lpwstr/>
  </property>
  <property fmtid="{D5CDD505-2E9C-101B-9397-08002B2CF9AE}" pid="232" name="FSC#SKEDITIONREG@103.510:zaznam_vnut_adresati_41">
    <vt:lpwstr/>
  </property>
  <property fmtid="{D5CDD505-2E9C-101B-9397-08002B2CF9AE}" pid="233" name="FSC#SKEDITIONREG@103.510:zaznam_vnut_adresati_42">
    <vt:lpwstr/>
  </property>
  <property fmtid="{D5CDD505-2E9C-101B-9397-08002B2CF9AE}" pid="234" name="FSC#SKEDITIONREG@103.510:zaznam_vnut_adresati_43">
    <vt:lpwstr/>
  </property>
  <property fmtid="{D5CDD505-2E9C-101B-9397-08002B2CF9AE}" pid="235" name="FSC#SKEDITIONREG@103.510:zaznam_vnut_adresati_44">
    <vt:lpwstr/>
  </property>
  <property fmtid="{D5CDD505-2E9C-101B-9397-08002B2CF9AE}" pid="236" name="FSC#SKEDITIONREG@103.510:zaznam_vnut_adresati_45">
    <vt:lpwstr/>
  </property>
  <property fmtid="{D5CDD505-2E9C-101B-9397-08002B2CF9AE}" pid="237" name="FSC#SKEDITIONREG@103.510:zaznam_vnut_adresati_46">
    <vt:lpwstr/>
  </property>
  <property fmtid="{D5CDD505-2E9C-101B-9397-08002B2CF9AE}" pid="238" name="FSC#SKEDITIONREG@103.510:zaznam_vnut_adresati_47">
    <vt:lpwstr/>
  </property>
  <property fmtid="{D5CDD505-2E9C-101B-9397-08002B2CF9AE}" pid="239" name="FSC#SKEDITIONREG@103.510:zaznam_vnut_adresati_48">
    <vt:lpwstr/>
  </property>
  <property fmtid="{D5CDD505-2E9C-101B-9397-08002B2CF9AE}" pid="240" name="FSC#SKEDITIONREG@103.510:zaznam_vnut_adresati_49">
    <vt:lpwstr/>
  </property>
  <property fmtid="{D5CDD505-2E9C-101B-9397-08002B2CF9AE}" pid="241" name="FSC#SKEDITIONREG@103.510:zaznam_vnut_adresati_5">
    <vt:lpwstr/>
  </property>
  <property fmtid="{D5CDD505-2E9C-101B-9397-08002B2CF9AE}" pid="242" name="FSC#SKEDITIONREG@103.510:zaznam_vnut_adresati_50">
    <vt:lpwstr/>
  </property>
  <property fmtid="{D5CDD505-2E9C-101B-9397-08002B2CF9AE}" pid="243" name="FSC#SKEDITIONREG@103.510:zaznam_vnut_adresati_51">
    <vt:lpwstr/>
  </property>
  <property fmtid="{D5CDD505-2E9C-101B-9397-08002B2CF9AE}" pid="244" name="FSC#SKEDITIONREG@103.510:zaznam_vnut_adresati_52">
    <vt:lpwstr/>
  </property>
  <property fmtid="{D5CDD505-2E9C-101B-9397-08002B2CF9AE}" pid="245" name="FSC#SKEDITIONREG@103.510:zaznam_vnut_adresati_53">
    <vt:lpwstr/>
  </property>
  <property fmtid="{D5CDD505-2E9C-101B-9397-08002B2CF9AE}" pid="246" name="FSC#SKEDITIONREG@103.510:zaznam_vnut_adresati_54">
    <vt:lpwstr/>
  </property>
  <property fmtid="{D5CDD505-2E9C-101B-9397-08002B2CF9AE}" pid="247" name="FSC#SKEDITIONREG@103.510:zaznam_vnut_adresati_55">
    <vt:lpwstr/>
  </property>
  <property fmtid="{D5CDD505-2E9C-101B-9397-08002B2CF9AE}" pid="248" name="FSC#SKEDITIONREG@103.510:zaznam_vnut_adresati_56">
    <vt:lpwstr/>
  </property>
  <property fmtid="{D5CDD505-2E9C-101B-9397-08002B2CF9AE}" pid="249" name="FSC#SKEDITIONREG@103.510:zaznam_vnut_adresati_57">
    <vt:lpwstr/>
  </property>
  <property fmtid="{D5CDD505-2E9C-101B-9397-08002B2CF9AE}" pid="250" name="FSC#SKEDITIONREG@103.510:zaznam_vnut_adresati_58">
    <vt:lpwstr/>
  </property>
  <property fmtid="{D5CDD505-2E9C-101B-9397-08002B2CF9AE}" pid="251" name="FSC#SKEDITIONREG@103.510:zaznam_vnut_adresati_59">
    <vt:lpwstr/>
  </property>
  <property fmtid="{D5CDD505-2E9C-101B-9397-08002B2CF9AE}" pid="252" name="FSC#SKEDITIONREG@103.510:zaznam_vnut_adresati_6">
    <vt:lpwstr/>
  </property>
  <property fmtid="{D5CDD505-2E9C-101B-9397-08002B2CF9AE}" pid="253" name="FSC#SKEDITIONREG@103.510:zaznam_vnut_adresati_60">
    <vt:lpwstr/>
  </property>
  <property fmtid="{D5CDD505-2E9C-101B-9397-08002B2CF9AE}" pid="254" name="FSC#SKEDITIONREG@103.510:zaznam_vnut_adresati_61">
    <vt:lpwstr/>
  </property>
  <property fmtid="{D5CDD505-2E9C-101B-9397-08002B2CF9AE}" pid="255" name="FSC#SKEDITIONREG@103.510:zaznam_vnut_adresati_62">
    <vt:lpwstr/>
  </property>
  <property fmtid="{D5CDD505-2E9C-101B-9397-08002B2CF9AE}" pid="256" name="FSC#SKEDITIONREG@103.510:zaznam_vnut_adresati_63">
    <vt:lpwstr/>
  </property>
  <property fmtid="{D5CDD505-2E9C-101B-9397-08002B2CF9AE}" pid="257" name="FSC#SKEDITIONREG@103.510:zaznam_vnut_adresati_64">
    <vt:lpwstr/>
  </property>
  <property fmtid="{D5CDD505-2E9C-101B-9397-08002B2CF9AE}" pid="258" name="FSC#SKEDITIONREG@103.510:zaznam_vnut_adresati_65">
    <vt:lpwstr/>
  </property>
  <property fmtid="{D5CDD505-2E9C-101B-9397-08002B2CF9AE}" pid="259" name="FSC#SKEDITIONREG@103.510:zaznam_vnut_adresati_66">
    <vt:lpwstr/>
  </property>
  <property fmtid="{D5CDD505-2E9C-101B-9397-08002B2CF9AE}" pid="260" name="FSC#SKEDITIONREG@103.510:zaznam_vnut_adresati_67">
    <vt:lpwstr/>
  </property>
  <property fmtid="{D5CDD505-2E9C-101B-9397-08002B2CF9AE}" pid="261" name="FSC#SKEDITIONREG@103.510:zaznam_vnut_adresati_68">
    <vt:lpwstr/>
  </property>
  <property fmtid="{D5CDD505-2E9C-101B-9397-08002B2CF9AE}" pid="262" name="FSC#SKEDITIONREG@103.510:zaznam_vnut_adresati_69">
    <vt:lpwstr/>
  </property>
  <property fmtid="{D5CDD505-2E9C-101B-9397-08002B2CF9AE}" pid="263" name="FSC#SKEDITIONREG@103.510:zaznam_vnut_adresati_7">
    <vt:lpwstr/>
  </property>
  <property fmtid="{D5CDD505-2E9C-101B-9397-08002B2CF9AE}" pid="264" name="FSC#SKEDITIONREG@103.510:zaznam_vnut_adresati_70">
    <vt:lpwstr/>
  </property>
  <property fmtid="{D5CDD505-2E9C-101B-9397-08002B2CF9AE}" pid="265" name="FSC#SKEDITIONREG@103.510:zaznam_vnut_adresati_8">
    <vt:lpwstr/>
  </property>
  <property fmtid="{D5CDD505-2E9C-101B-9397-08002B2CF9AE}" pid="266" name="FSC#SKEDITIONREG@103.510:zaznam_vnut_adresati_9">
    <vt:lpwstr/>
  </property>
  <property fmtid="{D5CDD505-2E9C-101B-9397-08002B2CF9AE}" pid="267" name="FSC#SKEDITIONREG@103.510:zaznam_vonk_adresati_1">
    <vt:lpwstr/>
  </property>
  <property fmtid="{D5CDD505-2E9C-101B-9397-08002B2CF9AE}" pid="268" name="FSC#SKEDITIONREG@103.510:zaznam_vonk_adresati_2">
    <vt:lpwstr/>
  </property>
  <property fmtid="{D5CDD505-2E9C-101B-9397-08002B2CF9AE}" pid="269" name="FSC#SKEDITIONREG@103.510:zaznam_vonk_adresati_3">
    <vt:lpwstr/>
  </property>
  <property fmtid="{D5CDD505-2E9C-101B-9397-08002B2CF9AE}" pid="270" name="FSC#SKEDITIONREG@103.510:zaznam_vonk_adresati_4">
    <vt:lpwstr/>
  </property>
  <property fmtid="{D5CDD505-2E9C-101B-9397-08002B2CF9AE}" pid="271" name="FSC#SKEDITIONREG@103.510:zaznam_vonk_adresati_5">
    <vt:lpwstr/>
  </property>
  <property fmtid="{D5CDD505-2E9C-101B-9397-08002B2CF9AE}" pid="272" name="FSC#SKEDITIONREG@103.510:zaznam_vonk_adresati_6">
    <vt:lpwstr/>
  </property>
  <property fmtid="{D5CDD505-2E9C-101B-9397-08002B2CF9AE}" pid="273" name="FSC#SKEDITIONREG@103.510:zaznam_vonk_adresati_7">
    <vt:lpwstr/>
  </property>
  <property fmtid="{D5CDD505-2E9C-101B-9397-08002B2CF9AE}" pid="274" name="FSC#SKEDITIONREG@103.510:zaznam_vonk_adresati_8">
    <vt:lpwstr/>
  </property>
  <property fmtid="{D5CDD505-2E9C-101B-9397-08002B2CF9AE}" pid="275" name="FSC#SKEDITIONREG@103.510:zaznam_vonk_adresati_9">
    <vt:lpwstr/>
  </property>
  <property fmtid="{D5CDD505-2E9C-101B-9397-08002B2CF9AE}" pid="276" name="FSC#SKEDITIONREG@103.510:zaznam_vonk_adresati_10">
    <vt:lpwstr/>
  </property>
  <property fmtid="{D5CDD505-2E9C-101B-9397-08002B2CF9AE}" pid="277" name="FSC#SKEDITIONREG@103.510:zaznam_vonk_adresati_11">
    <vt:lpwstr/>
  </property>
  <property fmtid="{D5CDD505-2E9C-101B-9397-08002B2CF9AE}" pid="278" name="FSC#SKEDITIONREG@103.510:zaznam_vonk_adresati_12">
    <vt:lpwstr/>
  </property>
  <property fmtid="{D5CDD505-2E9C-101B-9397-08002B2CF9AE}" pid="279" name="FSC#SKEDITIONREG@103.510:zaznam_vonk_adresati_13">
    <vt:lpwstr/>
  </property>
  <property fmtid="{D5CDD505-2E9C-101B-9397-08002B2CF9AE}" pid="280" name="FSC#SKEDITIONREG@103.510:zaznam_vonk_adresati_14">
    <vt:lpwstr/>
  </property>
  <property fmtid="{D5CDD505-2E9C-101B-9397-08002B2CF9AE}" pid="281" name="FSC#SKEDITIONREG@103.510:zaznam_vonk_adresati_15">
    <vt:lpwstr/>
  </property>
  <property fmtid="{D5CDD505-2E9C-101B-9397-08002B2CF9AE}" pid="282" name="FSC#SKEDITIONREG@103.510:zaznam_vonk_adresati_16">
    <vt:lpwstr/>
  </property>
  <property fmtid="{D5CDD505-2E9C-101B-9397-08002B2CF9AE}" pid="283" name="FSC#SKEDITIONREG@103.510:zaznam_vonk_adresati_17">
    <vt:lpwstr/>
  </property>
  <property fmtid="{D5CDD505-2E9C-101B-9397-08002B2CF9AE}" pid="284" name="FSC#SKEDITIONREG@103.510:zaznam_vonk_adresati_18">
    <vt:lpwstr/>
  </property>
  <property fmtid="{D5CDD505-2E9C-101B-9397-08002B2CF9AE}" pid="285" name="FSC#SKEDITIONREG@103.510:zaznam_vonk_adresati_19">
    <vt:lpwstr/>
  </property>
  <property fmtid="{D5CDD505-2E9C-101B-9397-08002B2CF9AE}" pid="286" name="FSC#SKEDITIONREG@103.510:zaznam_vonk_adresati_20">
    <vt:lpwstr/>
  </property>
  <property fmtid="{D5CDD505-2E9C-101B-9397-08002B2CF9AE}" pid="287" name="FSC#SKEDITIONREG@103.510:zaznam_vonk_adresati_21">
    <vt:lpwstr/>
  </property>
  <property fmtid="{D5CDD505-2E9C-101B-9397-08002B2CF9AE}" pid="288" name="FSC#SKEDITIONREG@103.510:zaznam_vonk_adresati_22">
    <vt:lpwstr/>
  </property>
  <property fmtid="{D5CDD505-2E9C-101B-9397-08002B2CF9AE}" pid="289" name="FSC#SKEDITIONREG@103.510:zaznam_vonk_adresati_23">
    <vt:lpwstr/>
  </property>
  <property fmtid="{D5CDD505-2E9C-101B-9397-08002B2CF9AE}" pid="290" name="FSC#SKEDITIONREG@103.510:zaznam_vonk_adresati_24">
    <vt:lpwstr/>
  </property>
  <property fmtid="{D5CDD505-2E9C-101B-9397-08002B2CF9AE}" pid="291" name="FSC#SKEDITIONREG@103.510:zaznam_vonk_adresati_25">
    <vt:lpwstr/>
  </property>
  <property fmtid="{D5CDD505-2E9C-101B-9397-08002B2CF9AE}" pid="292" name="FSC#SKEDITIONREG@103.510:zaznam_vonk_adresati_26">
    <vt:lpwstr/>
  </property>
  <property fmtid="{D5CDD505-2E9C-101B-9397-08002B2CF9AE}" pid="293" name="FSC#SKEDITIONREG@103.510:zaznam_vonk_adresati_27">
    <vt:lpwstr/>
  </property>
  <property fmtid="{D5CDD505-2E9C-101B-9397-08002B2CF9AE}" pid="294" name="FSC#SKEDITIONREG@103.510:zaznam_vonk_adresati_28">
    <vt:lpwstr/>
  </property>
  <property fmtid="{D5CDD505-2E9C-101B-9397-08002B2CF9AE}" pid="295" name="FSC#SKEDITIONREG@103.510:zaznam_vonk_adresati_29">
    <vt:lpwstr/>
  </property>
  <property fmtid="{D5CDD505-2E9C-101B-9397-08002B2CF9AE}" pid="296" name="FSC#SKEDITIONREG@103.510:zaznam_vonk_adresati_30">
    <vt:lpwstr/>
  </property>
  <property fmtid="{D5CDD505-2E9C-101B-9397-08002B2CF9AE}" pid="297" name="FSC#SKEDITIONREG@103.510:zaznam_vonk_adresati_31">
    <vt:lpwstr/>
  </property>
  <property fmtid="{D5CDD505-2E9C-101B-9397-08002B2CF9AE}" pid="298" name="FSC#SKEDITIONREG@103.510:zaznam_vonk_adresati_32">
    <vt:lpwstr/>
  </property>
  <property fmtid="{D5CDD505-2E9C-101B-9397-08002B2CF9AE}" pid="299" name="FSC#SKEDITIONREG@103.510:zaznam_vonk_adresati_33">
    <vt:lpwstr/>
  </property>
  <property fmtid="{D5CDD505-2E9C-101B-9397-08002B2CF9AE}" pid="300" name="FSC#SKEDITIONREG@103.510:zaznam_vonk_adresati_34">
    <vt:lpwstr/>
  </property>
  <property fmtid="{D5CDD505-2E9C-101B-9397-08002B2CF9AE}" pid="301" name="FSC#SKEDITIONREG@103.510:zaznam_vonk_adresati_35">
    <vt:lpwstr/>
  </property>
  <property fmtid="{D5CDD505-2E9C-101B-9397-08002B2CF9AE}" pid="302" name="FSC#SKEDITIONREG@103.510:Stazovatel">
    <vt:lpwstr/>
  </property>
  <property fmtid="{D5CDD505-2E9C-101B-9397-08002B2CF9AE}" pid="303" name="FSC#SKEDITIONREG@103.510:ProtiKomu">
    <vt:lpwstr/>
  </property>
  <property fmtid="{D5CDD505-2E9C-101B-9397-08002B2CF9AE}" pid="304" name="FSC#SKEDITIONREG@103.510:EvCisloStaz">
    <vt:lpwstr/>
  </property>
  <property fmtid="{D5CDD505-2E9C-101B-9397-08002B2CF9AE}" pid="305" name="FSC#SKEDITIONREG@103.510:jod_AttrDateSkutocnyDatumVydania">
    <vt:lpwstr/>
  </property>
  <property fmtid="{D5CDD505-2E9C-101B-9397-08002B2CF9AE}" pid="306" name="FSC#SKEDITIONREG@103.510:jod_AttrNumCisloZmeny">
    <vt:lpwstr/>
  </property>
  <property fmtid="{D5CDD505-2E9C-101B-9397-08002B2CF9AE}" pid="307" name="FSC#SKEDITIONREG@103.510:jod_AttrStrRegCisloZaznamu">
    <vt:lpwstr/>
  </property>
  <property fmtid="{D5CDD505-2E9C-101B-9397-08002B2CF9AE}" pid="308" name="FSC#SKEDITIONREG@103.510:jod_cislodoc">
    <vt:lpwstr/>
  </property>
  <property fmtid="{D5CDD505-2E9C-101B-9397-08002B2CF9AE}" pid="309" name="FSC#SKEDITIONREG@103.510:jod_druh">
    <vt:lpwstr/>
  </property>
  <property fmtid="{D5CDD505-2E9C-101B-9397-08002B2CF9AE}" pid="310" name="FSC#SKEDITIONREG@103.510:jod_lu">
    <vt:lpwstr/>
  </property>
  <property fmtid="{D5CDD505-2E9C-101B-9397-08002B2CF9AE}" pid="311" name="FSC#SKEDITIONREG@103.510:jod_nazov">
    <vt:lpwstr/>
  </property>
  <property fmtid="{D5CDD505-2E9C-101B-9397-08002B2CF9AE}" pid="312" name="FSC#SKEDITIONREG@103.510:jod_typ">
    <vt:lpwstr/>
  </property>
  <property fmtid="{D5CDD505-2E9C-101B-9397-08002B2CF9AE}" pid="313" name="FSC#SKEDITIONREG@103.510:jod_zh">
    <vt:lpwstr/>
  </property>
  <property fmtid="{D5CDD505-2E9C-101B-9397-08002B2CF9AE}" pid="314" name="FSC#SKEDITIONREG@103.510:jod_sAttrDatePlatnostDo">
    <vt:lpwstr/>
  </property>
  <property fmtid="{D5CDD505-2E9C-101B-9397-08002B2CF9AE}" pid="315" name="FSC#SKEDITIONREG@103.510:jod_sAttrDatePlatnostOd">
    <vt:lpwstr/>
  </property>
  <property fmtid="{D5CDD505-2E9C-101B-9397-08002B2CF9AE}" pid="316" name="FSC#SKEDITIONREG@103.510:jod_sAttrDateUcinnostDoc">
    <vt:lpwstr/>
  </property>
  <property fmtid="{D5CDD505-2E9C-101B-9397-08002B2CF9AE}" pid="317" name="FSC#SKEDITIONREG@103.510:a_telephone">
    <vt:lpwstr/>
  </property>
  <property fmtid="{D5CDD505-2E9C-101B-9397-08002B2CF9AE}" pid="318" name="FSC#SKEDITIONREG@103.510:a_email">
    <vt:lpwstr/>
  </property>
  <property fmtid="{D5CDD505-2E9C-101B-9397-08002B2CF9AE}" pid="319" name="FSC#SKEDITIONREG@103.510:a_nazovOU">
    <vt:lpwstr/>
  </property>
  <property fmtid="{D5CDD505-2E9C-101B-9397-08002B2CF9AE}" pid="320" name="FSC#SKEDITIONREG@103.510:a_veduciOU">
    <vt:lpwstr/>
  </property>
  <property fmtid="{D5CDD505-2E9C-101B-9397-08002B2CF9AE}" pid="321" name="FSC#SKEDITIONREG@103.510:a_nadradeneOU">
    <vt:lpwstr/>
  </property>
  <property fmtid="{D5CDD505-2E9C-101B-9397-08002B2CF9AE}" pid="322" name="FSC#SKEDITIONREG@103.510:a_veduciOd">
    <vt:lpwstr/>
  </property>
  <property fmtid="{D5CDD505-2E9C-101B-9397-08002B2CF9AE}" pid="323" name="FSC#SKEDITIONREG@103.510:a_komu">
    <vt:lpwstr/>
  </property>
  <property fmtid="{D5CDD505-2E9C-101B-9397-08002B2CF9AE}" pid="324" name="FSC#SKEDITIONREG@103.510:a_nasecislo">
    <vt:lpwstr/>
  </property>
  <property fmtid="{D5CDD505-2E9C-101B-9397-08002B2CF9AE}" pid="325" name="FSC#SKEDITIONREG@103.510:a_riaditelOdboru">
    <vt:lpwstr/>
  </property>
  <property fmtid="{D5CDD505-2E9C-101B-9397-08002B2CF9AE}" pid="326" name="FSC#SKEDITIONREG@103.510:zaz_fileresporg_addrstreet">
    <vt:lpwstr/>
  </property>
  <property fmtid="{D5CDD505-2E9C-101B-9397-08002B2CF9AE}" pid="327" name="FSC#SKEDITIONREG@103.510:zaz_fileresporg_addrzipcode">
    <vt:lpwstr/>
  </property>
  <property fmtid="{D5CDD505-2E9C-101B-9397-08002B2CF9AE}" pid="328" name="FSC#SKEDITIONREG@103.510:zaz_fileresporg_addrcity">
    <vt:lpwstr/>
  </property>
  <property fmtid="{D5CDD505-2E9C-101B-9397-08002B2CF9AE}" pid="329" name="FSC#SKMODSYS@103.500:mdnazov">
    <vt:lpwstr/>
  </property>
  <property fmtid="{D5CDD505-2E9C-101B-9397-08002B2CF9AE}" pid="330" name="FSC#SKMODSYS@103.500:mdfileresp">
    <vt:lpwstr/>
  </property>
  <property fmtid="{D5CDD505-2E9C-101B-9397-08002B2CF9AE}" pid="331" name="FSC#SKMODSYS@103.500:mdfileresporg">
    <vt:lpwstr/>
  </property>
  <property fmtid="{D5CDD505-2E9C-101B-9397-08002B2CF9AE}" pid="332" name="FSC#SKMODSYS@103.500:mdcreateat">
    <vt:lpwstr>17. 3. 2020</vt:lpwstr>
  </property>
  <property fmtid="{D5CDD505-2E9C-101B-9397-08002B2CF9AE}" pid="333" name="FSC#SKCP@103.500:cp_AttrPtrOrgUtvar">
    <vt:lpwstr/>
  </property>
  <property fmtid="{D5CDD505-2E9C-101B-9397-08002B2CF9AE}" pid="334" name="FSC#SKCP@103.500:cp_AttrStrEvCisloCP">
    <vt:lpwstr> </vt:lpwstr>
  </property>
  <property fmtid="{D5CDD505-2E9C-101B-9397-08002B2CF9AE}" pid="335" name="FSC#SKCP@103.500:cp_zamestnanec">
    <vt:lpwstr/>
  </property>
  <property fmtid="{D5CDD505-2E9C-101B-9397-08002B2CF9AE}" pid="336" name="FSC#SKCP@103.500:cpt_miestoRokovania">
    <vt:lpwstr/>
  </property>
  <property fmtid="{D5CDD505-2E9C-101B-9397-08002B2CF9AE}" pid="337" name="FSC#SKCP@103.500:cpt_datumCesty">
    <vt:lpwstr/>
  </property>
  <property fmtid="{D5CDD505-2E9C-101B-9397-08002B2CF9AE}" pid="338" name="FSC#SKCP@103.500:cpt_ucelCesty">
    <vt:lpwstr/>
  </property>
  <property fmtid="{D5CDD505-2E9C-101B-9397-08002B2CF9AE}" pid="339" name="FSC#SKCP@103.500:cpz_miestoRokovania">
    <vt:lpwstr/>
  </property>
  <property fmtid="{D5CDD505-2E9C-101B-9397-08002B2CF9AE}" pid="340" name="FSC#SKCP@103.500:cpz_datumCesty">
    <vt:lpwstr> - </vt:lpwstr>
  </property>
  <property fmtid="{D5CDD505-2E9C-101B-9397-08002B2CF9AE}" pid="341" name="FSC#SKCP@103.500:cpz_ucelCesty">
    <vt:lpwstr/>
  </property>
  <property fmtid="{D5CDD505-2E9C-101B-9397-08002B2CF9AE}" pid="342" name="FSC#SKCP@103.500:cpz_datumVypracovania">
    <vt:lpwstr/>
  </property>
  <property fmtid="{D5CDD505-2E9C-101B-9397-08002B2CF9AE}" pid="343" name="FSC#SKCP@103.500:cpz_datPodpSchv1">
    <vt:lpwstr/>
  </property>
  <property fmtid="{D5CDD505-2E9C-101B-9397-08002B2CF9AE}" pid="344" name="FSC#SKCP@103.500:cpz_datPodpSchv2">
    <vt:lpwstr/>
  </property>
  <property fmtid="{D5CDD505-2E9C-101B-9397-08002B2CF9AE}" pid="345" name="FSC#SKCP@103.500:cpz_datPodpSchv3">
    <vt:lpwstr/>
  </property>
  <property fmtid="{D5CDD505-2E9C-101B-9397-08002B2CF9AE}" pid="346" name="FSC#SKCP@103.500:cpz_PodpSchv1">
    <vt:lpwstr/>
  </property>
  <property fmtid="{D5CDD505-2E9C-101B-9397-08002B2CF9AE}" pid="347" name="FSC#SKCP@103.500:cpz_PodpSchv2">
    <vt:lpwstr/>
  </property>
  <property fmtid="{D5CDD505-2E9C-101B-9397-08002B2CF9AE}" pid="348" name="FSC#SKCP@103.500:cpz_PodpSchv3">
    <vt:lpwstr/>
  </property>
  <property fmtid="{D5CDD505-2E9C-101B-9397-08002B2CF9AE}" pid="349" name="FSC#SKCP@103.500:cpz_Funkcia">
    <vt:lpwstr/>
  </property>
  <property fmtid="{D5CDD505-2E9C-101B-9397-08002B2CF9AE}" pid="350" name="FSC#SKCP@103.500:cp_Spolucestujuci">
    <vt:lpwstr/>
  </property>
  <property fmtid="{D5CDD505-2E9C-101B-9397-08002B2CF9AE}" pid="351" name="FSC#SKNAD@103.500:nad_objname">
    <vt:lpwstr/>
  </property>
  <property fmtid="{D5CDD505-2E9C-101B-9397-08002B2CF9AE}" pid="352" name="FSC#SKNAD@103.500:nad_AttrStrNazov">
    <vt:lpwstr/>
  </property>
  <property fmtid="{D5CDD505-2E9C-101B-9397-08002B2CF9AE}" pid="353" name="FSC#SKNAD@103.500:nad_AttrPtrSpracovatel">
    <vt:lpwstr/>
  </property>
  <property fmtid="{D5CDD505-2E9C-101B-9397-08002B2CF9AE}" pid="354" name="FSC#SKNAD@103.500:nad_AttrPtrGestor1">
    <vt:lpwstr/>
  </property>
  <property fmtid="{D5CDD505-2E9C-101B-9397-08002B2CF9AE}" pid="355" name="FSC#SKNAD@103.500:nad_AttrPtrGestor1Funkcia">
    <vt:lpwstr/>
  </property>
  <property fmtid="{D5CDD505-2E9C-101B-9397-08002B2CF9AE}" pid="356" name="FSC#SKNAD@103.500:nad_AttrPtrGestor1OU">
    <vt:lpwstr/>
  </property>
  <property fmtid="{D5CDD505-2E9C-101B-9397-08002B2CF9AE}" pid="357" name="FSC#SKNAD@103.500:nad_AttrPtrGestor2">
    <vt:lpwstr/>
  </property>
  <property fmtid="{D5CDD505-2E9C-101B-9397-08002B2CF9AE}" pid="358" name="FSC#SKNAD@103.500:nad_AttrPtrGestor2Funkcia">
    <vt:lpwstr/>
  </property>
  <property fmtid="{D5CDD505-2E9C-101B-9397-08002B2CF9AE}" pid="359" name="FSC#SKNAD@103.500:nad_schvalil">
    <vt:lpwstr/>
  </property>
  <property fmtid="{D5CDD505-2E9C-101B-9397-08002B2CF9AE}" pid="360" name="FSC#SKNAD@103.500:nad_schvalilfunkcia">
    <vt:lpwstr/>
  </property>
  <property fmtid="{D5CDD505-2E9C-101B-9397-08002B2CF9AE}" pid="361" name="FSC#SKNAD@103.500:nad_vr">
    <vt:lpwstr/>
  </property>
  <property fmtid="{D5CDD505-2E9C-101B-9397-08002B2CF9AE}" pid="362" name="FSC#SKNAD@103.500:nad_AttrDateDatumPodpisania">
    <vt:lpwstr/>
  </property>
  <property fmtid="{D5CDD505-2E9C-101B-9397-08002B2CF9AE}" pid="363" name="FSC#SKNAD@103.500:nad_pripobjname">
    <vt:lpwstr/>
  </property>
  <property fmtid="{D5CDD505-2E9C-101B-9397-08002B2CF9AE}" pid="364" name="FSC#SKNAD@103.500:nad_pripVytvorilKto">
    <vt:lpwstr/>
  </property>
  <property fmtid="{D5CDD505-2E9C-101B-9397-08002B2CF9AE}" pid="365" name="FSC#SKNAD@103.500:nad_pripVytvorilKedy">
    <vt:lpwstr>17.3.2020, 09:31</vt:lpwstr>
  </property>
  <property fmtid="{D5CDD505-2E9C-101B-9397-08002B2CF9AE}" pid="366" name="FSC#SKNAD@103.500:nad_AttrStrCisloNA">
    <vt:lpwstr/>
  </property>
  <property fmtid="{D5CDD505-2E9C-101B-9397-08002B2CF9AE}" pid="367" name="FSC#SKNAD@103.500:nad_AttrDateUcinnaOd">
    <vt:lpwstr/>
  </property>
  <property fmtid="{D5CDD505-2E9C-101B-9397-08002B2CF9AE}" pid="368" name="FSC#SKNAD@103.500:nad_AttrDateUcinnaDo">
    <vt:lpwstr/>
  </property>
  <property fmtid="{D5CDD505-2E9C-101B-9397-08002B2CF9AE}" pid="369" name="FSC#SKNAD@103.500:nad_AttrPtrPredchadzajuceNA">
    <vt:lpwstr/>
  </property>
  <property fmtid="{D5CDD505-2E9C-101B-9397-08002B2CF9AE}" pid="370" name="FSC#SKNAD@103.500:nad_AttrPtrSpracovatelOU">
    <vt:lpwstr/>
  </property>
  <property fmtid="{D5CDD505-2E9C-101B-9397-08002B2CF9AE}" pid="371" name="FSC#SKNAD@103.500:nad_AttrPtrPatriKNA">
    <vt:lpwstr/>
  </property>
  <property fmtid="{D5CDD505-2E9C-101B-9397-08002B2CF9AE}" pid="372" name="FSC#SKNAD@103.500:nad_AttrIntCisloDodatku">
    <vt:lpwstr/>
  </property>
  <property fmtid="{D5CDD505-2E9C-101B-9397-08002B2CF9AE}" pid="373" name="FSC#SKNAD@103.500:nad_AttrPtrSpracVeduci">
    <vt:lpwstr/>
  </property>
  <property fmtid="{D5CDD505-2E9C-101B-9397-08002B2CF9AE}" pid="374" name="FSC#SKNAD@103.500:nad_AttrPtrSpracVeduciOU">
    <vt:lpwstr/>
  </property>
  <property fmtid="{D5CDD505-2E9C-101B-9397-08002B2CF9AE}" pid="375" name="FSC#SKNAD@103.500:nad_spis">
    <vt:lpwstr/>
  </property>
  <property fmtid="{D5CDD505-2E9C-101B-9397-08002B2CF9AE}" pid="376" name="FSC#SKPUPP@103.500:pupp_riaditelPorady">
    <vt:lpwstr/>
  </property>
  <property fmtid="{D5CDD505-2E9C-101B-9397-08002B2CF9AE}" pid="377" name="FSC#SKPUPP@103.500:pupp_cisloporady">
    <vt:lpwstr/>
  </property>
  <property fmtid="{D5CDD505-2E9C-101B-9397-08002B2CF9AE}" pid="378" name="FSC#SKPUPP@103.500:pupp_konanieOHodine">
    <vt:lpwstr/>
  </property>
  <property fmtid="{D5CDD505-2E9C-101B-9397-08002B2CF9AE}" pid="379" name="FSC#SKPUPP@103.500:pupp_datPorMesiacString">
    <vt:lpwstr/>
  </property>
  <property fmtid="{D5CDD505-2E9C-101B-9397-08002B2CF9AE}" pid="380" name="FSC#SKPUPP@103.500:pupp_datumporady">
    <vt:lpwstr/>
  </property>
  <property fmtid="{D5CDD505-2E9C-101B-9397-08002B2CF9AE}" pid="381" name="FSC#SKPUPP@103.500:pupp_konaniedo">
    <vt:lpwstr/>
  </property>
  <property fmtid="{D5CDD505-2E9C-101B-9397-08002B2CF9AE}" pid="382" name="FSC#SKPUPP@103.500:pupp_konanieod">
    <vt:lpwstr/>
  </property>
  <property fmtid="{D5CDD505-2E9C-101B-9397-08002B2CF9AE}" pid="383" name="FSC#SKPUPP@103.500:pupp_menopp">
    <vt:lpwstr/>
  </property>
  <property fmtid="{D5CDD505-2E9C-101B-9397-08002B2CF9AE}" pid="384" name="FSC#SKPUPP@103.500:pupp_miestokonania">
    <vt:lpwstr/>
  </property>
  <property fmtid="{D5CDD505-2E9C-101B-9397-08002B2CF9AE}" pid="385" name="FSC#SKPUPP@103.500:pupp_temaporady">
    <vt:lpwstr/>
  </property>
  <property fmtid="{D5CDD505-2E9C-101B-9397-08002B2CF9AE}" pid="386" name="FSC#SKPUPP@103.500:pupp_ucastnici">
    <vt:lpwstr/>
  </property>
  <property fmtid="{D5CDD505-2E9C-101B-9397-08002B2CF9AE}" pid="387" name="FSC#SKPUPP@103.500:pupp_ulohy">
    <vt:lpwstr>test</vt:lpwstr>
  </property>
  <property fmtid="{D5CDD505-2E9C-101B-9397-08002B2CF9AE}" pid="388" name="FSC#SKPUPP@103.500:pupp_ucastnici_funkcie">
    <vt:lpwstr/>
  </property>
  <property fmtid="{D5CDD505-2E9C-101B-9397-08002B2CF9AE}" pid="389" name="FSC#SKPUPP@103.500:pupp_nazov_ulohy">
    <vt:lpwstr/>
  </property>
  <property fmtid="{D5CDD505-2E9C-101B-9397-08002B2CF9AE}" pid="390" name="FSC#SKPUPP@103.500:pupp_cislo_ulohy">
    <vt:lpwstr/>
  </property>
  <property fmtid="{D5CDD505-2E9C-101B-9397-08002B2CF9AE}" pid="391" name="FSC#SKPUPP@103.500:pupp_riesitel_ulohy">
    <vt:lpwstr/>
  </property>
  <property fmtid="{D5CDD505-2E9C-101B-9397-08002B2CF9AE}" pid="392" name="FSC#SKPUPP@103.500:pupp_vybavit_ulohy">
    <vt:lpwstr/>
  </property>
  <property fmtid="{D5CDD505-2E9C-101B-9397-08002B2CF9AE}" pid="393" name="FSC#SKPUPP@103.500:pupp_orgutvar">
    <vt:lpwstr/>
  </property>
  <property fmtid="{D5CDD505-2E9C-101B-9397-08002B2CF9AE}" pid="394" name="FSC#COOELAK@1.1001:Subject">
    <vt:lpwstr/>
  </property>
  <property fmtid="{D5CDD505-2E9C-101B-9397-08002B2CF9AE}" pid="395" name="FSC#COOELAK@1.1001:FileReference">
    <vt:lpwstr/>
  </property>
  <property fmtid="{D5CDD505-2E9C-101B-9397-08002B2CF9AE}" pid="396" name="FSC#COOELAK@1.1001:FileRefYear">
    <vt:lpwstr/>
  </property>
  <property fmtid="{D5CDD505-2E9C-101B-9397-08002B2CF9AE}" pid="397" name="FSC#COOELAK@1.1001:FileRefOrdinal">
    <vt:lpwstr/>
  </property>
  <property fmtid="{D5CDD505-2E9C-101B-9397-08002B2CF9AE}" pid="398" name="FSC#COOELAK@1.1001:FileRefOU">
    <vt:lpwstr/>
  </property>
  <property fmtid="{D5CDD505-2E9C-101B-9397-08002B2CF9AE}" pid="399" name="FSC#COOELAK@1.1001:Organization">
    <vt:lpwstr/>
  </property>
  <property fmtid="{D5CDD505-2E9C-101B-9397-08002B2CF9AE}" pid="400" name="FSC#COOELAK@1.1001:Owner">
    <vt:lpwstr>Gecelovská Daniela, Ing.</vt:lpwstr>
  </property>
  <property fmtid="{D5CDD505-2E9C-101B-9397-08002B2CF9AE}" pid="401" name="FSC#COOELAK@1.1001:OwnerExtension">
    <vt:lpwstr/>
  </property>
  <property fmtid="{D5CDD505-2E9C-101B-9397-08002B2CF9AE}" pid="402" name="FSC#COOELAK@1.1001:OwnerFaxExtension">
    <vt:lpwstr/>
  </property>
  <property fmtid="{D5CDD505-2E9C-101B-9397-08002B2CF9AE}" pid="403" name="FSC#COOELAK@1.1001:DispatchedBy">
    <vt:lpwstr/>
  </property>
  <property fmtid="{D5CDD505-2E9C-101B-9397-08002B2CF9AE}" pid="404" name="FSC#COOELAK@1.1001:DispatchedAt">
    <vt:lpwstr/>
  </property>
  <property fmtid="{D5CDD505-2E9C-101B-9397-08002B2CF9AE}" pid="405" name="FSC#COOELAK@1.1001:ApprovedBy">
    <vt:lpwstr/>
  </property>
  <property fmtid="{D5CDD505-2E9C-101B-9397-08002B2CF9AE}" pid="406" name="FSC#COOELAK@1.1001:ApprovedAt">
    <vt:lpwstr/>
  </property>
  <property fmtid="{D5CDD505-2E9C-101B-9397-08002B2CF9AE}" pid="407" name="FSC#COOELAK@1.1001:Department">
    <vt:lpwstr>NIP_O BOZP (Oddelenie bezp. a och. zdravia pri práci)</vt:lpwstr>
  </property>
  <property fmtid="{D5CDD505-2E9C-101B-9397-08002B2CF9AE}" pid="408" name="FSC#COOELAK@1.1001:CreatedAt">
    <vt:lpwstr>17.03.2020</vt:lpwstr>
  </property>
  <property fmtid="{D5CDD505-2E9C-101B-9397-08002B2CF9AE}" pid="409" name="FSC#COOELAK@1.1001:OU">
    <vt:lpwstr>NIP_O BOZP (Oddelenie bezp. a och. zdravia pri práci)</vt:lpwstr>
  </property>
  <property fmtid="{D5CDD505-2E9C-101B-9397-08002B2CF9AE}" pid="410" name="FSC#COOELAK@1.1001:Priority">
    <vt:lpwstr> ()</vt:lpwstr>
  </property>
  <property fmtid="{D5CDD505-2E9C-101B-9397-08002B2CF9AE}" pid="411" name="FSC#COOELAK@1.1001:ObjBarCode">
    <vt:lpwstr>*COO.2195.216.2.2572782*</vt:lpwstr>
  </property>
  <property fmtid="{D5CDD505-2E9C-101B-9397-08002B2CF9AE}" pid="412" name="FSC#COOELAK@1.1001:RefBarCode">
    <vt:lpwstr/>
  </property>
  <property fmtid="{D5CDD505-2E9C-101B-9397-08002B2CF9AE}" pid="413" name="FSC#COOELAK@1.1001:FileRefBarCode">
    <vt:lpwstr>**</vt:lpwstr>
  </property>
  <property fmtid="{D5CDD505-2E9C-101B-9397-08002B2CF9AE}" pid="414" name="FSC#COOELAK@1.1001:ExternalRef">
    <vt:lpwstr/>
  </property>
  <property fmtid="{D5CDD505-2E9C-101B-9397-08002B2CF9AE}" pid="415" name="FSC#COOELAK@1.1001:IncomingNumber">
    <vt:lpwstr/>
  </property>
  <property fmtid="{D5CDD505-2E9C-101B-9397-08002B2CF9AE}" pid="416" name="FSC#COOELAK@1.1001:IncomingSubject">
    <vt:lpwstr/>
  </property>
  <property fmtid="{D5CDD505-2E9C-101B-9397-08002B2CF9AE}" pid="417" name="FSC#COOELAK@1.1001:ProcessResponsible">
    <vt:lpwstr/>
  </property>
  <property fmtid="{D5CDD505-2E9C-101B-9397-08002B2CF9AE}" pid="418" name="FSC#COOELAK@1.1001:ProcessResponsiblePhone">
    <vt:lpwstr/>
  </property>
  <property fmtid="{D5CDD505-2E9C-101B-9397-08002B2CF9AE}" pid="419" name="FSC#COOELAK@1.1001:ProcessResponsibleMail">
    <vt:lpwstr/>
  </property>
  <property fmtid="{D5CDD505-2E9C-101B-9397-08002B2CF9AE}" pid="420" name="FSC#COOELAK@1.1001:ProcessResponsibleFax">
    <vt:lpwstr/>
  </property>
  <property fmtid="{D5CDD505-2E9C-101B-9397-08002B2CF9AE}" pid="421" name="FSC#COOELAK@1.1001:ApproverFirstName">
    <vt:lpwstr/>
  </property>
  <property fmtid="{D5CDD505-2E9C-101B-9397-08002B2CF9AE}" pid="422" name="FSC#COOELAK@1.1001:ApproverSurName">
    <vt:lpwstr/>
  </property>
  <property fmtid="{D5CDD505-2E9C-101B-9397-08002B2CF9AE}" pid="423" name="FSC#COOELAK@1.1001:ApproverTitle">
    <vt:lpwstr/>
  </property>
  <property fmtid="{D5CDD505-2E9C-101B-9397-08002B2CF9AE}" pid="424" name="FSC#COOELAK@1.1001:ExternalDate">
    <vt:lpwstr/>
  </property>
  <property fmtid="{D5CDD505-2E9C-101B-9397-08002B2CF9AE}" pid="425" name="FSC#COOELAK@1.1001:SettlementApprovedAt">
    <vt:lpwstr/>
  </property>
  <property fmtid="{D5CDD505-2E9C-101B-9397-08002B2CF9AE}" pid="426" name="FSC#COOELAK@1.1001:BaseNumber">
    <vt:lpwstr/>
  </property>
  <property fmtid="{D5CDD505-2E9C-101B-9397-08002B2CF9AE}" pid="427" name="FSC#COOELAK@1.1001:CurrentUserRolePos">
    <vt:lpwstr>vedúci</vt:lpwstr>
  </property>
  <property fmtid="{D5CDD505-2E9C-101B-9397-08002B2CF9AE}" pid="428" name="FSC#COOELAK@1.1001:CurrentUserEmail">
    <vt:lpwstr>michal.hornak@ip.gov.sk</vt:lpwstr>
  </property>
  <property fmtid="{D5CDD505-2E9C-101B-9397-08002B2CF9AE}" pid="429" name="FSC#ELAKGOV@1.1001:PersonalSubjGender">
    <vt:lpwstr/>
  </property>
  <property fmtid="{D5CDD505-2E9C-101B-9397-08002B2CF9AE}" pid="430" name="FSC#ELAKGOV@1.1001:PersonalSubjFirstName">
    <vt:lpwstr/>
  </property>
  <property fmtid="{D5CDD505-2E9C-101B-9397-08002B2CF9AE}" pid="431" name="FSC#ELAKGOV@1.1001:PersonalSubjSurName">
    <vt:lpwstr/>
  </property>
  <property fmtid="{D5CDD505-2E9C-101B-9397-08002B2CF9AE}" pid="432" name="FSC#ELAKGOV@1.1001:PersonalSubjSalutation">
    <vt:lpwstr/>
  </property>
  <property fmtid="{D5CDD505-2E9C-101B-9397-08002B2CF9AE}" pid="433" name="FSC#ELAKGOV@1.1001:PersonalSubjAddress">
    <vt:lpwstr/>
  </property>
  <property fmtid="{D5CDD505-2E9C-101B-9397-08002B2CF9AE}" pid="434" name="FSC#ATSTATECFG@1.1001:Office">
    <vt:lpwstr/>
  </property>
  <property fmtid="{D5CDD505-2E9C-101B-9397-08002B2CF9AE}" pid="435" name="FSC#ATSTATECFG@1.1001:Agent">
    <vt:lpwstr/>
  </property>
  <property fmtid="{D5CDD505-2E9C-101B-9397-08002B2CF9AE}" pid="436" name="FSC#ATSTATECFG@1.1001:AgentPhone">
    <vt:lpwstr/>
  </property>
  <property fmtid="{D5CDD505-2E9C-101B-9397-08002B2CF9AE}" pid="437" name="FSC#ATSTATECFG@1.1001:DepartmentFax">
    <vt:lpwstr/>
  </property>
  <property fmtid="{D5CDD505-2E9C-101B-9397-08002B2CF9AE}" pid="438" name="FSC#ATSTATECFG@1.1001:DepartmentEmail">
    <vt:lpwstr/>
  </property>
  <property fmtid="{D5CDD505-2E9C-101B-9397-08002B2CF9AE}" pid="439" name="FSC#ATSTATECFG@1.1001:SubfileDate">
    <vt:lpwstr/>
  </property>
  <property fmtid="{D5CDD505-2E9C-101B-9397-08002B2CF9AE}" pid="440" name="FSC#ATSTATECFG@1.1001:SubfileSubject">
    <vt:lpwstr/>
  </property>
  <property fmtid="{D5CDD505-2E9C-101B-9397-08002B2CF9AE}" pid="441" name="FSC#ATSTATECFG@1.1001:DepartmentZipCode">
    <vt:lpwstr/>
  </property>
  <property fmtid="{D5CDD505-2E9C-101B-9397-08002B2CF9AE}" pid="442" name="FSC#ATSTATECFG@1.1001:DepartmentCountry">
    <vt:lpwstr/>
  </property>
  <property fmtid="{D5CDD505-2E9C-101B-9397-08002B2CF9AE}" pid="443" name="FSC#ATSTATECFG@1.1001:DepartmentCity">
    <vt:lpwstr/>
  </property>
  <property fmtid="{D5CDD505-2E9C-101B-9397-08002B2CF9AE}" pid="444" name="FSC#ATSTATECFG@1.1001:DepartmentStreet">
    <vt:lpwstr/>
  </property>
  <property fmtid="{D5CDD505-2E9C-101B-9397-08002B2CF9AE}" pid="445" name="FSC#ATSTATECFG@1.1001:DepartmentDVR">
    <vt:lpwstr/>
  </property>
  <property fmtid="{D5CDD505-2E9C-101B-9397-08002B2CF9AE}" pid="446" name="FSC#ATSTATECFG@1.1001:DepartmentUID">
    <vt:lpwstr/>
  </property>
  <property fmtid="{D5CDD505-2E9C-101B-9397-08002B2CF9AE}" pid="447" name="FSC#ATSTATECFG@1.1001:SubfileReference">
    <vt:lpwstr/>
  </property>
  <property fmtid="{D5CDD505-2E9C-101B-9397-08002B2CF9AE}" pid="448" name="FSC#ATSTATECFG@1.1001:Clause">
    <vt:lpwstr/>
  </property>
  <property fmtid="{D5CDD505-2E9C-101B-9397-08002B2CF9AE}" pid="449" name="FSC#ATSTATECFG@1.1001:ApprovedSignature">
    <vt:lpwstr/>
  </property>
  <property fmtid="{D5CDD505-2E9C-101B-9397-08002B2CF9AE}" pid="450" name="FSC#ATSTATECFG@1.1001:BankAccount">
    <vt:lpwstr/>
  </property>
  <property fmtid="{D5CDD505-2E9C-101B-9397-08002B2CF9AE}" pid="451" name="FSC#ATSTATECFG@1.1001:BankAccountOwner">
    <vt:lpwstr/>
  </property>
  <property fmtid="{D5CDD505-2E9C-101B-9397-08002B2CF9AE}" pid="452" name="FSC#ATSTATECFG@1.1001:BankInstitute">
    <vt:lpwstr/>
  </property>
  <property fmtid="{D5CDD505-2E9C-101B-9397-08002B2CF9AE}" pid="453" name="FSC#ATSTATECFG@1.1001:BankAccountID">
    <vt:lpwstr/>
  </property>
  <property fmtid="{D5CDD505-2E9C-101B-9397-08002B2CF9AE}" pid="454" name="FSC#ATSTATECFG@1.1001:BankAccountIBAN">
    <vt:lpwstr/>
  </property>
  <property fmtid="{D5CDD505-2E9C-101B-9397-08002B2CF9AE}" pid="455" name="FSC#ATSTATECFG@1.1001:BankAccountBIC">
    <vt:lpwstr/>
  </property>
  <property fmtid="{D5CDD505-2E9C-101B-9397-08002B2CF9AE}" pid="456" name="FSC#ATSTATECFG@1.1001:BankName">
    <vt:lpwstr/>
  </property>
  <property fmtid="{D5CDD505-2E9C-101B-9397-08002B2CF9AE}" pid="457" name="FSC#COOSYSTEM@1.1:Container">
    <vt:lpwstr>COO.2195.216.2.2572782</vt:lpwstr>
  </property>
  <property fmtid="{D5CDD505-2E9C-101B-9397-08002B2CF9AE}" pid="458" name="FSC#FSCFOLIO@1.1001:docpropproject">
    <vt:lpwstr/>
  </property>
</Properties>
</file>