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7560" tabRatio="639" activeTab="10"/>
  </bookViews>
  <sheets>
    <sheet name="tab_1" sheetId="1" r:id="rId1"/>
    <sheet name="tab_2" sheetId="2" r:id="rId2"/>
    <sheet name="tab_3" sheetId="3" r:id="rId3"/>
    <sheet name="tab_4" sheetId="4" r:id="rId4"/>
    <sheet name="tab_5pravopl" sheetId="5" r:id="rId5"/>
    <sheet name="tab_6" sheetId="6" r:id="rId6"/>
    <sheet name="tab_7" sheetId="7" r:id="rId7"/>
    <sheet name="tab_8" sheetId="8" r:id="rId8"/>
    <sheet name="tab_9" sheetId="9" r:id="rId9"/>
    <sheet name="tab_10" sheetId="10" r:id="rId10"/>
    <sheet name="tab_11" sheetId="11" r:id="rId11"/>
    <sheet name="tab_12" sheetId="12" r:id="rId12"/>
    <sheet name="tab_13" sheetId="13" r:id="rId13"/>
  </sheets>
  <definedNames>
    <definedName name="_xlfn.BAHTTEXT" hidden="1">#NAME?</definedName>
    <definedName name="_xlnm.Print_Titles" localSheetId="10">'tab_11'!$2:$2</definedName>
    <definedName name="_xlnm.Print_Area" localSheetId="1">'tab_2'!$A$1:$E$74</definedName>
  </definedNames>
  <calcPr fullCalcOnLoad="1"/>
</workbook>
</file>

<file path=xl/sharedStrings.xml><?xml version="1.0" encoding="utf-8"?>
<sst xmlns="http://schemas.openxmlformats.org/spreadsheetml/2006/main" count="555" uniqueCount="331">
  <si>
    <t>250 a viac</t>
  </si>
  <si>
    <t>Spoločnosť s ručením obmedzeným</t>
  </si>
  <si>
    <t>Verejná obchodná spoločnosť</t>
  </si>
  <si>
    <t>Fyzické osoby spolu</t>
  </si>
  <si>
    <t xml:space="preserve">Počet kontrolovaných subjektov  </t>
  </si>
  <si>
    <t>Právna forma subjektu</t>
  </si>
  <si>
    <t>Nezisková organizácia</t>
  </si>
  <si>
    <t xml:space="preserve">Iné          </t>
  </si>
  <si>
    <t>Spolu</t>
  </si>
  <si>
    <t>spolu</t>
  </si>
  <si>
    <t>rozdelenie podľa počtu zamestnancov</t>
  </si>
  <si>
    <t xml:space="preserve"> = 0</t>
  </si>
  <si>
    <t xml:space="preserve"> 1 - 9</t>
  </si>
  <si>
    <t xml:space="preserve"> 10 - 49</t>
  </si>
  <si>
    <t xml:space="preserve"> 50 - 249</t>
  </si>
  <si>
    <t>Kód</t>
  </si>
  <si>
    <t xml:space="preserve"> B O Z P</t>
  </si>
  <si>
    <t>Počet v roku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</si>
  <si>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</si>
  <si>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</si>
  <si>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</si>
  <si>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</si>
  <si>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</si>
  <si>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</si>
  <si>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</si>
  <si>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 </t>
  </si>
  <si>
    <t>22/D</t>
  </si>
  <si>
    <t>Jadrový dozor</t>
  </si>
  <si>
    <t>22/E</t>
  </si>
  <si>
    <t xml:space="preserve">Vybavovanie podnetov </t>
  </si>
  <si>
    <t>41/J-47/J</t>
  </si>
  <si>
    <t>Vyšetrovanie udalostí</t>
  </si>
  <si>
    <t>22/K1, 2</t>
  </si>
  <si>
    <t>Závažné priemyselné havárie - posudzovanie BS, prevencia</t>
  </si>
  <si>
    <t>22/K3, 4</t>
  </si>
  <si>
    <t>22/G</t>
  </si>
  <si>
    <t>P o č e t   v ý k o n o v - BOZP</t>
  </si>
  <si>
    <t>T r h o v ý   d o h ľ a d</t>
  </si>
  <si>
    <t>23/A</t>
  </si>
  <si>
    <t>23/B</t>
  </si>
  <si>
    <t>23/F</t>
  </si>
  <si>
    <t>23/C</t>
  </si>
  <si>
    <t>Účasť na kolaudačnom konaní</t>
  </si>
  <si>
    <t>23/E</t>
  </si>
  <si>
    <t>23/J</t>
  </si>
  <si>
    <t>23/G</t>
  </si>
  <si>
    <t>P o č e t   v ý k o n o v - trhový dohľad</t>
  </si>
  <si>
    <t>P P V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</si>
  <si>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</si>
  <si>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</si>
  <si>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</si>
  <si>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</si>
  <si>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</si>
  <si>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</si>
  <si>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</si>
  <si>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 o č e t   v ý k o n o v  - PPV</t>
  </si>
  <si>
    <t xml:space="preserve">Kontrola nelegálneho zamestnania </t>
  </si>
  <si>
    <t>P o č e t   v ý k o n o v - KNZ</t>
  </si>
  <si>
    <t>26/A</t>
  </si>
  <si>
    <t>26/B</t>
  </si>
  <si>
    <t>26/F</t>
  </si>
  <si>
    <t>26/C</t>
  </si>
  <si>
    <t>26/E</t>
  </si>
  <si>
    <t>26/G</t>
  </si>
  <si>
    <t>P o č e t   v ý k o n o v - JD</t>
  </si>
  <si>
    <t>SLvD</t>
  </si>
  <si>
    <t>27/A</t>
  </si>
  <si>
    <t>27/B</t>
  </si>
  <si>
    <t>27/F</t>
  </si>
  <si>
    <t>27/E</t>
  </si>
  <si>
    <t>27/J</t>
  </si>
  <si>
    <t>27/G</t>
  </si>
  <si>
    <t>P o č e t   v ý k o n o v - SLvD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</si>
  <si>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</si>
  <si>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</si>
  <si>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</si>
  <si>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</si>
  <si>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</si>
  <si>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</si>
  <si>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</si>
  <si>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</si>
  <si>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</si>
  <si>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</si>
  <si>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</si>
  <si>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</si>
  <si>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</si>
  <si>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</si>
  <si>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</si>
  <si>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</si>
  <si>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</si>
  <si>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</si>
  <si>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</si>
  <si>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</si>
  <si>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</si>
  <si>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</si>
  <si>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</si>
  <si>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</si>
  <si>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</si>
  <si>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</si>
  <si>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</si>
  <si>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</si>
  <si>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</si>
  <si>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</si>
  <si>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9999</t>
  </si>
  <si>
    <t>Bližšie nešpecifikovaný</t>
  </si>
  <si>
    <t xml:space="preserve"> S   p   o   l   u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</si>
  <si>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</si>
  <si>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</si>
  <si>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</si>
  <si>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</si>
  <si>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</si>
  <si>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</si>
  <si>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</si>
  <si>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</si>
  <si>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</si>
  <si>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F</t>
  </si>
  <si>
    <t>Stavebníctvo</t>
  </si>
  <si>
    <t>G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</si>
  <si>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</si>
  <si>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</si>
  <si>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</si>
  <si>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</si>
  <si>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</si>
  <si>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</si>
  <si>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</si>
  <si>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</si>
  <si>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</si>
  <si>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</si>
  <si>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</si>
  <si>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</si>
  <si>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</si>
  <si>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</si>
  <si>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</si>
  <si>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</si>
  <si>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</si>
  <si>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</si>
  <si>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</si>
  <si>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</si>
  <si>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</si>
  <si>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</si>
  <si>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</si>
  <si>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</si>
  <si>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 xml:space="preserve">          S   p   o   l   u</t>
  </si>
  <si>
    <t>Prehľad porušení predpisov (nedostatkov) podľa SK NACE</t>
  </si>
  <si>
    <t>Názov odvetvia (SK NACE)</t>
  </si>
  <si>
    <t>Počet pokút</t>
  </si>
  <si>
    <t>porovn.</t>
  </si>
  <si>
    <t>Sumy pokút v €</t>
  </si>
  <si>
    <t>Vybavovanie podnetov</t>
  </si>
  <si>
    <t>Blokové pokuty</t>
  </si>
  <si>
    <t>Druh výkonu</t>
  </si>
  <si>
    <t>Kontrola BOZP</t>
  </si>
  <si>
    <t>Kontrola PPV</t>
  </si>
  <si>
    <t>Kontrola NZ</t>
  </si>
  <si>
    <t>Prehľad rozhodnutí podľa druhu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</si>
  <si>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</si>
  <si>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</si>
  <si>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</si>
  <si>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</si>
  <si>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plynových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</si>
  <si>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</si>
  <si>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</si>
  <si>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</si>
  <si>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</si>
  <si>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</si>
  <si>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</si>
  <si>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ostatných prác mladistvých a žien</t>
  </si>
  <si>
    <t>Zákaz ostatných prác bez oprávnenia, resp. kvalifikácie</t>
  </si>
  <si>
    <t>Zákaz ostatných prác proti predpisom</t>
  </si>
  <si>
    <t>Práce bez právneho titulu - nelegálne zamestnávanie</t>
  </si>
  <si>
    <t>Uloženie blokových pokút v €</t>
  </si>
  <si>
    <t>Navrhované pokuty organizáciám v €</t>
  </si>
  <si>
    <t>Navrhované pokuty jednotlivcom v €</t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</si>
  <si>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</si>
  <si>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</si>
  <si>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</si>
  <si>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</si>
  <si>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</si>
  <si>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</si>
  <si>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</si>
  <si>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</si>
  <si>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</si>
  <si>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</si>
  <si>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</si>
  <si>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</si>
  <si>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</si>
  <si>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</si>
  <si>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</si>
  <si>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</si>
  <si>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</si>
  <si>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</si>
  <si>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</si>
  <si>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</si>
  <si>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</si>
  <si>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</si>
  <si>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</si>
  <si>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</si>
  <si>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</si>
  <si>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</si>
  <si>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</si>
  <si>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</si>
  <si>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</si>
  <si>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</si>
  <si>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</si>
  <si>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</si>
  <si>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</si>
  <si>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</si>
  <si>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</si>
  <si>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</si>
  <si>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</si>
  <si>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</si>
  <si>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</si>
  <si>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</si>
  <si>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</si>
  <si>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</si>
  <si>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</si>
  <si>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</si>
  <si>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</si>
  <si>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</si>
  <si>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</si>
  <si>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</si>
  <si>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</si>
  <si>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</si>
  <si>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</si>
  <si>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 xml:space="preserve">Spolu iné príčiny </t>
    </r>
    <r>
      <rPr>
        <sz val="10"/>
        <color indexed="8"/>
        <rFont val="Times New Roman"/>
        <family val="1"/>
      </rPr>
      <t>(kódy 11-14)</t>
    </r>
  </si>
  <si>
    <r>
      <t xml:space="preserve">Spolu príčiny, za ktoré nesie zodpovednosť zamestnávateľ  </t>
    </r>
    <r>
      <rPr>
        <sz val="10"/>
        <color indexed="8"/>
        <rFont val="Times New Roman"/>
        <family val="1"/>
      </rPr>
      <t>(kódy 1-7)</t>
    </r>
  </si>
  <si>
    <t>Rok</t>
  </si>
  <si>
    <t>Priemerný počet nem. poistených zamestnan.</t>
  </si>
  <si>
    <t>Počet prípadov PN pre pracov. úrazy (PÚ)</t>
  </si>
  <si>
    <t>Počet dní PN pre PÚ</t>
  </si>
  <si>
    <t>Početnosť PÚ na 100 zamestnan.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</si>
  <si>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</si>
  <si>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</si>
  <si>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</si>
  <si>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</si>
  <si>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</si>
  <si>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Počet chorôb z povolania</t>
  </si>
  <si>
    <t>723*</t>
  </si>
  <si>
    <t>601*</t>
  </si>
  <si>
    <t>726*</t>
  </si>
  <si>
    <t>697*</t>
  </si>
  <si>
    <t>740*</t>
  </si>
  <si>
    <t>672*</t>
  </si>
  <si>
    <t>660*</t>
  </si>
  <si>
    <t>577*</t>
  </si>
  <si>
    <t>609*</t>
  </si>
  <si>
    <t>551*</t>
  </si>
  <si>
    <t>613*</t>
  </si>
  <si>
    <t>413*</t>
  </si>
  <si>
    <t>504*</t>
  </si>
  <si>
    <t>575*</t>
  </si>
  <si>
    <t>429*</t>
  </si>
  <si>
    <t>470*</t>
  </si>
  <si>
    <t>436*</t>
  </si>
  <si>
    <t>373*</t>
  </si>
  <si>
    <t>344*</t>
  </si>
  <si>
    <t>Pracovné, príp. cestné dopravné priestory ako zdroje pádov osôb</t>
  </si>
  <si>
    <r>
      <t xml:space="preserve">Spolu príčiny, za ktoré nesie zodpovednosť zamestnávateľ   </t>
    </r>
    <r>
      <rPr>
        <sz val="10"/>
        <color indexed="8"/>
        <rFont val="Times New Roman"/>
        <family val="1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</si>
  <si>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</rPr>
      <t>(kódy 8-10)</t>
    </r>
  </si>
  <si>
    <r>
      <t>Spolu iné príčiny</t>
    </r>
    <r>
      <rPr>
        <sz val="10"/>
        <color indexed="8"/>
        <rFont val="Times New Roman"/>
        <family val="1"/>
      </rPr>
      <t xml:space="preserve">              (kódy 11-14)</t>
    </r>
  </si>
  <si>
    <t>22/H</t>
  </si>
  <si>
    <t>Stanoviská na základe vyžiadania (výnimky)</t>
  </si>
  <si>
    <t>Komanditná spoločnosť</t>
  </si>
  <si>
    <t>Verejnoprávna inštitúcia</t>
  </si>
  <si>
    <t>Sociálna a zdravotné poisťovne</t>
  </si>
  <si>
    <t>Záujmové združenie právnických osôb</t>
  </si>
  <si>
    <t xml:space="preserve">Prehľad výkonov inšpekcie práce (činnostná štatistika NIP) </t>
  </si>
  <si>
    <t xml:space="preserve">Právoplatné pokuty uložené organizáciám </t>
  </si>
  <si>
    <t>Násl. previerky - kontrola ulož. opatrení</t>
  </si>
  <si>
    <t xml:space="preserve">Právoplatné pokuty uložené jednotlivcom </t>
  </si>
  <si>
    <t xml:space="preserve">Rozdelenie právoplatných pokút podľa druhu výkonu </t>
  </si>
  <si>
    <t>301*</t>
  </si>
  <si>
    <t>% porovnanie</t>
  </si>
  <si>
    <t>T</t>
  </si>
  <si>
    <t>Zákaz nočnej práce mladistvým</t>
  </si>
  <si>
    <t>Zákaz práce pri ručnej manipulácii s bremenami nadlimitnej hmotnosti - ženy</t>
  </si>
  <si>
    <t>Zákaz nočnej práce tehotných žien a matiek dieťaťa           do 9 mesiacov</t>
  </si>
  <si>
    <t>25-28/A</t>
  </si>
  <si>
    <t>25-28/B</t>
  </si>
  <si>
    <t>25-28/F</t>
  </si>
  <si>
    <t>25-28/E</t>
  </si>
  <si>
    <t>25-28/J</t>
  </si>
  <si>
    <t>25-28/G</t>
  </si>
  <si>
    <t>Previerky podľa plánu hlavných úloh</t>
  </si>
  <si>
    <t>Akciová spoločnosť</t>
  </si>
  <si>
    <t>Družstvo</t>
  </si>
  <si>
    <t>Štátny podnik</t>
  </si>
  <si>
    <t>Rozpočtová organizácia</t>
  </si>
  <si>
    <t>Príspevková organizácia</t>
  </si>
  <si>
    <t>Zahraničná osoba, právnická osoba so sídlom mimo územia SR</t>
  </si>
  <si>
    <t>Združenie (zväz, spolok, spoločnosť, klub ai.)</t>
  </si>
  <si>
    <t>Cirkevná organizácia</t>
  </si>
  <si>
    <t>Obec (obecný úrad), mesto (mestský úrad)</t>
  </si>
  <si>
    <t>Medzinárodné organizácie a združenia</t>
  </si>
  <si>
    <t>rok 2016</t>
  </si>
  <si>
    <t>U</t>
  </si>
  <si>
    <t>Činnosti extrateritoriálnych organizácií a združení</t>
  </si>
  <si>
    <t>2016/2015</t>
  </si>
  <si>
    <t>-</t>
  </si>
  <si>
    <t xml:space="preserve">Spolu pokuty realizované organizáciám </t>
  </si>
  <si>
    <t>Spolu pokuty realizované jednotlivcom</t>
  </si>
  <si>
    <t>Spolu pokuty realizované organizáciám</t>
  </si>
  <si>
    <t>Kód činnosti, pri ktorej bola                       pokuta realizovaná</t>
  </si>
  <si>
    <t>323*</t>
  </si>
  <si>
    <t>Poradenská činnosť na vyžiadanie</t>
  </si>
  <si>
    <r>
      <t xml:space="preserve">Spolu príčiny spočívajúce v konaní samotného poškodeného </t>
    </r>
    <r>
      <rPr>
        <sz val="10"/>
        <color indexed="8"/>
        <rFont val="Times New Roman"/>
        <family val="1"/>
      </rPr>
      <t>(kódy 8-10)</t>
    </r>
  </si>
  <si>
    <r>
      <t>Zdrojová skupina</t>
    </r>
    <r>
      <rPr>
        <sz val="10"/>
        <color indexed="8"/>
        <rFont val="Times New Roman"/>
        <family val="1"/>
      </rPr>
      <t xml:space="preserve"> </t>
    </r>
  </si>
  <si>
    <t>Podiely hlavných skupín zdrojov na celkovom počte smrteľných pracovných úrazov v organizáciách podliehajúcich dozoru v rokoch 2007 - 2017</t>
  </si>
  <si>
    <r>
      <t xml:space="preserve">Podiely hlavných skupín zdrojov na celkovom počte ťažkých pracovných úrazov/s ťažkou ujmou na zdraví v organizáciách </t>
    </r>
    <r>
      <rPr>
        <b/>
        <sz val="12"/>
        <rFont val="Times New Roman"/>
        <family val="1"/>
      </rPr>
      <t xml:space="preserve">podliehajúcich dozoru          </t>
    </r>
    <r>
      <rPr>
        <b/>
        <sz val="11"/>
        <color indexed="8"/>
        <rFont val="Times New Roman"/>
        <family val="1"/>
      </rPr>
      <t>v rokoch 2007 - 2017</t>
    </r>
  </si>
  <si>
    <r>
      <t>Podiely jednotlivých skupín príčin na celkovom počte smrteľných pracovných úrazov v organizáciách podliehajúcich dozoru</t>
    </r>
    <r>
      <rPr>
        <sz val="12"/>
        <color indexed="8"/>
        <rFont val="Times New Roman"/>
        <family val="1"/>
      </rPr>
      <t xml:space="preserve">                                           </t>
    </r>
    <r>
      <rPr>
        <b/>
        <sz val="12"/>
        <color indexed="8"/>
        <rFont val="Times New Roman"/>
        <family val="1"/>
      </rPr>
      <t>v rokoch 2007 - 2017</t>
    </r>
  </si>
  <si>
    <r>
      <t>Podiely jednotlivých skupín príčin na celkovom počte ťažkých pracovných úrazov/s ťažkou ujmou na zdraví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2007 - 2017</t>
    </r>
  </si>
  <si>
    <r>
      <t xml:space="preserve">Podiely  hlavných skupín zdrojov na celkovom počte ostatných registrovaných pracovných úrazov v organizáciách </t>
    </r>
    <r>
      <rPr>
        <b/>
        <sz val="10"/>
        <rFont val="Times New Roman"/>
        <family val="1"/>
      </rPr>
      <t xml:space="preserve">podliehajúcich dozoru </t>
    </r>
    <r>
      <rPr>
        <b/>
        <sz val="10"/>
        <color indexed="8"/>
        <rFont val="Times New Roman"/>
        <family val="1"/>
      </rPr>
      <t>v rokoch 2007 – 2017                                                            v počtoch a v %</t>
    </r>
  </si>
  <si>
    <r>
      <t xml:space="preserve">Podiely jednotlivých skupín príčin na celkovom počte ostatných 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1"/>
        <color indexed="8"/>
        <rFont val="Times New Roman"/>
        <family val="1"/>
      </rPr>
      <t xml:space="preserve"> v rokoch 2007 - 2017</t>
    </r>
  </si>
  <si>
    <r>
      <t>316</t>
    </r>
    <r>
      <rPr>
        <sz val="10"/>
        <rFont val="Calibri"/>
        <family val="2"/>
      </rPr>
      <t>*</t>
    </r>
  </si>
  <si>
    <t>Vývoj pracovnej úrazovosti a chorôb z povolania v SR v rokoch 1969 – 2017</t>
  </si>
  <si>
    <t>Počet subjektov kontrolovaných v roku 2017</t>
  </si>
  <si>
    <t>rok 2017/2016</t>
  </si>
  <si>
    <t>rok 2017</t>
  </si>
  <si>
    <t>Odobratie osvedčenia organizácie</t>
  </si>
  <si>
    <t>2017/2016</t>
  </si>
  <si>
    <t>Závažné priemyselné havárie - vyšetrovanie ZPH</t>
  </si>
  <si>
    <t>Dodávka vody, čistenie a odvod odpadových vôd</t>
  </si>
  <si>
    <t>Veľkoobchod a maloobchod, oprava motorových vozidiel</t>
  </si>
  <si>
    <t>Činnosti domácností ako zamestnávateľov</t>
  </si>
  <si>
    <t xml:space="preserve"> </t>
  </si>
  <si>
    <t>Poznámka: Počty pracovných úrazov za roky 2007 až 2011 obsahujú aj úrazy s PN najmenej 42 dní, ktoré vznikli od 1.7.2006 do 31.12.2011</t>
  </si>
  <si>
    <r>
      <t xml:space="preserve">Skupina príčin </t>
    </r>
    <r>
      <rPr>
        <sz val="10"/>
        <color indexed="8"/>
        <rFont val="Times New Roman"/>
        <family val="1"/>
      </rPr>
      <t xml:space="preserve">(vyhl. MPSVR SR č. 500/2006 Z. z.) </t>
    </r>
  </si>
  <si>
    <r>
      <t>Skupina príčin</t>
    </r>
    <r>
      <rPr>
        <sz val="10"/>
        <color indexed="8"/>
        <rFont val="Times New Roman"/>
        <family val="1"/>
      </rPr>
      <t xml:space="preserve"> (vyhl. MPSVR SR č. 500/2006 Z. z.)</t>
    </r>
  </si>
  <si>
    <r>
      <t>Zdrojová skupina</t>
    </r>
    <r>
      <rPr>
        <sz val="10"/>
        <color indexed="8"/>
        <rFont val="Times New Roman"/>
        <family val="1"/>
      </rPr>
      <t xml:space="preserve"> (vyhl. MPSVR SR č. 500/2006 Z. z.)</t>
    </r>
  </si>
  <si>
    <t>354*</t>
  </si>
  <si>
    <t>Zdroj údajov: Štatistický úrad SR: počet PÚ zo Sociálnej poisťovne, počet SPÚ z NIP-u a počet CHzP z MZ SR  (*)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</si>
</sst>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00"/>
    <numFmt numFmtId="189" formatCode="_-* #\ ##0"/>
    <numFmt numFmtId="190" formatCode="_-* #\ ###\ ##0"/>
    <numFmt numFmtId="191" formatCode="0.000"/>
    <numFmt numFmtId="192" formatCode="#,##0.000"/>
    <numFmt numFmtId="193" formatCode="\P\r\a\vd\a;&quot;Pravda&quot;;&quot;Nepravda&quot;"/>
    <numFmt numFmtId="194" formatCode="[$€-2]\ #\ ##,000_);[Red]\([$¥€-2]\ #\ ##,000\)"/>
    <numFmt numFmtId="195" formatCode="_-* #,##0.0\ _S_k_-;\-* #,##0.0\ _S_k_-;_-* &quot;-&quot;??\ _S_k_-;_-@_-"/>
    <numFmt numFmtId="196" formatCode="_-* #,##0\ _S_k_-;\-* #,##0\ _S_k_-;_-* &quot;-&quot;??\ _S_k_-;_-@_-"/>
    <numFmt numFmtId="197" formatCode="[$-41B]dddd\,\ d\.\ mmmm\ yyyy"/>
    <numFmt numFmtId="198" formatCode="0.0"/>
    <numFmt numFmtId="199" formatCode="0.0%"/>
    <numFmt numFmtId="200" formatCode="_-* #,##0.000\ _S_k_-;\-* #,##0.000\ _S_k_-;_-* &quot;-&quot;??\ _S_k_-;_-@_-"/>
  </numFmts>
  <fonts count="109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  <font>
      <vertAlign val="superscript"/>
      <sz val="12"/>
      <name val="Times New Roman CE"/>
      <family val="0"/>
    </font>
    <font>
      <sz val="10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8"/>
      <color indexed="8"/>
      <name val="Arial Narrow"/>
      <family val="2"/>
    </font>
    <font>
      <b/>
      <sz val="8"/>
      <color indexed="18"/>
      <name val="Calibri"/>
      <family val="2"/>
    </font>
    <font>
      <sz val="8"/>
      <color indexed="18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16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8"/>
      <color theme="1"/>
      <name val="Arial Narrow"/>
      <family val="2"/>
    </font>
    <font>
      <b/>
      <sz val="8"/>
      <color rgb="FF000096"/>
      <name val="Calibri"/>
      <family val="2"/>
    </font>
    <font>
      <sz val="8"/>
      <color rgb="FF000096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7D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gray125">
        <bgColor theme="0" tint="-0.1499900072813034"/>
      </patternFill>
    </fill>
    <fill>
      <patternFill patternType="gray125">
        <fgColor indexed="8"/>
        <bgColor indexed="22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70" fillId="2" borderId="0" applyNumberFormat="0" applyBorder="0" applyAlignment="0" applyProtection="0"/>
    <xf numFmtId="0" fontId="69" fillId="3" borderId="0" applyNumberFormat="0" applyBorder="0" applyAlignment="0" applyProtection="0"/>
    <xf numFmtId="0" fontId="70" fillId="3" borderId="0" applyNumberFormat="0" applyBorder="0" applyAlignment="0" applyProtection="0"/>
    <xf numFmtId="0" fontId="69" fillId="4" borderId="0" applyNumberFormat="0" applyBorder="0" applyAlignment="0" applyProtection="0"/>
    <xf numFmtId="0" fontId="70" fillId="4" borderId="0" applyNumberFormat="0" applyBorder="0" applyAlignment="0" applyProtection="0"/>
    <xf numFmtId="0" fontId="69" fillId="5" borderId="0" applyNumberFormat="0" applyBorder="0" applyAlignment="0" applyProtection="0"/>
    <xf numFmtId="0" fontId="70" fillId="5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7" borderId="0" applyNumberFormat="0" applyBorder="0" applyAlignment="0" applyProtection="0"/>
    <xf numFmtId="0" fontId="69" fillId="8" borderId="0" applyNumberFormat="0" applyBorder="0" applyAlignment="0" applyProtection="0"/>
    <xf numFmtId="0" fontId="70" fillId="8" borderId="0" applyNumberFormat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1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2" fillId="14" borderId="0" applyNumberFormat="0" applyBorder="0" applyAlignment="0" applyProtection="0"/>
    <xf numFmtId="0" fontId="71" fillId="15" borderId="0" applyNumberFormat="0" applyBorder="0" applyAlignment="0" applyProtection="0"/>
    <xf numFmtId="0" fontId="72" fillId="15" borderId="0" applyNumberFormat="0" applyBorder="0" applyAlignment="0" applyProtection="0"/>
    <xf numFmtId="0" fontId="71" fillId="16" borderId="0" applyNumberFormat="0" applyBorder="0" applyAlignment="0" applyProtection="0"/>
    <xf numFmtId="0" fontId="72" fillId="16" borderId="0" applyNumberFormat="0" applyBorder="0" applyAlignment="0" applyProtection="0"/>
    <xf numFmtId="0" fontId="71" fillId="17" borderId="0" applyNumberFormat="0" applyBorder="0" applyAlignment="0" applyProtection="0"/>
    <xf numFmtId="0" fontId="72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2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4" fillId="22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7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0" fillId="23" borderId="5" applyNumberFormat="0" applyFont="0" applyAlignment="0" applyProtection="0"/>
    <xf numFmtId="0" fontId="85" fillId="0" borderId="6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8" applyNumberFormat="0" applyAlignment="0" applyProtection="0"/>
    <xf numFmtId="0" fontId="94" fillId="24" borderId="8" applyNumberFormat="0" applyAlignment="0" applyProtection="0"/>
    <xf numFmtId="0" fontId="95" fillId="25" borderId="8" applyNumberFormat="0" applyAlignment="0" applyProtection="0"/>
    <xf numFmtId="0" fontId="96" fillId="25" borderId="8" applyNumberFormat="0" applyAlignment="0" applyProtection="0"/>
    <xf numFmtId="0" fontId="97" fillId="25" borderId="9" applyNumberFormat="0" applyAlignment="0" applyProtection="0"/>
    <xf numFmtId="0" fontId="98" fillId="25" borderId="9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6" borderId="0" applyNumberFormat="0" applyBorder="0" applyAlignment="0" applyProtection="0"/>
    <xf numFmtId="0" fontId="102" fillId="26" borderId="0" applyNumberFormat="0" applyBorder="0" applyAlignment="0" applyProtection="0"/>
    <xf numFmtId="0" fontId="71" fillId="27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8" fillId="0" borderId="0" xfId="69" applyFont="1" applyAlignment="1">
      <alignment horizontal="centerContinuous"/>
      <protection/>
    </xf>
    <xf numFmtId="0" fontId="8" fillId="0" borderId="0" xfId="69" applyFont="1">
      <alignment/>
      <protection/>
    </xf>
    <xf numFmtId="0" fontId="2" fillId="0" borderId="0" xfId="69" applyFont="1">
      <alignment/>
      <protection/>
    </xf>
    <xf numFmtId="0" fontId="3" fillId="0" borderId="0" xfId="69" applyFont="1">
      <alignment/>
      <protection/>
    </xf>
    <xf numFmtId="0" fontId="4" fillId="0" borderId="12" xfId="69" applyFont="1" applyBorder="1" applyAlignment="1">
      <alignment horizontal="center" vertical="center" wrapText="1"/>
      <protection/>
    </xf>
    <xf numFmtId="49" fontId="4" fillId="0" borderId="13" xfId="69" applyNumberFormat="1" applyFont="1" applyBorder="1" applyAlignment="1">
      <alignment horizontal="center" vertical="center" wrapText="1"/>
      <protection/>
    </xf>
    <xf numFmtId="0" fontId="13" fillId="0" borderId="0" xfId="69" applyFont="1" applyAlignment="1">
      <alignment horizontal="centerContinuous"/>
      <protection/>
    </xf>
    <xf numFmtId="3" fontId="3" fillId="0" borderId="21" xfId="69" applyNumberFormat="1" applyFont="1" applyBorder="1" applyAlignment="1">
      <alignment horizontal="center"/>
      <protection/>
    </xf>
    <xf numFmtId="3" fontId="3" fillId="0" borderId="21" xfId="69" applyNumberFormat="1" applyFont="1" applyBorder="1" applyAlignment="1">
      <alignment/>
      <protection/>
    </xf>
    <xf numFmtId="0" fontId="3" fillId="0" borderId="0" xfId="69" applyFont="1" applyAlignment="1">
      <alignment/>
      <protection/>
    </xf>
    <xf numFmtId="0" fontId="3" fillId="0" borderId="23" xfId="69" applyFont="1" applyBorder="1" applyAlignment="1">
      <alignment horizontal="left" indent="1"/>
      <protection/>
    </xf>
    <xf numFmtId="0" fontId="3" fillId="0" borderId="21" xfId="69" applyFont="1" applyBorder="1" applyAlignment="1">
      <alignment horizontal="center"/>
      <protection/>
    </xf>
    <xf numFmtId="0" fontId="3" fillId="0" borderId="24" xfId="69" applyFont="1" applyBorder="1" applyAlignment="1">
      <alignment horizontal="left" indent="1"/>
      <protection/>
    </xf>
    <xf numFmtId="0" fontId="4" fillId="0" borderId="25" xfId="69" applyFont="1" applyBorder="1" applyAlignment="1">
      <alignment horizontal="left" indent="1"/>
      <protection/>
    </xf>
    <xf numFmtId="3" fontId="4" fillId="0" borderId="26" xfId="69" applyNumberFormat="1" applyFont="1" applyBorder="1" applyAlignment="1">
      <alignment horizontal="center"/>
      <protection/>
    </xf>
    <xf numFmtId="3" fontId="4" fillId="0" borderId="15" xfId="69" applyNumberFormat="1" applyFont="1" applyBorder="1" applyAlignment="1">
      <alignment horizontal="center"/>
      <protection/>
    </xf>
    <xf numFmtId="3" fontId="4" fillId="0" borderId="26" xfId="69" applyNumberFormat="1" applyFont="1" applyBorder="1" applyAlignment="1">
      <alignment/>
      <protection/>
    </xf>
    <xf numFmtId="0" fontId="3" fillId="0" borderId="0" xfId="69" applyFont="1" applyAlignment="1">
      <alignment horizontal="centerContinuous"/>
      <protection/>
    </xf>
    <xf numFmtId="3" fontId="3" fillId="0" borderId="27" xfId="69" applyNumberFormat="1" applyFont="1" applyBorder="1" applyAlignment="1">
      <alignment/>
      <protection/>
    </xf>
    <xf numFmtId="3" fontId="4" fillId="0" borderId="28" xfId="69" applyNumberFormat="1" applyFont="1" applyBorder="1" applyAlignment="1">
      <alignment/>
      <protection/>
    </xf>
    <xf numFmtId="3" fontId="3" fillId="0" borderId="21" xfId="69" applyNumberFormat="1" applyFont="1" applyBorder="1" applyAlignment="1">
      <alignment horizontal="right"/>
      <protection/>
    </xf>
    <xf numFmtId="3" fontId="3" fillId="0" borderId="27" xfId="69" applyNumberFormat="1" applyFont="1" applyBorder="1" applyAlignment="1">
      <alignment horizontal="right"/>
      <protection/>
    </xf>
    <xf numFmtId="0" fontId="3" fillId="0" borderId="29" xfId="69" applyFont="1" applyBorder="1" applyAlignment="1">
      <alignment horizontal="left" indent="1"/>
      <protection/>
    </xf>
    <xf numFmtId="0" fontId="3" fillId="0" borderId="30" xfId="69" applyFont="1" applyBorder="1" applyAlignment="1">
      <alignment horizontal="left" indent="1"/>
      <protection/>
    </xf>
    <xf numFmtId="0" fontId="4" fillId="0" borderId="31" xfId="69" applyFont="1" applyBorder="1" applyAlignment="1">
      <alignment horizontal="left" indent="1"/>
      <protection/>
    </xf>
    <xf numFmtId="3" fontId="4" fillId="0" borderId="26" xfId="69" applyNumberFormat="1" applyFont="1" applyBorder="1" applyAlignment="1">
      <alignment horizontal="right"/>
      <protection/>
    </xf>
    <xf numFmtId="3" fontId="4" fillId="0" borderId="28" xfId="69" applyNumberFormat="1" applyFont="1" applyBorder="1" applyAlignment="1">
      <alignment horizontal="right"/>
      <protection/>
    </xf>
    <xf numFmtId="0" fontId="1" fillId="0" borderId="32" xfId="70" applyFont="1" applyBorder="1" applyAlignment="1">
      <alignment horizontal="centerContinuous" vertical="center"/>
      <protection/>
    </xf>
    <xf numFmtId="0" fontId="1" fillId="0" borderId="33" xfId="70" applyFont="1" applyBorder="1" applyAlignment="1">
      <alignment horizontal="centerContinuous" vertical="center"/>
      <protection/>
    </xf>
    <xf numFmtId="2" fontId="1" fillId="0" borderId="34" xfId="70" applyNumberFormat="1" applyFont="1" applyBorder="1" applyAlignment="1">
      <alignment horizontal="center" wrapText="1"/>
      <protection/>
    </xf>
    <xf numFmtId="0" fontId="14" fillId="0" borderId="0" xfId="70">
      <alignment/>
      <protection/>
    </xf>
    <xf numFmtId="0" fontId="17" fillId="0" borderId="12" xfId="70" applyFont="1" applyBorder="1" applyAlignment="1">
      <alignment horizontal="center" vertical="center" wrapText="1"/>
      <protection/>
    </xf>
    <xf numFmtId="0" fontId="18" fillId="0" borderId="20" xfId="70" applyFont="1" applyBorder="1" applyAlignment="1">
      <alignment horizontal="center" vertical="center" wrapText="1"/>
      <protection/>
    </xf>
    <xf numFmtId="0" fontId="18" fillId="0" borderId="20" xfId="70" applyFont="1" applyBorder="1" applyAlignment="1">
      <alignment horizontal="left" vertical="center" wrapText="1"/>
      <protection/>
    </xf>
    <xf numFmtId="0" fontId="14" fillId="0" borderId="0" xfId="70" applyAlignment="1">
      <alignment vertical="center"/>
      <protection/>
    </xf>
    <xf numFmtId="0" fontId="18" fillId="0" borderId="17" xfId="70" applyFont="1" applyBorder="1" applyAlignment="1">
      <alignment horizontal="center" vertical="center" wrapText="1"/>
      <protection/>
    </xf>
    <xf numFmtId="0" fontId="18" fillId="0" borderId="17" xfId="70" applyFont="1" applyBorder="1" applyAlignment="1">
      <alignment horizontal="left" vertical="center" wrapText="1"/>
      <protection/>
    </xf>
    <xf numFmtId="0" fontId="18" fillId="0" borderId="35" xfId="70" applyFont="1" applyBorder="1" applyAlignment="1">
      <alignment horizontal="center" vertical="center" wrapText="1"/>
      <protection/>
    </xf>
    <xf numFmtId="0" fontId="18" fillId="0" borderId="35" xfId="70" applyFont="1" applyBorder="1" applyAlignment="1">
      <alignment horizontal="left" vertical="center" wrapText="1"/>
      <protection/>
    </xf>
    <xf numFmtId="0" fontId="17" fillId="0" borderId="36" xfId="70" applyFont="1" applyBorder="1" applyAlignment="1">
      <alignment horizontal="center" vertical="center" wrapText="1"/>
      <protection/>
    </xf>
    <xf numFmtId="0" fontId="17" fillId="0" borderId="37" xfId="70" applyFont="1" applyBorder="1" applyAlignment="1">
      <alignment horizontal="center" vertical="center" wrapText="1"/>
      <protection/>
    </xf>
    <xf numFmtId="0" fontId="18" fillId="0" borderId="38" xfId="70" applyFont="1" applyBorder="1" applyAlignment="1">
      <alignment horizontal="center" vertical="center" wrapText="1"/>
      <protection/>
    </xf>
    <xf numFmtId="0" fontId="18" fillId="0" borderId="23" xfId="70" applyFont="1" applyBorder="1" applyAlignment="1">
      <alignment horizontal="center" vertical="center" wrapText="1"/>
      <protection/>
    </xf>
    <xf numFmtId="0" fontId="18" fillId="0" borderId="39" xfId="70" applyFont="1" applyBorder="1" applyAlignment="1">
      <alignment horizontal="center" vertical="center" wrapText="1"/>
      <protection/>
    </xf>
    <xf numFmtId="0" fontId="17" fillId="33" borderId="11" xfId="70" applyFont="1" applyFill="1" applyBorder="1" applyAlignment="1">
      <alignment horizontal="right" vertical="center" wrapText="1"/>
      <protection/>
    </xf>
    <xf numFmtId="0" fontId="17" fillId="33" borderId="15" xfId="70" applyFont="1" applyFill="1" applyBorder="1" applyAlignment="1">
      <alignment horizontal="left" vertical="center" wrapText="1"/>
      <protection/>
    </xf>
    <xf numFmtId="0" fontId="17" fillId="33" borderId="15" xfId="70" applyFont="1" applyFill="1" applyBorder="1" applyAlignment="1">
      <alignment horizontal="center" vertical="center" wrapText="1"/>
      <protection/>
    </xf>
    <xf numFmtId="3" fontId="17" fillId="33" borderId="15" xfId="70" applyNumberFormat="1" applyFont="1" applyFill="1" applyBorder="1" applyAlignment="1">
      <alignment horizontal="center" vertical="center" wrapText="1"/>
      <protection/>
    </xf>
    <xf numFmtId="1" fontId="8" fillId="0" borderId="40" xfId="70" applyNumberFormat="1" applyFont="1" applyBorder="1" applyAlignment="1">
      <alignment horizontal="center" vertical="center"/>
      <protection/>
    </xf>
    <xf numFmtId="1" fontId="8" fillId="0" borderId="17" xfId="70" applyNumberFormat="1" applyFont="1" applyBorder="1" applyAlignment="1">
      <alignment horizontal="center" vertical="center"/>
      <protection/>
    </xf>
    <xf numFmtId="0" fontId="17" fillId="33" borderId="17" xfId="70" applyFont="1" applyFill="1" applyBorder="1" applyAlignment="1">
      <alignment horizontal="left" vertical="center" wrapText="1"/>
      <protection/>
    </xf>
    <xf numFmtId="1" fontId="17" fillId="33" borderId="17" xfId="70" applyNumberFormat="1" applyFont="1" applyFill="1" applyBorder="1" applyAlignment="1">
      <alignment horizontal="center" vertical="center" wrapText="1"/>
      <protection/>
    </xf>
    <xf numFmtId="1" fontId="8" fillId="0" borderId="17" xfId="70" applyNumberFormat="1" applyFont="1" applyFill="1" applyBorder="1" applyAlignment="1">
      <alignment horizontal="center" vertical="center"/>
      <protection/>
    </xf>
    <xf numFmtId="0" fontId="17" fillId="33" borderId="35" xfId="70" applyFont="1" applyFill="1" applyBorder="1" applyAlignment="1">
      <alignment horizontal="left" vertical="center" wrapText="1"/>
      <protection/>
    </xf>
    <xf numFmtId="1" fontId="17" fillId="33" borderId="35" xfId="70" applyNumberFormat="1" applyFont="1" applyFill="1" applyBorder="1" applyAlignment="1">
      <alignment horizontal="center" vertical="center" wrapText="1"/>
      <protection/>
    </xf>
    <xf numFmtId="0" fontId="17" fillId="0" borderId="23" xfId="70" applyFont="1" applyBorder="1" applyAlignment="1">
      <alignment horizontal="center" vertical="center" wrapText="1"/>
      <protection/>
    </xf>
    <xf numFmtId="0" fontId="17" fillId="0" borderId="38" xfId="70" applyFont="1" applyBorder="1" applyAlignment="1">
      <alignment horizontal="center" vertical="center" wrapText="1"/>
      <protection/>
    </xf>
    <xf numFmtId="0" fontId="17" fillId="33" borderId="23" xfId="70" applyFont="1" applyFill="1" applyBorder="1" applyAlignment="1">
      <alignment horizontal="left" vertical="center" wrapText="1"/>
      <protection/>
    </xf>
    <xf numFmtId="0" fontId="17" fillId="33" borderId="39" xfId="70" applyFont="1" applyFill="1" applyBorder="1" applyAlignment="1">
      <alignment horizontal="left" vertical="center" wrapText="1"/>
      <protection/>
    </xf>
    <xf numFmtId="0" fontId="17" fillId="33" borderId="11" xfId="70" applyFont="1" applyFill="1" applyBorder="1" applyAlignment="1">
      <alignment horizontal="left" vertical="center" wrapText="1"/>
      <protection/>
    </xf>
    <xf numFmtId="1" fontId="17" fillId="33" borderId="15" xfId="70" applyNumberFormat="1" applyFont="1" applyFill="1" applyBorder="1" applyAlignment="1">
      <alignment horizontal="center" vertical="center" wrapText="1"/>
      <protection/>
    </xf>
    <xf numFmtId="0" fontId="22" fillId="0" borderId="0" xfId="70" applyFont="1" applyAlignment="1">
      <alignment horizontal="right"/>
      <protection/>
    </xf>
    <xf numFmtId="0" fontId="19" fillId="0" borderId="0" xfId="70" applyFont="1" applyAlignment="1">
      <alignment horizontal="left" vertical="top" wrapText="1"/>
      <protection/>
    </xf>
    <xf numFmtId="0" fontId="23" fillId="0" borderId="41" xfId="70" applyFont="1" applyBorder="1" applyAlignment="1">
      <alignment horizontal="center" vertical="center" wrapText="1"/>
      <protection/>
    </xf>
    <xf numFmtId="0" fontId="24" fillId="0" borderId="42" xfId="70" applyFont="1" applyBorder="1" applyAlignment="1">
      <alignment horizontal="center" vertical="center" wrapText="1"/>
      <protection/>
    </xf>
    <xf numFmtId="0" fontId="23" fillId="0" borderId="43" xfId="70" applyFont="1" applyBorder="1" applyAlignment="1">
      <alignment horizontal="center" vertical="center" wrapText="1"/>
      <protection/>
    </xf>
    <xf numFmtId="0" fontId="15" fillId="0" borderId="0" xfId="70" applyFont="1" applyAlignment="1">
      <alignment horizontal="justify" wrapText="1"/>
      <protection/>
    </xf>
    <xf numFmtId="0" fontId="14" fillId="0" borderId="0" xfId="70" applyAlignment="1">
      <alignment/>
      <protection/>
    </xf>
    <xf numFmtId="0" fontId="12" fillId="0" borderId="23" xfId="70" applyFont="1" applyBorder="1" applyAlignment="1">
      <alignment horizontal="center" wrapText="1"/>
      <protection/>
    </xf>
    <xf numFmtId="3" fontId="11" fillId="0" borderId="17" xfId="70" applyNumberFormat="1" applyFont="1" applyBorder="1" applyAlignment="1">
      <alignment horizontal="center" wrapText="1"/>
      <protection/>
    </xf>
    <xf numFmtId="2" fontId="11" fillId="0" borderId="17" xfId="70" applyNumberFormat="1" applyFont="1" applyBorder="1" applyAlignment="1">
      <alignment horizontal="center" wrapText="1"/>
      <protection/>
    </xf>
    <xf numFmtId="191" fontId="11" fillId="0" borderId="17" xfId="70" applyNumberFormat="1" applyFont="1" applyBorder="1" applyAlignment="1">
      <alignment horizontal="center" wrapText="1"/>
      <protection/>
    </xf>
    <xf numFmtId="0" fontId="11" fillId="0" borderId="17" xfId="70" applyFont="1" applyBorder="1" applyAlignment="1">
      <alignment horizontal="center" wrapText="1"/>
      <protection/>
    </xf>
    <xf numFmtId="3" fontId="11" fillId="0" borderId="44" xfId="70" applyNumberFormat="1" applyFont="1" applyBorder="1" applyAlignment="1">
      <alignment horizontal="center" wrapText="1"/>
      <protection/>
    </xf>
    <xf numFmtId="0" fontId="12" fillId="0" borderId="39" xfId="70" applyFont="1" applyBorder="1" applyAlignment="1">
      <alignment horizontal="center" wrapText="1"/>
      <protection/>
    </xf>
    <xf numFmtId="3" fontId="11" fillId="0" borderId="35" xfId="70" applyNumberFormat="1" applyFont="1" applyBorder="1" applyAlignment="1">
      <alignment horizontal="center" wrapText="1"/>
      <protection/>
    </xf>
    <xf numFmtId="2" fontId="11" fillId="0" borderId="35" xfId="70" applyNumberFormat="1" applyFont="1" applyBorder="1" applyAlignment="1">
      <alignment horizontal="center" wrapText="1"/>
      <protection/>
    </xf>
    <xf numFmtId="191" fontId="11" fillId="0" borderId="35" xfId="70" applyNumberFormat="1" applyFont="1" applyBorder="1" applyAlignment="1">
      <alignment horizontal="center" wrapText="1"/>
      <protection/>
    </xf>
    <xf numFmtId="0" fontId="11" fillId="0" borderId="35" xfId="70" applyFont="1" applyBorder="1" applyAlignment="1">
      <alignment horizontal="center" wrapText="1"/>
      <protection/>
    </xf>
    <xf numFmtId="3" fontId="11" fillId="0" borderId="45" xfId="70" applyNumberFormat="1" applyFont="1" applyBorder="1" applyAlignment="1">
      <alignment horizontal="center" wrapText="1"/>
      <protection/>
    </xf>
    <xf numFmtId="0" fontId="8" fillId="0" borderId="0" xfId="70" applyFont="1">
      <alignment/>
      <protection/>
    </xf>
    <xf numFmtId="3" fontId="8" fillId="0" borderId="17" xfId="70" applyNumberFormat="1" applyFont="1" applyBorder="1" applyAlignment="1">
      <alignment horizontal="center"/>
      <protection/>
    </xf>
    <xf numFmtId="2" fontId="8" fillId="0" borderId="17" xfId="70" applyNumberFormat="1" applyFont="1" applyBorder="1" applyAlignment="1">
      <alignment horizontal="center"/>
      <protection/>
    </xf>
    <xf numFmtId="192" fontId="8" fillId="0" borderId="17" xfId="70" applyNumberFormat="1" applyFont="1" applyBorder="1" applyAlignment="1">
      <alignment horizontal="center"/>
      <protection/>
    </xf>
    <xf numFmtId="4" fontId="8" fillId="0" borderId="17" xfId="70" applyNumberFormat="1" applyFont="1" applyBorder="1" applyAlignment="1">
      <alignment horizontal="center"/>
      <protection/>
    </xf>
    <xf numFmtId="3" fontId="8" fillId="0" borderId="44" xfId="70" applyNumberFormat="1" applyFont="1" applyBorder="1" applyAlignment="1">
      <alignment horizontal="center"/>
      <protection/>
    </xf>
    <xf numFmtId="0" fontId="11" fillId="0" borderId="0" xfId="70" applyFont="1" applyAlignment="1">
      <alignment wrapText="1"/>
      <protection/>
    </xf>
    <xf numFmtId="0" fontId="12" fillId="0" borderId="46" xfId="70" applyFont="1" applyBorder="1" applyAlignment="1">
      <alignment horizontal="center" wrapText="1"/>
      <protection/>
    </xf>
    <xf numFmtId="3" fontId="8" fillId="0" borderId="47" xfId="70" applyNumberFormat="1" applyFont="1" applyBorder="1" applyAlignment="1">
      <alignment horizontal="center"/>
      <protection/>
    </xf>
    <xf numFmtId="2" fontId="8" fillId="0" borderId="47" xfId="70" applyNumberFormat="1" applyFont="1" applyBorder="1" applyAlignment="1">
      <alignment horizontal="center"/>
      <protection/>
    </xf>
    <xf numFmtId="192" fontId="8" fillId="0" borderId="47" xfId="70" applyNumberFormat="1" applyFont="1" applyBorder="1" applyAlignment="1">
      <alignment horizontal="center"/>
      <protection/>
    </xf>
    <xf numFmtId="4" fontId="8" fillId="0" borderId="47" xfId="70" applyNumberFormat="1" applyFont="1" applyBorder="1" applyAlignment="1">
      <alignment horizontal="center"/>
      <protection/>
    </xf>
    <xf numFmtId="3" fontId="8" fillId="0" borderId="48" xfId="70" applyNumberFormat="1" applyFont="1" applyBorder="1" applyAlignment="1">
      <alignment horizontal="center"/>
      <protection/>
    </xf>
    <xf numFmtId="0" fontId="18" fillId="0" borderId="27" xfId="70" applyFont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/>
    </xf>
    <xf numFmtId="0" fontId="17" fillId="0" borderId="23" xfId="70" applyFont="1" applyBorder="1" applyAlignment="1">
      <alignment horizontal="center" vertical="top" wrapText="1"/>
      <protection/>
    </xf>
    <xf numFmtId="0" fontId="18" fillId="0" borderId="44" xfId="70" applyFont="1" applyBorder="1" applyAlignment="1">
      <alignment horizontal="left" vertical="top" wrapText="1"/>
      <protection/>
    </xf>
    <xf numFmtId="0" fontId="17" fillId="33" borderId="23" xfId="70" applyFont="1" applyFill="1" applyBorder="1" applyAlignment="1">
      <alignment horizontal="left" vertical="top" wrapText="1"/>
      <protection/>
    </xf>
    <xf numFmtId="0" fontId="17" fillId="33" borderId="49" xfId="70" applyFont="1" applyFill="1" applyBorder="1" applyAlignment="1">
      <alignment horizontal="left" vertical="top" wrapText="1"/>
      <protection/>
    </xf>
    <xf numFmtId="0" fontId="17" fillId="33" borderId="25" xfId="70" applyFont="1" applyFill="1" applyBorder="1" applyAlignment="1">
      <alignment horizontal="left" vertical="top" wrapText="1"/>
      <protection/>
    </xf>
    <xf numFmtId="0" fontId="17" fillId="33" borderId="50" xfId="70" applyFont="1" applyFill="1" applyBorder="1" applyAlignment="1">
      <alignment horizontal="left" wrapText="1"/>
      <protection/>
    </xf>
    <xf numFmtId="0" fontId="17" fillId="33" borderId="51" xfId="70" applyFont="1" applyFill="1" applyBorder="1" applyAlignment="1">
      <alignment horizontal="left" wrapText="1"/>
      <protection/>
    </xf>
    <xf numFmtId="0" fontId="17" fillId="33" borderId="44" xfId="70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188" fontId="8" fillId="0" borderId="29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left" indent="1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left" indent="1"/>
    </xf>
    <xf numFmtId="188" fontId="8" fillId="0" borderId="23" xfId="0" applyNumberFormat="1" applyFont="1" applyBorder="1" applyAlignment="1">
      <alignment horizontal="centerContinuous"/>
    </xf>
    <xf numFmtId="0" fontId="8" fillId="0" borderId="52" xfId="0" applyFont="1" applyBorder="1" applyAlignment="1">
      <alignment horizontal="centerContinuous"/>
    </xf>
    <xf numFmtId="0" fontId="9" fillId="0" borderId="53" xfId="0" applyFont="1" applyBorder="1" applyAlignment="1">
      <alignment/>
    </xf>
    <xf numFmtId="0" fontId="7" fillId="0" borderId="0" xfId="0" applyFont="1" applyAlignment="1">
      <alignment/>
    </xf>
    <xf numFmtId="0" fontId="8" fillId="0" borderId="16" xfId="0" applyFont="1" applyBorder="1" applyAlignment="1">
      <alignment horizontal="left" indent="1"/>
    </xf>
    <xf numFmtId="188" fontId="8" fillId="0" borderId="54" xfId="0" applyNumberFormat="1" applyFont="1" applyBorder="1" applyAlignment="1">
      <alignment horizontal="centerContinuous"/>
    </xf>
    <xf numFmtId="0" fontId="8" fillId="0" borderId="0" xfId="0" applyFont="1" applyAlignment="1">
      <alignment horizontal="left" indent="1"/>
    </xf>
    <xf numFmtId="0" fontId="8" fillId="0" borderId="55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88" fontId="8" fillId="0" borderId="39" xfId="0" applyNumberFormat="1" applyFont="1" applyBorder="1" applyAlignment="1">
      <alignment horizontal="centerContinuous"/>
    </xf>
    <xf numFmtId="0" fontId="8" fillId="0" borderId="56" xfId="0" applyFont="1" applyBorder="1" applyAlignment="1">
      <alignment horizontal="left" indent="1"/>
    </xf>
    <xf numFmtId="0" fontId="8" fillId="0" borderId="57" xfId="0" applyFont="1" applyBorder="1" applyAlignment="1">
      <alignment horizontal="centerContinuous"/>
    </xf>
    <xf numFmtId="0" fontId="9" fillId="0" borderId="57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58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indent="1"/>
    </xf>
    <xf numFmtId="189" fontId="2" fillId="0" borderId="56" xfId="0" applyNumberFormat="1" applyFont="1" applyBorder="1" applyAlignment="1">
      <alignment/>
    </xf>
    <xf numFmtId="0" fontId="2" fillId="0" borderId="17" xfId="0" applyFont="1" applyBorder="1" applyAlignment="1">
      <alignment horizontal="left" indent="1"/>
    </xf>
    <xf numFmtId="189" fontId="2" fillId="0" borderId="56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189" fontId="2" fillId="0" borderId="17" xfId="0" applyNumberFormat="1" applyFont="1" applyBorder="1" applyAlignment="1">
      <alignment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 indent="1"/>
    </xf>
    <xf numFmtId="189" fontId="1" fillId="0" borderId="59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3" fillId="0" borderId="38" xfId="0" applyFont="1" applyBorder="1" applyAlignment="1">
      <alignment horizontal="center"/>
    </xf>
    <xf numFmtId="0" fontId="3" fillId="0" borderId="20" xfId="0" applyFont="1" applyBorder="1" applyAlignment="1">
      <alignment horizontal="left" indent="1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left" indent="1"/>
    </xf>
    <xf numFmtId="0" fontId="3" fillId="0" borderId="56" xfId="0" applyFont="1" applyBorder="1" applyAlignment="1">
      <alignment horizontal="left" indent="1"/>
    </xf>
    <xf numFmtId="0" fontId="2" fillId="0" borderId="25" xfId="0" applyFont="1" applyBorder="1" applyAlignment="1">
      <alignment horizontal="center"/>
    </xf>
    <xf numFmtId="0" fontId="1" fillId="0" borderId="60" xfId="0" applyFont="1" applyBorder="1" applyAlignment="1">
      <alignment horizontal="left" indent="1"/>
    </xf>
    <xf numFmtId="3" fontId="2" fillId="0" borderId="42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0" fontId="12" fillId="0" borderId="62" xfId="70" applyFont="1" applyBorder="1" applyAlignment="1">
      <alignment horizontal="center" wrapText="1"/>
      <protection/>
    </xf>
    <xf numFmtId="3" fontId="8" fillId="0" borderId="63" xfId="70" applyNumberFormat="1" applyFont="1" applyBorder="1" applyAlignment="1">
      <alignment horizontal="center"/>
      <protection/>
    </xf>
    <xf numFmtId="2" fontId="8" fillId="0" borderId="63" xfId="70" applyNumberFormat="1" applyFont="1" applyBorder="1" applyAlignment="1">
      <alignment horizontal="center"/>
      <protection/>
    </xf>
    <xf numFmtId="192" fontId="8" fillId="0" borderId="63" xfId="70" applyNumberFormat="1" applyFont="1" applyBorder="1" applyAlignment="1">
      <alignment horizontal="center"/>
      <protection/>
    </xf>
    <xf numFmtId="4" fontId="8" fillId="0" borderId="63" xfId="70" applyNumberFormat="1" applyFont="1" applyBorder="1" applyAlignment="1">
      <alignment horizontal="center"/>
      <protection/>
    </xf>
    <xf numFmtId="3" fontId="8" fillId="0" borderId="64" xfId="70" applyNumberFormat="1" applyFont="1" applyBorder="1" applyAlignment="1">
      <alignment horizontal="center"/>
      <protection/>
    </xf>
    <xf numFmtId="3" fontId="3" fillId="0" borderId="18" xfId="69" applyNumberFormat="1" applyFont="1" applyFill="1" applyBorder="1" applyAlignment="1">
      <alignment horizontal="center"/>
      <protection/>
    </xf>
    <xf numFmtId="3" fontId="3" fillId="0" borderId="18" xfId="69" applyNumberFormat="1" applyFont="1" applyFill="1" applyBorder="1" applyAlignment="1">
      <alignment horizontal="right"/>
      <protection/>
    </xf>
    <xf numFmtId="3" fontId="3" fillId="0" borderId="44" xfId="69" applyNumberFormat="1" applyFont="1" applyFill="1" applyBorder="1" applyAlignment="1">
      <alignment horizontal="right"/>
      <protection/>
    </xf>
    <xf numFmtId="3" fontId="3" fillId="0" borderId="65" xfId="69" applyNumberFormat="1" applyFont="1" applyFill="1" applyBorder="1" applyAlignment="1">
      <alignment horizontal="center"/>
      <protection/>
    </xf>
    <xf numFmtId="3" fontId="3" fillId="0" borderId="65" xfId="69" applyNumberFormat="1" applyFont="1" applyFill="1" applyBorder="1" applyAlignment="1">
      <alignment horizontal="right"/>
      <protection/>
    </xf>
    <xf numFmtId="3" fontId="3" fillId="0" borderId="13" xfId="69" applyNumberFormat="1" applyFont="1" applyFill="1" applyBorder="1" applyAlignment="1">
      <alignment horizontal="right"/>
      <protection/>
    </xf>
    <xf numFmtId="3" fontId="4" fillId="0" borderId="66" xfId="69" applyNumberFormat="1" applyFont="1" applyFill="1" applyBorder="1" applyAlignment="1">
      <alignment horizontal="center"/>
      <protection/>
    </xf>
    <xf numFmtId="3" fontId="4" fillId="0" borderId="22" xfId="69" applyNumberFormat="1" applyFont="1" applyFill="1" applyBorder="1" applyAlignment="1">
      <alignment horizontal="center"/>
      <protection/>
    </xf>
    <xf numFmtId="3" fontId="4" fillId="0" borderId="66" xfId="69" applyNumberFormat="1" applyFont="1" applyFill="1" applyBorder="1" applyAlignment="1">
      <alignment horizontal="right"/>
      <protection/>
    </xf>
    <xf numFmtId="3" fontId="4" fillId="0" borderId="67" xfId="69" applyNumberFormat="1" applyFont="1" applyFill="1" applyBorder="1" applyAlignment="1">
      <alignment horizontal="right"/>
      <protection/>
    </xf>
    <xf numFmtId="189" fontId="2" fillId="0" borderId="56" xfId="0" applyNumberFormat="1" applyFont="1" applyFill="1" applyBorder="1" applyAlignment="1">
      <alignment/>
    </xf>
    <xf numFmtId="189" fontId="1" fillId="0" borderId="15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70" fillId="0" borderId="0" xfId="71" applyNumberFormat="1">
      <alignment/>
      <protection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2" fillId="0" borderId="56" xfId="0" applyFont="1" applyBorder="1" applyAlignment="1">
      <alignment horizontal="left" wrapText="1" indent="1"/>
    </xf>
    <xf numFmtId="0" fontId="17" fillId="0" borderId="65" xfId="70" applyFont="1" applyBorder="1" applyAlignment="1">
      <alignment horizontal="center" vertical="center" wrapText="1"/>
      <protection/>
    </xf>
    <xf numFmtId="0" fontId="70" fillId="0" borderId="0" xfId="71">
      <alignment/>
      <protection/>
    </xf>
    <xf numFmtId="0" fontId="88" fillId="0" borderId="0" xfId="71" applyFont="1">
      <alignment/>
      <protection/>
    </xf>
    <xf numFmtId="0" fontId="103" fillId="0" borderId="0" xfId="71" applyFont="1" applyAlignment="1">
      <alignment horizontal="center"/>
      <protection/>
    </xf>
    <xf numFmtId="0" fontId="104" fillId="0" borderId="0" xfId="71" applyFont="1" applyAlignment="1">
      <alignment horizontal="center"/>
      <protection/>
    </xf>
    <xf numFmtId="3" fontId="5" fillId="0" borderId="23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0" fontId="70" fillId="0" borderId="0" xfId="71">
      <alignment/>
      <protection/>
    </xf>
    <xf numFmtId="0" fontId="88" fillId="0" borderId="0" xfId="71" applyFont="1">
      <alignment/>
      <protection/>
    </xf>
    <xf numFmtId="189" fontId="70" fillId="0" borderId="0" xfId="71" applyNumberFormat="1">
      <alignment/>
      <protection/>
    </xf>
    <xf numFmtId="0" fontId="8" fillId="0" borderId="35" xfId="0" applyFont="1" applyBorder="1" applyAlignment="1">
      <alignment horizontal="left" indent="1"/>
    </xf>
    <xf numFmtId="0" fontId="9" fillId="0" borderId="65" xfId="0" applyFont="1" applyBorder="1" applyAlignment="1">
      <alignment horizontal="center" vertical="center" wrapText="1"/>
    </xf>
    <xf numFmtId="2" fontId="9" fillId="0" borderId="68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3" fontId="12" fillId="0" borderId="7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9" fontId="9" fillId="0" borderId="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9" fontId="9" fillId="0" borderId="57" xfId="0" applyNumberFormat="1" applyFont="1" applyBorder="1" applyAlignment="1">
      <alignment horizontal="center"/>
    </xf>
    <xf numFmtId="10" fontId="9" fillId="0" borderId="71" xfId="0" applyNumberFormat="1" applyFont="1" applyBorder="1" applyAlignment="1">
      <alignment horizontal="center"/>
    </xf>
    <xf numFmtId="10" fontId="10" fillId="0" borderId="7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3" fontId="2" fillId="0" borderId="42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0" fontId="17" fillId="0" borderId="73" xfId="70" applyFont="1" applyBorder="1" applyAlignment="1">
      <alignment vertical="center" wrapText="1"/>
      <protection/>
    </xf>
    <xf numFmtId="0" fontId="17" fillId="0" borderId="0" xfId="70" applyFont="1" applyBorder="1" applyAlignment="1">
      <alignment vertical="center" wrapText="1"/>
      <protection/>
    </xf>
    <xf numFmtId="0" fontId="18" fillId="0" borderId="74" xfId="70" applyFont="1" applyBorder="1" applyAlignment="1">
      <alignment horizontal="left" vertical="center" wrapText="1"/>
      <protection/>
    </xf>
    <xf numFmtId="0" fontId="18" fillId="0" borderId="75" xfId="70" applyFont="1" applyBorder="1" applyAlignment="1">
      <alignment horizontal="left" vertical="center" wrapText="1"/>
      <protection/>
    </xf>
    <xf numFmtId="0" fontId="18" fillId="0" borderId="76" xfId="70" applyFont="1" applyBorder="1" applyAlignment="1">
      <alignment horizontal="left" vertical="center" wrapText="1"/>
      <protection/>
    </xf>
    <xf numFmtId="0" fontId="17" fillId="33" borderId="77" xfId="70" applyFont="1" applyFill="1" applyBorder="1" applyAlignment="1">
      <alignment horizontal="left" wrapText="1"/>
      <protection/>
    </xf>
    <xf numFmtId="0" fontId="17" fillId="0" borderId="78" xfId="70" applyFont="1" applyBorder="1" applyAlignment="1">
      <alignment vertical="center" wrapText="1"/>
      <protection/>
    </xf>
    <xf numFmtId="0" fontId="18" fillId="0" borderId="79" xfId="70" applyFont="1" applyBorder="1" applyAlignment="1">
      <alignment horizontal="center" vertical="center" wrapText="1"/>
      <protection/>
    </xf>
    <xf numFmtId="0" fontId="18" fillId="0" borderId="80" xfId="70" applyFont="1" applyBorder="1" applyAlignment="1">
      <alignment horizontal="center" vertical="center" wrapText="1"/>
      <protection/>
    </xf>
    <xf numFmtId="0" fontId="18" fillId="0" borderId="81" xfId="70" applyFont="1" applyBorder="1" applyAlignment="1">
      <alignment horizontal="center" vertical="center" wrapText="1"/>
      <protection/>
    </xf>
    <xf numFmtId="0" fontId="17" fillId="33" borderId="82" xfId="70" applyFont="1" applyFill="1" applyBorder="1" applyAlignment="1">
      <alignment horizontal="right" vertical="top" wrapText="1"/>
      <protection/>
    </xf>
    <xf numFmtId="0" fontId="17" fillId="0" borderId="70" xfId="70" applyFont="1" applyBorder="1" applyAlignment="1">
      <alignment horizontal="center" vertical="center" wrapText="1"/>
      <protection/>
    </xf>
    <xf numFmtId="0" fontId="17" fillId="0" borderId="59" xfId="70" applyFont="1" applyBorder="1" applyAlignment="1">
      <alignment horizontal="center" vertical="center" wrapText="1"/>
      <protection/>
    </xf>
    <xf numFmtId="0" fontId="17" fillId="0" borderId="83" xfId="70" applyFont="1" applyBorder="1" applyAlignment="1">
      <alignment horizontal="center" vertical="center" wrapText="1"/>
      <protection/>
    </xf>
    <xf numFmtId="0" fontId="3" fillId="0" borderId="84" xfId="69" applyFont="1" applyBorder="1" applyAlignment="1">
      <alignment/>
      <protection/>
    </xf>
    <xf numFmtId="0" fontId="3" fillId="0" borderId="23" xfId="69" applyFont="1" applyBorder="1" applyAlignment="1">
      <alignment/>
      <protection/>
    </xf>
    <xf numFmtId="0" fontId="3" fillId="0" borderId="24" xfId="69" applyFont="1" applyBorder="1" applyAlignment="1">
      <alignment/>
      <protection/>
    </xf>
    <xf numFmtId="0" fontId="4" fillId="0" borderId="25" xfId="69" applyFont="1" applyBorder="1" applyAlignment="1">
      <alignment/>
      <protection/>
    </xf>
    <xf numFmtId="0" fontId="16" fillId="0" borderId="0" xfId="70" applyFont="1" applyBorder="1" applyAlignment="1">
      <alignment vertical="top" wrapText="1"/>
      <protection/>
    </xf>
    <xf numFmtId="0" fontId="14" fillId="0" borderId="0" xfId="70" applyBorder="1">
      <alignment/>
      <protection/>
    </xf>
    <xf numFmtId="0" fontId="18" fillId="0" borderId="30" xfId="70" applyFont="1" applyBorder="1" applyAlignment="1">
      <alignment horizontal="left" vertical="center" wrapText="1"/>
      <protection/>
    </xf>
    <xf numFmtId="3" fontId="17" fillId="33" borderId="26" xfId="70" applyNumberFormat="1" applyFont="1" applyFill="1" applyBorder="1" applyAlignment="1">
      <alignment horizontal="center" vertical="center" wrapText="1"/>
      <protection/>
    </xf>
    <xf numFmtId="1" fontId="17" fillId="33" borderId="26" xfId="70" applyNumberFormat="1" applyFont="1" applyFill="1" applyBorder="1" applyAlignment="1">
      <alignment horizontal="center" vertical="center" wrapText="1"/>
      <protection/>
    </xf>
    <xf numFmtId="0" fontId="12" fillId="0" borderId="39" xfId="70" applyFont="1" applyFill="1" applyBorder="1" applyAlignment="1">
      <alignment horizontal="center"/>
      <protection/>
    </xf>
    <xf numFmtId="3" fontId="11" fillId="0" borderId="35" xfId="70" applyNumberFormat="1" applyFont="1" applyFill="1" applyBorder="1" applyAlignment="1">
      <alignment horizontal="center"/>
      <protection/>
    </xf>
    <xf numFmtId="2" fontId="11" fillId="0" borderId="35" xfId="70" applyNumberFormat="1" applyFont="1" applyFill="1" applyBorder="1" applyAlignment="1">
      <alignment horizontal="center"/>
      <protection/>
    </xf>
    <xf numFmtId="191" fontId="11" fillId="0" borderId="35" xfId="70" applyNumberFormat="1" applyFont="1" applyFill="1" applyBorder="1" applyAlignment="1">
      <alignment horizontal="center"/>
      <protection/>
    </xf>
    <xf numFmtId="0" fontId="11" fillId="0" borderId="35" xfId="70" applyFont="1" applyFill="1" applyBorder="1" applyAlignment="1">
      <alignment horizontal="center"/>
      <protection/>
    </xf>
    <xf numFmtId="0" fontId="17" fillId="0" borderId="73" xfId="70" applyFont="1" applyBorder="1" applyAlignment="1">
      <alignment horizontal="center" vertical="center" wrapText="1"/>
      <protection/>
    </xf>
    <xf numFmtId="0" fontId="17" fillId="0" borderId="85" xfId="70" applyFont="1" applyBorder="1" applyAlignment="1">
      <alignment horizontal="center" vertical="center" wrapText="1"/>
      <protection/>
    </xf>
    <xf numFmtId="3" fontId="18" fillId="0" borderId="20" xfId="70" applyNumberFormat="1" applyFont="1" applyBorder="1" applyAlignment="1">
      <alignment horizontal="center" vertical="center" wrapText="1"/>
      <protection/>
    </xf>
    <xf numFmtId="3" fontId="18" fillId="0" borderId="21" xfId="70" applyNumberFormat="1" applyFont="1" applyBorder="1" applyAlignment="1">
      <alignment horizontal="center" vertical="center" wrapText="1"/>
      <protection/>
    </xf>
    <xf numFmtId="3" fontId="18" fillId="0" borderId="86" xfId="70" applyNumberFormat="1" applyFont="1" applyBorder="1" applyAlignment="1">
      <alignment horizontal="center" vertical="center" wrapText="1"/>
      <protection/>
    </xf>
    <xf numFmtId="2" fontId="8" fillId="0" borderId="20" xfId="70" applyNumberFormat="1" applyFont="1" applyBorder="1" applyAlignment="1">
      <alignment horizontal="center" vertical="center"/>
      <protection/>
    </xf>
    <xf numFmtId="2" fontId="8" fillId="0" borderId="42" xfId="70" applyNumberFormat="1" applyFont="1" applyBorder="1" applyAlignment="1">
      <alignment horizontal="center" vertical="center"/>
      <protection/>
    </xf>
    <xf numFmtId="2" fontId="8" fillId="0" borderId="86" xfId="70" applyNumberFormat="1" applyFont="1" applyBorder="1" applyAlignment="1">
      <alignment horizontal="center" vertical="center"/>
      <protection/>
    </xf>
    <xf numFmtId="3" fontId="18" fillId="0" borderId="17" xfId="70" applyNumberFormat="1" applyFont="1" applyBorder="1" applyAlignment="1">
      <alignment horizontal="center" vertical="center" wrapText="1"/>
      <protection/>
    </xf>
    <xf numFmtId="3" fontId="18" fillId="0" borderId="18" xfId="70" applyNumberFormat="1" applyFont="1" applyBorder="1" applyAlignment="1">
      <alignment horizontal="center" vertical="center" wrapText="1"/>
      <protection/>
    </xf>
    <xf numFmtId="3" fontId="18" fillId="0" borderId="87" xfId="70" applyNumberFormat="1" applyFont="1" applyBorder="1" applyAlignment="1">
      <alignment horizontal="center" vertical="center" wrapText="1"/>
      <protection/>
    </xf>
    <xf numFmtId="2" fontId="8" fillId="0" borderId="17" xfId="70" applyNumberFormat="1" applyFont="1" applyBorder="1" applyAlignment="1">
      <alignment horizontal="center" vertical="center"/>
      <protection/>
    </xf>
    <xf numFmtId="2" fontId="8" fillId="0" borderId="87" xfId="70" applyNumberFormat="1" applyFont="1" applyBorder="1" applyAlignment="1">
      <alignment horizontal="center" vertical="center"/>
      <protection/>
    </xf>
    <xf numFmtId="3" fontId="18" fillId="0" borderId="35" xfId="70" applyNumberFormat="1" applyFont="1" applyBorder="1" applyAlignment="1">
      <alignment horizontal="center" vertical="center" wrapText="1"/>
      <protection/>
    </xf>
    <xf numFmtId="3" fontId="18" fillId="0" borderId="56" xfId="70" applyNumberFormat="1" applyFont="1" applyBorder="1" applyAlignment="1">
      <alignment horizontal="center" vertical="center" wrapText="1"/>
      <protection/>
    </xf>
    <xf numFmtId="3" fontId="18" fillId="0" borderId="50" xfId="70" applyNumberFormat="1" applyFont="1" applyBorder="1" applyAlignment="1">
      <alignment horizontal="center" vertical="center" wrapText="1"/>
      <protection/>
    </xf>
    <xf numFmtId="3" fontId="18" fillId="0" borderId="12" xfId="70" applyNumberFormat="1" applyFont="1" applyBorder="1" applyAlignment="1">
      <alignment horizontal="center" vertical="center" wrapText="1"/>
      <protection/>
    </xf>
    <xf numFmtId="3" fontId="18" fillId="0" borderId="65" xfId="70" applyNumberFormat="1" applyFont="1" applyBorder="1" applyAlignment="1">
      <alignment horizontal="center" vertical="center" wrapText="1"/>
      <protection/>
    </xf>
    <xf numFmtId="3" fontId="18" fillId="0" borderId="85" xfId="70" applyNumberFormat="1" applyFont="1" applyBorder="1" applyAlignment="1">
      <alignment horizontal="center" vertical="center" wrapText="1"/>
      <protection/>
    </xf>
    <xf numFmtId="2" fontId="8" fillId="0" borderId="12" xfId="70" applyNumberFormat="1" applyFont="1" applyBorder="1" applyAlignment="1">
      <alignment horizontal="center" vertical="center"/>
      <protection/>
    </xf>
    <xf numFmtId="2" fontId="8" fillId="0" borderId="85" xfId="70" applyNumberFormat="1" applyFont="1" applyBorder="1" applyAlignment="1">
      <alignment horizontal="center" vertical="center"/>
      <protection/>
    </xf>
    <xf numFmtId="3" fontId="17" fillId="33" borderId="51" xfId="70" applyNumberFormat="1" applyFont="1" applyFill="1" applyBorder="1" applyAlignment="1">
      <alignment horizontal="center" vertical="center" wrapText="1"/>
      <protection/>
    </xf>
    <xf numFmtId="1" fontId="17" fillId="33" borderId="51" xfId="70" applyNumberFormat="1" applyFont="1" applyFill="1" applyBorder="1" applyAlignment="1">
      <alignment horizontal="center" vertical="center" wrapText="1"/>
      <protection/>
    </xf>
    <xf numFmtId="2" fontId="8" fillId="0" borderId="21" xfId="70" applyNumberFormat="1" applyFont="1" applyBorder="1" applyAlignment="1">
      <alignment horizontal="center" vertical="center"/>
      <protection/>
    </xf>
    <xf numFmtId="3" fontId="17" fillId="33" borderId="17" xfId="70" applyNumberFormat="1" applyFont="1" applyFill="1" applyBorder="1" applyAlignment="1">
      <alignment horizontal="center" vertical="center" wrapText="1"/>
      <protection/>
    </xf>
    <xf numFmtId="3" fontId="17" fillId="33" borderId="87" xfId="70" applyNumberFormat="1" applyFont="1" applyFill="1" applyBorder="1" applyAlignment="1">
      <alignment horizontal="center" vertical="center" wrapText="1"/>
      <protection/>
    </xf>
    <xf numFmtId="2" fontId="17" fillId="33" borderId="17" xfId="70" applyNumberFormat="1" applyFont="1" applyFill="1" applyBorder="1" applyAlignment="1">
      <alignment horizontal="center" vertical="center" wrapText="1"/>
      <protection/>
    </xf>
    <xf numFmtId="2" fontId="17" fillId="33" borderId="18" xfId="70" applyNumberFormat="1" applyFont="1" applyFill="1" applyBorder="1" applyAlignment="1">
      <alignment horizontal="center" vertical="center" wrapText="1"/>
      <protection/>
    </xf>
    <xf numFmtId="2" fontId="17" fillId="33" borderId="87" xfId="70" applyNumberFormat="1" applyFont="1" applyFill="1" applyBorder="1" applyAlignment="1">
      <alignment horizontal="center" vertical="center" wrapText="1"/>
      <protection/>
    </xf>
    <xf numFmtId="3" fontId="17" fillId="33" borderId="35" xfId="70" applyNumberFormat="1" applyFont="1" applyFill="1" applyBorder="1" applyAlignment="1">
      <alignment horizontal="center" vertical="center" wrapText="1"/>
      <protection/>
    </xf>
    <xf numFmtId="3" fontId="17" fillId="33" borderId="50" xfId="70" applyNumberFormat="1" applyFont="1" applyFill="1" applyBorder="1" applyAlignment="1">
      <alignment horizontal="center" vertical="center" wrapText="1"/>
      <protection/>
    </xf>
    <xf numFmtId="2" fontId="17" fillId="33" borderId="35" xfId="70" applyNumberFormat="1" applyFont="1" applyFill="1" applyBorder="1" applyAlignment="1">
      <alignment horizontal="center" vertical="center" wrapText="1"/>
      <protection/>
    </xf>
    <xf numFmtId="2" fontId="17" fillId="33" borderId="56" xfId="70" applyNumberFormat="1" applyFont="1" applyFill="1" applyBorder="1" applyAlignment="1">
      <alignment horizontal="center" vertical="center" wrapText="1"/>
      <protection/>
    </xf>
    <xf numFmtId="2" fontId="17" fillId="33" borderId="50" xfId="70" applyNumberFormat="1" applyFont="1" applyFill="1" applyBorder="1" applyAlignment="1">
      <alignment horizontal="center" vertical="center" wrapText="1"/>
      <protection/>
    </xf>
    <xf numFmtId="0" fontId="17" fillId="0" borderId="88" xfId="70" applyFont="1" applyBorder="1" applyAlignment="1">
      <alignment horizontal="center" vertical="center" wrapText="1"/>
      <protection/>
    </xf>
    <xf numFmtId="0" fontId="18" fillId="0" borderId="86" xfId="70" applyFont="1" applyBorder="1" applyAlignment="1">
      <alignment horizontal="center" vertical="center" wrapText="1"/>
      <protection/>
    </xf>
    <xf numFmtId="0" fontId="18" fillId="0" borderId="87" xfId="70" applyFont="1" applyBorder="1" applyAlignment="1">
      <alignment horizontal="center" vertical="center" wrapText="1"/>
      <protection/>
    </xf>
    <xf numFmtId="0" fontId="18" fillId="0" borderId="50" xfId="70" applyFont="1" applyBorder="1" applyAlignment="1">
      <alignment horizontal="center" vertical="center" wrapText="1"/>
      <protection/>
    </xf>
    <xf numFmtId="0" fontId="17" fillId="33" borderId="51" xfId="70" applyFont="1" applyFill="1" applyBorder="1" applyAlignment="1">
      <alignment horizontal="center" vertical="center" wrapText="1"/>
      <protection/>
    </xf>
    <xf numFmtId="1" fontId="8" fillId="0" borderId="89" xfId="70" applyNumberFormat="1" applyFont="1" applyBorder="1" applyAlignment="1">
      <alignment horizontal="center" vertical="center"/>
      <protection/>
    </xf>
    <xf numFmtId="1" fontId="8" fillId="0" borderId="87" xfId="70" applyNumberFormat="1" applyFont="1" applyBorder="1" applyAlignment="1">
      <alignment horizontal="center" vertical="center"/>
      <protection/>
    </xf>
    <xf numFmtId="1" fontId="17" fillId="33" borderId="87" xfId="70" applyNumberFormat="1" applyFont="1" applyFill="1" applyBorder="1" applyAlignment="1">
      <alignment horizontal="center" vertical="center" wrapText="1"/>
      <protection/>
    </xf>
    <xf numFmtId="1" fontId="8" fillId="0" borderId="87" xfId="70" applyNumberFormat="1" applyFont="1" applyFill="1" applyBorder="1" applyAlignment="1">
      <alignment horizontal="center" vertical="center"/>
      <protection/>
    </xf>
    <xf numFmtId="1" fontId="17" fillId="33" borderId="50" xfId="70" applyNumberFormat="1" applyFont="1" applyFill="1" applyBorder="1" applyAlignment="1">
      <alignment horizontal="center" vertical="center" wrapText="1"/>
      <protection/>
    </xf>
    <xf numFmtId="0" fontId="11" fillId="0" borderId="45" xfId="70" applyFont="1" applyFill="1" applyBorder="1" applyAlignment="1">
      <alignment horizontal="center" vertical="center"/>
      <protection/>
    </xf>
    <xf numFmtId="0" fontId="88" fillId="0" borderId="0" xfId="71" applyFont="1" applyAlignment="1">
      <alignment horizontal="center"/>
      <protection/>
    </xf>
    <xf numFmtId="0" fontId="2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10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5" fillId="0" borderId="0" xfId="0" applyFont="1" applyFill="1" applyAlignment="1">
      <alignment horizontal="center"/>
    </xf>
    <xf numFmtId="0" fontId="103" fillId="0" borderId="0" xfId="0" applyFont="1" applyFill="1" applyAlignment="1">
      <alignment horizontal="center"/>
    </xf>
    <xf numFmtId="3" fontId="5" fillId="0" borderId="23" xfId="0" applyNumberFormat="1" applyFont="1" applyBorder="1" applyAlignment="1">
      <alignment wrapText="1"/>
    </xf>
    <xf numFmtId="10" fontId="9" fillId="0" borderId="83" xfId="73" applyNumberFormat="1" applyFont="1" applyBorder="1" applyAlignment="1">
      <alignment horizontal="center"/>
    </xf>
    <xf numFmtId="10" fontId="8" fillId="0" borderId="44" xfId="73" applyNumberFormat="1" applyFont="1" applyBorder="1" applyAlignment="1">
      <alignment horizontal="center"/>
    </xf>
    <xf numFmtId="10" fontId="8" fillId="0" borderId="27" xfId="73" applyNumberFormat="1" applyFont="1" applyBorder="1" applyAlignment="1">
      <alignment horizontal="center"/>
    </xf>
    <xf numFmtId="10" fontId="8" fillId="0" borderId="90" xfId="73" applyNumberFormat="1" applyFont="1" applyBorder="1" applyAlignment="1">
      <alignment horizontal="center"/>
    </xf>
    <xf numFmtId="10" fontId="8" fillId="0" borderId="80" xfId="73" applyNumberFormat="1" applyFont="1" applyBorder="1" applyAlignment="1">
      <alignment horizontal="center"/>
    </xf>
    <xf numFmtId="10" fontId="8" fillId="0" borderId="34" xfId="73" applyNumberFormat="1" applyFont="1" applyBorder="1" applyAlignment="1">
      <alignment horizontal="center"/>
    </xf>
    <xf numFmtId="10" fontId="2" fillId="0" borderId="83" xfId="73" applyNumberFormat="1" applyFont="1" applyBorder="1" applyAlignment="1">
      <alignment/>
    </xf>
    <xf numFmtId="10" fontId="2" fillId="0" borderId="45" xfId="73" applyNumberFormat="1" applyFont="1" applyBorder="1" applyAlignment="1">
      <alignment/>
    </xf>
    <xf numFmtId="189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 horizontal="left" indent="1"/>
    </xf>
    <xf numFmtId="49" fontId="2" fillId="0" borderId="39" xfId="0" applyNumberFormat="1" applyFont="1" applyBorder="1" applyAlignment="1">
      <alignment horizontal="center"/>
    </xf>
    <xf numFmtId="10" fontId="4" fillId="0" borderId="83" xfId="73" applyNumberFormat="1" applyFont="1" applyBorder="1" applyAlignment="1">
      <alignment horizontal="center"/>
    </xf>
    <xf numFmtId="10" fontId="26" fillId="0" borderId="50" xfId="73" applyNumberFormat="1" applyFont="1" applyBorder="1" applyAlignment="1">
      <alignment horizontal="center"/>
    </xf>
    <xf numFmtId="10" fontId="3" fillId="0" borderId="44" xfId="73" applyNumberFormat="1" applyFont="1" applyBorder="1" applyAlignment="1">
      <alignment horizontal="center"/>
    </xf>
    <xf numFmtId="10" fontId="3" fillId="0" borderId="27" xfId="73" applyNumberFormat="1" applyFont="1" applyBorder="1" applyAlignment="1">
      <alignment horizontal="center"/>
    </xf>
    <xf numFmtId="3" fontId="3" fillId="0" borderId="27" xfId="69" applyNumberFormat="1" applyFont="1" applyFill="1" applyBorder="1" applyAlignment="1">
      <alignment horizontal="right"/>
      <protection/>
    </xf>
    <xf numFmtId="3" fontId="3" fillId="0" borderId="21" xfId="69" applyNumberFormat="1" applyFont="1" applyFill="1" applyBorder="1" applyAlignment="1">
      <alignment horizontal="right"/>
      <protection/>
    </xf>
    <xf numFmtId="3" fontId="3" fillId="0" borderId="21" xfId="69" applyNumberFormat="1" applyFont="1" applyFill="1" applyBorder="1" applyAlignment="1">
      <alignment horizontal="center"/>
      <protection/>
    </xf>
    <xf numFmtId="3" fontId="4" fillId="0" borderId="28" xfId="69" applyNumberFormat="1" applyFont="1" applyFill="1" applyBorder="1" applyAlignment="1">
      <alignment/>
      <protection/>
    </xf>
    <xf numFmtId="3" fontId="4" fillId="0" borderId="26" xfId="69" applyNumberFormat="1" applyFont="1" applyFill="1" applyBorder="1" applyAlignment="1">
      <alignment/>
      <protection/>
    </xf>
    <xf numFmtId="3" fontId="4" fillId="0" borderId="15" xfId="69" applyNumberFormat="1" applyFont="1" applyFill="1" applyBorder="1" applyAlignment="1">
      <alignment horizontal="center"/>
      <protection/>
    </xf>
    <xf numFmtId="3" fontId="4" fillId="0" borderId="26" xfId="69" applyNumberFormat="1" applyFont="1" applyFill="1" applyBorder="1" applyAlignment="1">
      <alignment horizontal="center"/>
      <protection/>
    </xf>
    <xf numFmtId="0" fontId="4" fillId="0" borderId="26" xfId="69" applyFont="1" applyFill="1" applyBorder="1" applyAlignment="1">
      <alignment horizontal="center"/>
      <protection/>
    </xf>
    <xf numFmtId="3" fontId="3" fillId="0" borderId="27" xfId="69" applyNumberFormat="1" applyFont="1" applyFill="1" applyBorder="1" applyAlignment="1">
      <alignment/>
      <protection/>
    </xf>
    <xf numFmtId="3" fontId="3" fillId="0" borderId="21" xfId="69" applyNumberFormat="1" applyFont="1" applyFill="1" applyBorder="1" applyAlignment="1">
      <alignment/>
      <protection/>
    </xf>
    <xf numFmtId="0" fontId="3" fillId="0" borderId="21" xfId="69" applyFont="1" applyFill="1" applyBorder="1" applyAlignment="1">
      <alignment horizontal="center"/>
      <protection/>
    </xf>
    <xf numFmtId="4" fontId="2" fillId="0" borderId="90" xfId="0" applyNumberFormat="1" applyFont="1" applyBorder="1" applyAlignment="1">
      <alignment horizontal="right"/>
    </xf>
    <xf numFmtId="4" fontId="2" fillId="0" borderId="80" xfId="0" applyNumberFormat="1" applyFont="1" applyBorder="1" applyAlignment="1">
      <alignment horizontal="right"/>
    </xf>
    <xf numFmtId="10" fontId="1" fillId="0" borderId="91" xfId="73" applyNumberFormat="1" applyFont="1" applyFill="1" applyBorder="1" applyAlignment="1">
      <alignment horizontal="right"/>
    </xf>
    <xf numFmtId="10" fontId="2" fillId="0" borderId="81" xfId="73" applyNumberFormat="1" applyFont="1" applyBorder="1" applyAlignment="1">
      <alignment horizontal="right"/>
    </xf>
    <xf numFmtId="49" fontId="10" fillId="0" borderId="72" xfId="0" applyNumberFormat="1" applyFont="1" applyBorder="1" applyAlignment="1">
      <alignment horizontal="center" vertical="center" wrapText="1"/>
    </xf>
    <xf numFmtId="0" fontId="106" fillId="34" borderId="23" xfId="70" applyFont="1" applyFill="1" applyBorder="1" applyAlignment="1">
      <alignment horizontal="center"/>
      <protection/>
    </xf>
    <xf numFmtId="3" fontId="107" fillId="34" borderId="17" xfId="70" applyNumberFormat="1" applyFont="1" applyFill="1" applyBorder="1" applyAlignment="1">
      <alignment horizontal="center"/>
      <protection/>
    </xf>
    <xf numFmtId="2" fontId="107" fillId="34" borderId="17" xfId="70" applyNumberFormat="1" applyFont="1" applyFill="1" applyBorder="1" applyAlignment="1">
      <alignment horizontal="center"/>
      <protection/>
    </xf>
    <xf numFmtId="191" fontId="107" fillId="34" borderId="17" xfId="70" applyNumberFormat="1" applyFont="1" applyFill="1" applyBorder="1" applyAlignment="1">
      <alignment horizontal="center"/>
      <protection/>
    </xf>
    <xf numFmtId="0" fontId="107" fillId="34" borderId="17" xfId="70" applyFont="1" applyFill="1" applyBorder="1" applyAlignment="1">
      <alignment horizontal="center"/>
      <protection/>
    </xf>
    <xf numFmtId="0" fontId="107" fillId="34" borderId="44" xfId="70" applyFont="1" applyFill="1" applyBorder="1" applyAlignment="1">
      <alignment horizontal="center"/>
      <protection/>
    </xf>
    <xf numFmtId="0" fontId="106" fillId="34" borderId="23" xfId="70" applyFont="1" applyFill="1" applyBorder="1" applyAlignment="1">
      <alignment horizontal="center" wrapText="1"/>
      <protection/>
    </xf>
    <xf numFmtId="3" fontId="107" fillId="34" borderId="17" xfId="70" applyNumberFormat="1" applyFont="1" applyFill="1" applyBorder="1" applyAlignment="1">
      <alignment horizontal="center" wrapText="1"/>
      <protection/>
    </xf>
    <xf numFmtId="2" fontId="107" fillId="34" borderId="17" xfId="70" applyNumberFormat="1" applyFont="1" applyFill="1" applyBorder="1" applyAlignment="1">
      <alignment horizontal="center" wrapText="1"/>
      <protection/>
    </xf>
    <xf numFmtId="191" fontId="107" fillId="34" borderId="17" xfId="70" applyNumberFormat="1" applyFont="1" applyFill="1" applyBorder="1" applyAlignment="1">
      <alignment horizontal="center" wrapText="1"/>
      <protection/>
    </xf>
    <xf numFmtId="0" fontId="107" fillId="34" borderId="17" xfId="70" applyFont="1" applyFill="1" applyBorder="1" applyAlignment="1">
      <alignment horizontal="center" wrapText="1"/>
      <protection/>
    </xf>
    <xf numFmtId="3" fontId="107" fillId="34" borderId="44" xfId="70" applyNumberFormat="1" applyFont="1" applyFill="1" applyBorder="1" applyAlignment="1">
      <alignment horizontal="center" wrapText="1"/>
      <protection/>
    </xf>
    <xf numFmtId="0" fontId="106" fillId="35" borderId="23" xfId="70" applyFont="1" applyFill="1" applyBorder="1" applyAlignment="1">
      <alignment horizontal="center"/>
      <protection/>
    </xf>
    <xf numFmtId="3" fontId="107" fillId="35" borderId="17" xfId="70" applyNumberFormat="1" applyFont="1" applyFill="1" applyBorder="1" applyAlignment="1">
      <alignment horizontal="center"/>
      <protection/>
    </xf>
    <xf numFmtId="2" fontId="107" fillId="35" borderId="17" xfId="70" applyNumberFormat="1" applyFont="1" applyFill="1" applyBorder="1" applyAlignment="1">
      <alignment horizontal="center"/>
      <protection/>
    </xf>
    <xf numFmtId="191" fontId="107" fillId="35" borderId="17" xfId="70" applyNumberFormat="1" applyFont="1" applyFill="1" applyBorder="1" applyAlignment="1">
      <alignment horizontal="center"/>
      <protection/>
    </xf>
    <xf numFmtId="0" fontId="107" fillId="35" borderId="17" xfId="70" applyFont="1" applyFill="1" applyBorder="1" applyAlignment="1">
      <alignment horizontal="center"/>
      <protection/>
    </xf>
    <xf numFmtId="0" fontId="107" fillId="35" borderId="44" xfId="70" applyFont="1" applyFill="1" applyBorder="1" applyAlignment="1">
      <alignment horizontal="center"/>
      <protection/>
    </xf>
    <xf numFmtId="0" fontId="106" fillId="36" borderId="23" xfId="70" applyFont="1" applyFill="1" applyBorder="1" applyAlignment="1">
      <alignment horizontal="center" wrapText="1"/>
      <protection/>
    </xf>
    <xf numFmtId="3" fontId="107" fillId="36" borderId="17" xfId="70" applyNumberFormat="1" applyFont="1" applyFill="1" applyBorder="1" applyAlignment="1">
      <alignment horizontal="center" wrapText="1"/>
      <protection/>
    </xf>
    <xf numFmtId="2" fontId="107" fillId="36" borderId="17" xfId="70" applyNumberFormat="1" applyFont="1" applyFill="1" applyBorder="1" applyAlignment="1">
      <alignment horizontal="center" wrapText="1"/>
      <protection/>
    </xf>
    <xf numFmtId="191" fontId="107" fillId="36" borderId="17" xfId="70" applyNumberFormat="1" applyFont="1" applyFill="1" applyBorder="1" applyAlignment="1">
      <alignment horizontal="center" wrapText="1"/>
      <protection/>
    </xf>
    <xf numFmtId="0" fontId="107" fillId="36" borderId="17" xfId="70" applyFont="1" applyFill="1" applyBorder="1" applyAlignment="1">
      <alignment horizontal="center" wrapText="1"/>
      <protection/>
    </xf>
    <xf numFmtId="3" fontId="107" fillId="36" borderId="44" xfId="70" applyNumberFormat="1" applyFont="1" applyFill="1" applyBorder="1" applyAlignment="1">
      <alignment horizontal="center" wrapText="1"/>
      <protection/>
    </xf>
    <xf numFmtId="3" fontId="107" fillId="34" borderId="17" xfId="70" applyNumberFormat="1" applyFont="1" applyFill="1" applyBorder="1" applyAlignment="1">
      <alignment horizontal="center"/>
      <protection/>
    </xf>
    <xf numFmtId="2" fontId="107" fillId="34" borderId="17" xfId="70" applyNumberFormat="1" applyFont="1" applyFill="1" applyBorder="1" applyAlignment="1">
      <alignment horizontal="center"/>
      <protection/>
    </xf>
    <xf numFmtId="191" fontId="107" fillId="34" borderId="17" xfId="70" applyNumberFormat="1" applyFont="1" applyFill="1" applyBorder="1" applyAlignment="1">
      <alignment horizontal="center"/>
      <protection/>
    </xf>
    <xf numFmtId="0" fontId="107" fillId="34" borderId="17" xfId="70" applyFont="1" applyFill="1" applyBorder="1" applyAlignment="1">
      <alignment horizontal="center"/>
      <protection/>
    </xf>
    <xf numFmtId="0" fontId="107" fillId="34" borderId="44" xfId="70" applyFont="1" applyFill="1" applyBorder="1" applyAlignment="1">
      <alignment horizontal="center"/>
      <protection/>
    </xf>
    <xf numFmtId="0" fontId="8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49" fontId="4" fillId="0" borderId="94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95" xfId="0" applyNumberFormat="1" applyFont="1" applyBorder="1" applyAlignment="1">
      <alignment horizontal="center" vertical="center"/>
    </xf>
    <xf numFmtId="0" fontId="108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88" fillId="0" borderId="0" xfId="71" applyFont="1" applyAlignment="1">
      <alignment horizontal="center"/>
      <protection/>
    </xf>
    <xf numFmtId="0" fontId="70" fillId="0" borderId="0" xfId="71" applyAlignment="1">
      <alignment horizontal="center"/>
      <protection/>
    </xf>
    <xf numFmtId="0" fontId="1" fillId="0" borderId="0" xfId="0" applyFont="1" applyAlignment="1">
      <alignment horizontal="center"/>
    </xf>
    <xf numFmtId="0" fontId="9" fillId="0" borderId="98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69" applyFont="1" applyBorder="1" applyAlignment="1">
      <alignment horizontal="center" vertical="center"/>
      <protection/>
    </xf>
    <xf numFmtId="0" fontId="7" fillId="0" borderId="42" xfId="69" applyBorder="1" applyAlignment="1">
      <alignment horizontal="center" vertical="center"/>
      <protection/>
    </xf>
    <xf numFmtId="0" fontId="7" fillId="0" borderId="17" xfId="69" applyBorder="1" applyAlignment="1">
      <alignment horizontal="center" vertical="center"/>
      <protection/>
    </xf>
    <xf numFmtId="2" fontId="4" fillId="0" borderId="71" xfId="69" applyNumberFormat="1" applyFont="1" applyBorder="1" applyAlignment="1">
      <alignment horizontal="center" vertical="center" wrapText="1"/>
      <protection/>
    </xf>
    <xf numFmtId="0" fontId="7" fillId="0" borderId="27" xfId="69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1" fillId="0" borderId="0" xfId="69" applyFont="1" applyAlignment="1">
      <alignment horizontal="center"/>
      <protection/>
    </xf>
    <xf numFmtId="0" fontId="4" fillId="0" borderId="94" xfId="69" applyFont="1" applyBorder="1" applyAlignment="1">
      <alignment horizontal="center" vertical="center"/>
      <protection/>
    </xf>
    <xf numFmtId="0" fontId="4" fillId="0" borderId="62" xfId="69" applyFont="1" applyBorder="1" applyAlignment="1">
      <alignment horizontal="center" vertical="center"/>
      <protection/>
    </xf>
    <xf numFmtId="0" fontId="4" fillId="0" borderId="95" xfId="69" applyFont="1" applyBorder="1" applyAlignment="1">
      <alignment horizontal="center" vertical="center"/>
      <protection/>
    </xf>
    <xf numFmtId="0" fontId="9" fillId="0" borderId="35" xfId="69" applyFont="1" applyBorder="1" applyAlignment="1">
      <alignment horizontal="center" vertical="center" wrapText="1"/>
      <protection/>
    </xf>
    <xf numFmtId="0" fontId="7" fillId="0" borderId="96" xfId="69" applyFont="1" applyBorder="1" applyAlignment="1">
      <alignment horizontal="center" vertical="center" wrapText="1"/>
      <protection/>
    </xf>
    <xf numFmtId="0" fontId="4" fillId="0" borderId="32" xfId="69" applyFont="1" applyBorder="1" applyAlignment="1">
      <alignment horizontal="center"/>
      <protection/>
    </xf>
    <xf numFmtId="0" fontId="4" fillId="0" borderId="57" xfId="69" applyFont="1" applyBorder="1" applyAlignment="1">
      <alignment horizontal="center"/>
      <protection/>
    </xf>
    <xf numFmtId="0" fontId="4" fillId="0" borderId="99" xfId="69" applyFont="1" applyBorder="1" applyAlignment="1">
      <alignment horizontal="center"/>
      <protection/>
    </xf>
    <xf numFmtId="0" fontId="4" fillId="0" borderId="35" xfId="69" applyFont="1" applyBorder="1" applyAlignment="1">
      <alignment horizontal="center" textRotation="90" shrinkToFit="1"/>
      <protection/>
    </xf>
    <xf numFmtId="0" fontId="4" fillId="0" borderId="96" xfId="69" applyFont="1" applyBorder="1" applyAlignment="1">
      <alignment horizontal="center" textRotation="90" shrinkToFit="1"/>
      <protection/>
    </xf>
    <xf numFmtId="0" fontId="4" fillId="0" borderId="101" xfId="69" applyFont="1" applyBorder="1" applyAlignment="1">
      <alignment horizontal="center"/>
      <protection/>
    </xf>
    <xf numFmtId="0" fontId="4" fillId="0" borderId="45" xfId="69" applyFont="1" applyBorder="1" applyAlignment="1">
      <alignment horizontal="center" textRotation="90" shrinkToFit="1"/>
      <protection/>
    </xf>
    <xf numFmtId="0" fontId="4" fillId="0" borderId="72" xfId="69" applyFont="1" applyBorder="1" applyAlignment="1">
      <alignment horizontal="center" textRotation="90" shrinkToFit="1"/>
      <protection/>
    </xf>
    <xf numFmtId="0" fontId="4" fillId="0" borderId="94" xfId="69" applyFont="1" applyBorder="1" applyAlignment="1">
      <alignment horizontal="center" vertical="center" wrapText="1"/>
      <protection/>
    </xf>
    <xf numFmtId="0" fontId="4" fillId="0" borderId="62" xfId="69" applyFont="1" applyBorder="1" applyAlignment="1">
      <alignment horizontal="center" vertical="center" wrapText="1"/>
      <protection/>
    </xf>
    <xf numFmtId="0" fontId="4" fillId="0" borderId="95" xfId="69" applyFont="1" applyBorder="1" applyAlignment="1">
      <alignment horizontal="center" vertical="center" wrapText="1"/>
      <protection/>
    </xf>
    <xf numFmtId="0" fontId="2" fillId="0" borderId="102" xfId="0" applyFont="1" applyBorder="1" applyAlignment="1">
      <alignment horizontal="left" indent="4"/>
    </xf>
    <xf numFmtId="0" fontId="15" fillId="0" borderId="103" xfId="0" applyFont="1" applyBorder="1" applyAlignment="1">
      <alignment horizontal="left" indent="4"/>
    </xf>
    <xf numFmtId="0" fontId="2" fillId="0" borderId="104" xfId="0" applyFont="1" applyBorder="1" applyAlignment="1">
      <alignment horizontal="left" indent="4"/>
    </xf>
    <xf numFmtId="0" fontId="15" fillId="0" borderId="97" xfId="0" applyFont="1" applyBorder="1" applyAlignment="1">
      <alignment horizontal="left" indent="4"/>
    </xf>
    <xf numFmtId="0" fontId="2" fillId="0" borderId="29" xfId="0" applyFont="1" applyBorder="1" applyAlignment="1">
      <alignment horizontal="left" indent="4"/>
    </xf>
    <xf numFmtId="0" fontId="15" fillId="0" borderId="16" xfId="0" applyFont="1" applyBorder="1" applyAlignment="1">
      <alignment horizontal="left" indent="4"/>
    </xf>
    <xf numFmtId="0" fontId="1" fillId="0" borderId="35" xfId="70" applyFont="1" applyFill="1" applyBorder="1" applyAlignment="1">
      <alignment horizontal="center" vertical="center" wrapText="1"/>
      <protection/>
    </xf>
    <xf numFmtId="0" fontId="15" fillId="0" borderId="96" xfId="70" applyFont="1" applyFill="1" applyBorder="1" applyAlignment="1">
      <alignment vertical="center" wrapText="1"/>
      <protection/>
    </xf>
    <xf numFmtId="0" fontId="1" fillId="0" borderId="35" xfId="70" applyFont="1" applyBorder="1" applyAlignment="1">
      <alignment horizontal="center" vertical="center" wrapText="1"/>
      <protection/>
    </xf>
    <xf numFmtId="0" fontId="15" fillId="0" borderId="96" xfId="70" applyFont="1" applyBorder="1" applyAlignment="1">
      <alignment vertical="center" wrapText="1"/>
      <protection/>
    </xf>
    <xf numFmtId="49" fontId="1" fillId="0" borderId="81" xfId="70" applyNumberFormat="1" applyFont="1" applyBorder="1" applyAlignment="1">
      <alignment horizontal="center" wrapText="1"/>
      <protection/>
    </xf>
    <xf numFmtId="0" fontId="15" fillId="0" borderId="105" xfId="70" applyFont="1" applyBorder="1" applyAlignment="1">
      <alignment horizontal="center" wrapText="1"/>
      <protection/>
    </xf>
    <xf numFmtId="0" fontId="16" fillId="0" borderId="93" xfId="70" applyFont="1" applyBorder="1" applyAlignment="1">
      <alignment horizontal="center" vertical="center" wrapText="1"/>
      <protection/>
    </xf>
    <xf numFmtId="0" fontId="16" fillId="0" borderId="0" xfId="70" applyFont="1" applyBorder="1" applyAlignment="1">
      <alignment horizontal="center" vertical="center" wrapText="1"/>
      <protection/>
    </xf>
    <xf numFmtId="0" fontId="20" fillId="37" borderId="93" xfId="70" applyFont="1" applyFill="1" applyBorder="1" applyAlignment="1">
      <alignment horizontal="center" vertical="center" wrapText="1"/>
      <protection/>
    </xf>
    <xf numFmtId="0" fontId="20" fillId="37" borderId="0" xfId="70" applyFont="1" applyFill="1" applyBorder="1" applyAlignment="1">
      <alignment horizontal="center" vertical="center" wrapText="1"/>
      <protection/>
    </xf>
    <xf numFmtId="0" fontId="19" fillId="0" borderId="0" xfId="70" applyFont="1" applyAlignment="1">
      <alignment horizontal="center" wrapText="1"/>
      <protection/>
    </xf>
    <xf numFmtId="0" fontId="11" fillId="0" borderId="57" xfId="70" applyFont="1" applyBorder="1" applyAlignment="1">
      <alignment wrapText="1"/>
      <protection/>
    </xf>
    <xf numFmtId="0" fontId="17" fillId="0" borderId="93" xfId="70" applyFont="1" applyBorder="1" applyAlignment="1">
      <alignment horizontal="center" vertical="top" wrapText="1"/>
      <protection/>
    </xf>
    <xf numFmtId="0" fontId="17" fillId="0" borderId="98" xfId="70" applyFont="1" applyBorder="1" applyAlignment="1">
      <alignment horizontal="center" vertical="center" wrapText="1"/>
      <protection/>
    </xf>
    <xf numFmtId="0" fontId="17" fillId="0" borderId="106" xfId="70" applyFont="1" applyBorder="1" applyAlignment="1">
      <alignment horizontal="center" vertical="center" wrapText="1"/>
      <protection/>
    </xf>
    <xf numFmtId="0" fontId="16" fillId="37" borderId="93" xfId="70" applyFont="1" applyFill="1" applyBorder="1" applyAlignment="1">
      <alignment horizontal="center" vertical="top" wrapText="1"/>
      <protection/>
    </xf>
    <xf numFmtId="0" fontId="17" fillId="0" borderId="94" xfId="70" applyFont="1" applyBorder="1" applyAlignment="1">
      <alignment horizontal="center" vertical="center" textRotation="90" wrapText="1"/>
      <protection/>
    </xf>
    <xf numFmtId="0" fontId="17" fillId="0" borderId="95" xfId="70" applyFont="1" applyBorder="1" applyAlignment="1">
      <alignment horizontal="center" vertical="center" textRotation="90" wrapText="1"/>
      <protection/>
    </xf>
    <xf numFmtId="0" fontId="17" fillId="0" borderId="43" xfId="70" applyFont="1" applyBorder="1" applyAlignment="1">
      <alignment horizontal="center" vertical="center" wrapText="1"/>
      <protection/>
    </xf>
    <xf numFmtId="0" fontId="17" fillId="0" borderId="13" xfId="70" applyFont="1" applyBorder="1" applyAlignment="1">
      <alignment horizontal="center" vertical="center" wrapText="1"/>
      <protection/>
    </xf>
  </cellXfs>
  <cellStyles count="92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Kontrolná bunka" xfId="55"/>
    <cellStyle name="Kontrolná bunka 2" xfId="56"/>
    <cellStyle name="Currency" xfId="57"/>
    <cellStyle name="Currency [0]" xfId="58"/>
    <cellStyle name="Nadpis 1" xfId="59"/>
    <cellStyle name="Nadpis 1 2" xfId="60"/>
    <cellStyle name="Nadpis 2" xfId="61"/>
    <cellStyle name="Nadpis 2 2" xfId="62"/>
    <cellStyle name="Nadpis 3" xfId="63"/>
    <cellStyle name="Nadpis 3 2" xfId="64"/>
    <cellStyle name="Nadpis 4" xfId="65"/>
    <cellStyle name="Nadpis 4 2" xfId="66"/>
    <cellStyle name="Neutrálna" xfId="67"/>
    <cellStyle name="Neutrálna 2" xfId="68"/>
    <cellStyle name="Normálna 2" xfId="69"/>
    <cellStyle name="Normálna 3" xfId="70"/>
    <cellStyle name="Normálne 2" xfId="71"/>
    <cellStyle name="Percent" xfId="72"/>
    <cellStyle name="Percentá 2" xfId="73"/>
    <cellStyle name="Poznámka" xfId="74"/>
    <cellStyle name="Poznámka 2" xfId="75"/>
    <cellStyle name="Prepojená bunka" xfId="76"/>
    <cellStyle name="Prepojená bunka 2" xfId="77"/>
    <cellStyle name="Spolu" xfId="78"/>
    <cellStyle name="Spolu 2" xfId="79"/>
    <cellStyle name="Text upozornenia" xfId="80"/>
    <cellStyle name="Text upozornenia 2" xfId="81"/>
    <cellStyle name="Titul" xfId="82"/>
    <cellStyle name="Titul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etľujúci text" xfId="90"/>
    <cellStyle name="Vysvetľujúci text 2" xfId="91"/>
    <cellStyle name="Zlá" xfId="92"/>
    <cellStyle name="Zlá 2" xfId="93"/>
    <cellStyle name="Zvýraznenie1" xfId="94"/>
    <cellStyle name="Zvýraznenie1 2" xfId="95"/>
    <cellStyle name="Zvýraznenie2" xfId="96"/>
    <cellStyle name="Zvýraznenie2 2" xfId="97"/>
    <cellStyle name="Zvýraznenie3" xfId="98"/>
    <cellStyle name="Zvýraznenie3 2" xfId="99"/>
    <cellStyle name="Zvýraznenie4" xfId="100"/>
    <cellStyle name="Zvýraznenie4 2" xfId="101"/>
    <cellStyle name="Zvýraznenie5" xfId="102"/>
    <cellStyle name="Zvýraznenie5 2" xfId="103"/>
    <cellStyle name="Zvýraznenie6" xfId="104"/>
    <cellStyle name="Zvýraznenie6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view="pageLayout" workbookViewId="0" topLeftCell="A1">
      <selection activeCell="C12" sqref="C12"/>
    </sheetView>
  </sheetViews>
  <sheetFormatPr defaultColWidth="8.796875" defaultRowHeight="15"/>
  <cols>
    <col min="1" max="1" width="33" style="1" customWidth="1"/>
    <col min="2" max="4" width="6.19921875" style="1" customWidth="1"/>
    <col min="5" max="5" width="7.19921875" style="1" customWidth="1"/>
    <col min="6" max="6" width="7.3984375" style="1" customWidth="1"/>
    <col min="7" max="7" width="6.19921875" style="1" customWidth="1"/>
    <col min="8" max="16384" width="8.8984375" style="1" customWidth="1"/>
  </cols>
  <sheetData>
    <row r="1" spans="1:7" ht="18.75" customHeight="1" thickBot="1">
      <c r="A1" s="368" t="s">
        <v>315</v>
      </c>
      <c r="B1" s="368"/>
      <c r="C1" s="368"/>
      <c r="D1" s="368"/>
      <c r="E1" s="368"/>
      <c r="F1" s="368"/>
      <c r="G1" s="368"/>
    </row>
    <row r="2" spans="1:7" s="3" customFormat="1" ht="17.25" customHeight="1">
      <c r="A2" s="372" t="s">
        <v>5</v>
      </c>
      <c r="B2" s="366" t="s">
        <v>4</v>
      </c>
      <c r="C2" s="366"/>
      <c r="D2" s="366"/>
      <c r="E2" s="366"/>
      <c r="F2" s="366"/>
      <c r="G2" s="367"/>
    </row>
    <row r="3" spans="1:7" s="3" customFormat="1" ht="17.25" customHeight="1">
      <c r="A3" s="373"/>
      <c r="B3" s="369" t="s">
        <v>10</v>
      </c>
      <c r="C3" s="370"/>
      <c r="D3" s="370"/>
      <c r="E3" s="370"/>
      <c r="F3" s="370"/>
      <c r="G3" s="371"/>
    </row>
    <row r="4" spans="1:8" s="8" customFormat="1" ht="17.25" customHeight="1" thickBot="1">
      <c r="A4" s="374"/>
      <c r="B4" s="5" t="s">
        <v>11</v>
      </c>
      <c r="C4" s="5" t="s">
        <v>12</v>
      </c>
      <c r="D4" s="5" t="s">
        <v>13</v>
      </c>
      <c r="E4" s="5" t="s">
        <v>14</v>
      </c>
      <c r="F4" s="5" t="s">
        <v>0</v>
      </c>
      <c r="G4" s="6" t="s">
        <v>9</v>
      </c>
      <c r="H4" s="7"/>
    </row>
    <row r="5" spans="1:15" s="3" customFormat="1" ht="18" customHeight="1" thickBot="1" thickTop="1">
      <c r="A5" s="2" t="s">
        <v>3</v>
      </c>
      <c r="B5" s="14">
        <v>3648</v>
      </c>
      <c r="C5" s="15">
        <v>3776</v>
      </c>
      <c r="D5" s="15">
        <v>449</v>
      </c>
      <c r="E5" s="15">
        <v>60</v>
      </c>
      <c r="F5" s="16">
        <v>2</v>
      </c>
      <c r="G5" s="9">
        <f aca="true" t="shared" si="0" ref="G5:G24">SUM(B5:F5)</f>
        <v>7935</v>
      </c>
      <c r="H5" s="188"/>
      <c r="I5" s="200"/>
      <c r="J5" s="200"/>
      <c r="K5" s="200"/>
      <c r="L5" s="200"/>
      <c r="M5" s="200"/>
      <c r="N5" s="200"/>
      <c r="O5" s="200"/>
    </row>
    <row r="6" spans="1:9" s="3" customFormat="1" ht="18" customHeight="1" thickBot="1" thickTop="1">
      <c r="A6" s="198" t="s">
        <v>2</v>
      </c>
      <c r="B6" s="11">
        <v>3</v>
      </c>
      <c r="C6" s="12">
        <v>5</v>
      </c>
      <c r="D6" s="12">
        <v>12</v>
      </c>
      <c r="E6" s="12">
        <v>12</v>
      </c>
      <c r="F6" s="13">
        <v>6</v>
      </c>
      <c r="G6" s="9">
        <f t="shared" si="0"/>
        <v>38</v>
      </c>
      <c r="I6"/>
    </row>
    <row r="7" spans="1:9" s="3" customFormat="1" ht="18" customHeight="1" thickBot="1" thickTop="1">
      <c r="A7" s="198" t="s">
        <v>1</v>
      </c>
      <c r="B7" s="11">
        <v>2529</v>
      </c>
      <c r="C7" s="12">
        <v>5562</v>
      </c>
      <c r="D7" s="12">
        <v>2698</v>
      </c>
      <c r="E7" s="12">
        <v>1124</v>
      </c>
      <c r="F7" s="13">
        <v>376</v>
      </c>
      <c r="G7" s="9">
        <f t="shared" si="0"/>
        <v>12289</v>
      </c>
      <c r="I7"/>
    </row>
    <row r="8" spans="1:9" s="3" customFormat="1" ht="18" customHeight="1" thickBot="1" thickTop="1">
      <c r="A8" s="198" t="s">
        <v>262</v>
      </c>
      <c r="B8" s="11">
        <v>4</v>
      </c>
      <c r="C8" s="12">
        <v>5</v>
      </c>
      <c r="D8" s="12">
        <v>7</v>
      </c>
      <c r="E8" s="12">
        <v>10</v>
      </c>
      <c r="F8" s="13">
        <v>2</v>
      </c>
      <c r="G8" s="9">
        <f t="shared" si="0"/>
        <v>28</v>
      </c>
      <c r="I8"/>
    </row>
    <row r="9" spans="1:9" s="3" customFormat="1" ht="18" customHeight="1" thickBot="1" thickTop="1">
      <c r="A9" s="198" t="s">
        <v>6</v>
      </c>
      <c r="B9" s="11">
        <v>19</v>
      </c>
      <c r="C9" s="12">
        <v>41</v>
      </c>
      <c r="D9" s="12">
        <v>55</v>
      </c>
      <c r="E9" s="12">
        <v>17</v>
      </c>
      <c r="F9" s="13">
        <v>8</v>
      </c>
      <c r="G9" s="9">
        <f t="shared" si="0"/>
        <v>140</v>
      </c>
      <c r="H9" s="188"/>
      <c r="I9"/>
    </row>
    <row r="10" spans="1:9" s="3" customFormat="1" ht="18" customHeight="1" thickBot="1" thickTop="1">
      <c r="A10" s="198" t="s">
        <v>284</v>
      </c>
      <c r="B10" s="11">
        <v>164</v>
      </c>
      <c r="C10" s="12">
        <v>208</v>
      </c>
      <c r="D10" s="12">
        <v>192</v>
      </c>
      <c r="E10" s="12">
        <v>342</v>
      </c>
      <c r="F10" s="13">
        <v>259</v>
      </c>
      <c r="G10" s="9">
        <f t="shared" si="0"/>
        <v>1165</v>
      </c>
      <c r="H10" s="188"/>
      <c r="I10"/>
    </row>
    <row r="11" spans="1:9" s="3" customFormat="1" ht="18" customHeight="1" thickBot="1" thickTop="1">
      <c r="A11" s="198" t="s">
        <v>285</v>
      </c>
      <c r="B11" s="11">
        <v>45</v>
      </c>
      <c r="C11" s="12">
        <v>31</v>
      </c>
      <c r="D11" s="12">
        <v>91</v>
      </c>
      <c r="E11" s="12">
        <v>56</v>
      </c>
      <c r="F11" s="13">
        <v>15</v>
      </c>
      <c r="G11" s="9">
        <f t="shared" si="0"/>
        <v>238</v>
      </c>
      <c r="H11" s="188"/>
      <c r="I11"/>
    </row>
    <row r="12" spans="1:9" s="3" customFormat="1" ht="18" customHeight="1" thickBot="1" thickTop="1">
      <c r="A12" s="198" t="s">
        <v>286</v>
      </c>
      <c r="B12" s="11">
        <v>1</v>
      </c>
      <c r="C12" s="12">
        <v>0</v>
      </c>
      <c r="D12" s="12">
        <v>0</v>
      </c>
      <c r="E12" s="12">
        <v>25</v>
      </c>
      <c r="F12" s="13">
        <v>15</v>
      </c>
      <c r="G12" s="9">
        <f t="shared" si="0"/>
        <v>41</v>
      </c>
      <c r="H12" s="188"/>
      <c r="I12"/>
    </row>
    <row r="13" spans="1:9" s="3" customFormat="1" ht="18" customHeight="1" thickBot="1" thickTop="1">
      <c r="A13" s="198" t="s">
        <v>287</v>
      </c>
      <c r="B13" s="11">
        <v>17</v>
      </c>
      <c r="C13" s="12">
        <v>31</v>
      </c>
      <c r="D13" s="12">
        <v>213</v>
      </c>
      <c r="E13" s="12">
        <v>129</v>
      </c>
      <c r="F13" s="13">
        <v>10</v>
      </c>
      <c r="G13" s="9">
        <f t="shared" si="0"/>
        <v>400</v>
      </c>
      <c r="H13" s="188"/>
      <c r="I13"/>
    </row>
    <row r="14" spans="1:9" s="3" customFormat="1" ht="18" customHeight="1" thickBot="1" thickTop="1">
      <c r="A14" s="198" t="s">
        <v>288</v>
      </c>
      <c r="B14" s="11">
        <v>2</v>
      </c>
      <c r="C14" s="12">
        <v>12</v>
      </c>
      <c r="D14" s="12">
        <v>41</v>
      </c>
      <c r="E14" s="12">
        <v>49</v>
      </c>
      <c r="F14" s="13">
        <v>33</v>
      </c>
      <c r="G14" s="9">
        <f t="shared" si="0"/>
        <v>137</v>
      </c>
      <c r="H14" s="188"/>
      <c r="I14"/>
    </row>
    <row r="15" spans="1:9" s="3" customFormat="1" ht="18" customHeight="1" thickBot="1" thickTop="1">
      <c r="A15" s="198" t="s">
        <v>263</v>
      </c>
      <c r="B15" s="11">
        <v>2</v>
      </c>
      <c r="C15" s="12">
        <v>0</v>
      </c>
      <c r="D15" s="12">
        <v>3</v>
      </c>
      <c r="E15" s="12">
        <v>3</v>
      </c>
      <c r="F15" s="13">
        <v>12</v>
      </c>
      <c r="G15" s="9">
        <f t="shared" si="0"/>
        <v>20</v>
      </c>
      <c r="H15" s="188"/>
      <c r="I15"/>
    </row>
    <row r="16" spans="1:9" s="3" customFormat="1" ht="36" customHeight="1" thickBot="1" thickTop="1">
      <c r="A16" s="303" t="s">
        <v>289</v>
      </c>
      <c r="B16" s="11">
        <v>1098</v>
      </c>
      <c r="C16" s="12">
        <v>514</v>
      </c>
      <c r="D16" s="12">
        <v>19</v>
      </c>
      <c r="E16" s="12">
        <v>11</v>
      </c>
      <c r="F16" s="13">
        <v>5</v>
      </c>
      <c r="G16" s="9">
        <f t="shared" si="0"/>
        <v>1647</v>
      </c>
      <c r="H16" s="188"/>
      <c r="I16"/>
    </row>
    <row r="17" spans="1:9" s="3" customFormat="1" ht="18" customHeight="1" thickBot="1" thickTop="1">
      <c r="A17" s="198" t="s">
        <v>264</v>
      </c>
      <c r="B17" s="11">
        <v>0</v>
      </c>
      <c r="C17" s="12">
        <v>1</v>
      </c>
      <c r="D17" s="12">
        <v>1</v>
      </c>
      <c r="E17" s="12">
        <v>1</v>
      </c>
      <c r="F17" s="13">
        <v>1</v>
      </c>
      <c r="G17" s="9">
        <f t="shared" si="0"/>
        <v>4</v>
      </c>
      <c r="H17" s="188"/>
      <c r="I17"/>
    </row>
    <row r="18" spans="1:9" s="3" customFormat="1" ht="18" customHeight="1" thickBot="1" thickTop="1">
      <c r="A18" s="198" t="s">
        <v>290</v>
      </c>
      <c r="B18" s="11">
        <v>39</v>
      </c>
      <c r="C18" s="12">
        <v>46</v>
      </c>
      <c r="D18" s="12">
        <v>11</v>
      </c>
      <c r="E18" s="12">
        <v>8</v>
      </c>
      <c r="F18" s="13">
        <v>1</v>
      </c>
      <c r="G18" s="9">
        <f t="shared" si="0"/>
        <v>105</v>
      </c>
      <c r="H18" s="188"/>
      <c r="I18"/>
    </row>
    <row r="19" spans="1:9" s="3" customFormat="1" ht="18" customHeight="1" thickBot="1" thickTop="1">
      <c r="A19" s="198" t="s">
        <v>291</v>
      </c>
      <c r="B19" s="11">
        <v>18</v>
      </c>
      <c r="C19" s="12">
        <v>13</v>
      </c>
      <c r="D19" s="12">
        <v>12</v>
      </c>
      <c r="E19" s="12">
        <v>0</v>
      </c>
      <c r="F19" s="13">
        <v>2</v>
      </c>
      <c r="G19" s="9">
        <f t="shared" si="0"/>
        <v>45</v>
      </c>
      <c r="H19" s="188"/>
      <c r="I19"/>
    </row>
    <row r="20" spans="1:9" s="3" customFormat="1" ht="18" customHeight="1" thickBot="1" thickTop="1">
      <c r="A20" s="198" t="s">
        <v>265</v>
      </c>
      <c r="B20" s="11">
        <v>1</v>
      </c>
      <c r="C20" s="12">
        <v>3</v>
      </c>
      <c r="D20" s="12">
        <v>1</v>
      </c>
      <c r="E20" s="12">
        <v>2</v>
      </c>
      <c r="F20" s="13">
        <v>0</v>
      </c>
      <c r="G20" s="9">
        <f t="shared" si="0"/>
        <v>7</v>
      </c>
      <c r="H20" s="188"/>
      <c r="I20"/>
    </row>
    <row r="21" spans="1:9" s="3" customFormat="1" ht="18" customHeight="1" thickBot="1" thickTop="1">
      <c r="A21" s="198" t="s">
        <v>292</v>
      </c>
      <c r="B21" s="11">
        <v>19</v>
      </c>
      <c r="C21" s="12">
        <v>117</v>
      </c>
      <c r="D21" s="12">
        <v>174</v>
      </c>
      <c r="E21" s="12">
        <v>65</v>
      </c>
      <c r="F21" s="13">
        <v>18</v>
      </c>
      <c r="G21" s="9">
        <f t="shared" si="0"/>
        <v>393</v>
      </c>
      <c r="H21" s="188"/>
      <c r="I21"/>
    </row>
    <row r="22" spans="1:9" s="3" customFormat="1" ht="18" customHeight="1" thickBot="1" thickTop="1">
      <c r="A22" s="198" t="s">
        <v>293</v>
      </c>
      <c r="B22" s="11">
        <v>2</v>
      </c>
      <c r="C22" s="12">
        <v>1</v>
      </c>
      <c r="D22" s="12">
        <v>0</v>
      </c>
      <c r="E22" s="12">
        <v>0</v>
      </c>
      <c r="F22" s="13">
        <v>0</v>
      </c>
      <c r="G22" s="9">
        <f t="shared" si="0"/>
        <v>3</v>
      </c>
      <c r="H22" s="188"/>
      <c r="I22"/>
    </row>
    <row r="23" spans="1:8" s="3" customFormat="1" ht="18" customHeight="1" thickBot="1" thickTop="1">
      <c r="A23" s="2" t="s">
        <v>7</v>
      </c>
      <c r="B23" s="17">
        <v>66</v>
      </c>
      <c r="C23" s="17">
        <v>0</v>
      </c>
      <c r="D23" s="17">
        <v>0</v>
      </c>
      <c r="E23" s="17">
        <v>0</v>
      </c>
      <c r="F23" s="17">
        <v>0</v>
      </c>
      <c r="G23" s="9">
        <f t="shared" si="0"/>
        <v>66</v>
      </c>
      <c r="H23" s="188"/>
    </row>
    <row r="24" spans="1:8" ht="21.75" customHeight="1" thickBot="1" thickTop="1">
      <c r="A24" s="4" t="s">
        <v>8</v>
      </c>
      <c r="B24" s="10">
        <f>SUM(B5:B23)</f>
        <v>7677</v>
      </c>
      <c r="C24" s="10">
        <f>SUM(C5:C23)</f>
        <v>10366</v>
      </c>
      <c r="D24" s="10">
        <f>SUM(D5:D23)</f>
        <v>3979</v>
      </c>
      <c r="E24" s="10">
        <f>SUM(E5:E23)</f>
        <v>1914</v>
      </c>
      <c r="F24" s="10">
        <f>SUM(F5:F23)</f>
        <v>765</v>
      </c>
      <c r="G24" s="9">
        <f t="shared" si="0"/>
        <v>24701</v>
      </c>
      <c r="H24" s="190"/>
    </row>
    <row r="27" spans="1:6" ht="15.75">
      <c r="A27" s="200"/>
      <c r="B27" s="200"/>
      <c r="C27" s="189"/>
      <c r="D27" s="200"/>
      <c r="E27" s="200"/>
      <c r="F27" s="201"/>
    </row>
    <row r="45" spans="1:13" ht="15.75">
      <c r="A45" s="375"/>
      <c r="B45" s="375"/>
      <c r="C45" s="375"/>
      <c r="D45" s="375"/>
      <c r="E45" s="375"/>
      <c r="F45" s="375"/>
      <c r="G45" s="299"/>
      <c r="H45" s="299"/>
      <c r="I45" s="299"/>
      <c r="J45" s="296"/>
      <c r="K45" s="296"/>
      <c r="L45" s="296"/>
      <c r="M45" s="296"/>
    </row>
    <row r="46" spans="1:13" ht="15.75">
      <c r="A46" s="375"/>
      <c r="B46" s="375"/>
      <c r="C46" s="375"/>
      <c r="D46" s="375"/>
      <c r="E46" s="375"/>
      <c r="F46" s="375"/>
      <c r="G46" s="299"/>
      <c r="H46" s="299"/>
      <c r="I46" s="299"/>
      <c r="J46" s="296"/>
      <c r="K46" s="296"/>
      <c r="L46" s="296"/>
      <c r="M46" s="296"/>
    </row>
    <row r="47" spans="1:13" ht="15.75">
      <c r="A47" s="299"/>
      <c r="B47" s="299"/>
      <c r="C47" s="364"/>
      <c r="D47" s="364"/>
      <c r="E47" s="364"/>
      <c r="F47" s="364"/>
      <c r="G47" s="364"/>
      <c r="H47" s="364"/>
      <c r="I47" s="299"/>
      <c r="J47" s="296"/>
      <c r="K47" s="296"/>
      <c r="L47" s="296"/>
      <c r="M47" s="296"/>
    </row>
    <row r="48" spans="1:13" ht="15.75">
      <c r="A48" s="364"/>
      <c r="B48" s="365"/>
      <c r="C48" s="302"/>
      <c r="D48" s="302"/>
      <c r="E48" s="302"/>
      <c r="F48" s="302"/>
      <c r="G48" s="302"/>
      <c r="H48" s="302"/>
      <c r="I48" s="302"/>
      <c r="J48" s="296"/>
      <c r="K48" s="296"/>
      <c r="L48" s="296"/>
      <c r="M48" s="296"/>
    </row>
    <row r="49" spans="1:13" ht="15.75">
      <c r="A49" s="299"/>
      <c r="B49" s="298"/>
      <c r="C49" s="299"/>
      <c r="D49" s="299"/>
      <c r="E49" s="299"/>
      <c r="F49" s="299"/>
      <c r="G49" s="299"/>
      <c r="H49" s="297"/>
      <c r="I49" s="297"/>
      <c r="J49" s="296"/>
      <c r="K49" s="296"/>
      <c r="L49" s="296"/>
      <c r="M49" s="296"/>
    </row>
    <row r="50" spans="1:13" ht="15.75">
      <c r="A50" s="299"/>
      <c r="B50" s="298"/>
      <c r="C50" s="299"/>
      <c r="D50" s="299"/>
      <c r="E50" s="299"/>
      <c r="F50" s="299"/>
      <c r="G50" s="299"/>
      <c r="H50" s="297"/>
      <c r="I50" s="297"/>
      <c r="J50" s="296"/>
      <c r="K50" s="296"/>
      <c r="L50" s="296"/>
      <c r="M50" s="296"/>
    </row>
    <row r="51" spans="1:13" ht="15.75">
      <c r="A51" s="299"/>
      <c r="B51" s="298"/>
      <c r="C51" s="299"/>
      <c r="D51" s="299"/>
      <c r="E51" s="299"/>
      <c r="F51" s="299"/>
      <c r="G51" s="299"/>
      <c r="H51" s="297"/>
      <c r="I51" s="297"/>
      <c r="J51" s="296"/>
      <c r="K51" s="296"/>
      <c r="L51" s="296"/>
      <c r="M51" s="296"/>
    </row>
    <row r="52" spans="1:13" ht="15.75">
      <c r="A52" s="299"/>
      <c r="B52" s="298"/>
      <c r="C52" s="299"/>
      <c r="D52" s="299"/>
      <c r="E52" s="299"/>
      <c r="F52" s="299"/>
      <c r="G52" s="299"/>
      <c r="H52" s="297"/>
      <c r="I52" s="297"/>
      <c r="J52" s="296"/>
      <c r="K52" s="296"/>
      <c r="L52" s="296"/>
      <c r="M52" s="296"/>
    </row>
    <row r="53" spans="1:13" ht="15.75">
      <c r="A53" s="299"/>
      <c r="B53" s="298"/>
      <c r="C53" s="299"/>
      <c r="D53" s="299"/>
      <c r="E53" s="299"/>
      <c r="F53" s="299"/>
      <c r="G53" s="299"/>
      <c r="H53" s="297"/>
      <c r="I53" s="297"/>
      <c r="J53" s="296"/>
      <c r="K53" s="296"/>
      <c r="L53" s="296"/>
      <c r="M53" s="296"/>
    </row>
    <row r="54" spans="1:13" ht="15.75">
      <c r="A54" s="299"/>
      <c r="B54" s="298"/>
      <c r="C54" s="299"/>
      <c r="D54" s="299"/>
      <c r="E54" s="299"/>
      <c r="F54" s="299"/>
      <c r="G54" s="299"/>
      <c r="H54" s="297"/>
      <c r="I54" s="297"/>
      <c r="J54" s="296"/>
      <c r="K54" s="296"/>
      <c r="L54" s="296"/>
      <c r="M54" s="296"/>
    </row>
    <row r="55" spans="1:13" ht="15.75">
      <c r="A55" s="299"/>
      <c r="B55" s="298"/>
      <c r="C55" s="299"/>
      <c r="D55" s="299"/>
      <c r="E55" s="299"/>
      <c r="F55" s="299"/>
      <c r="G55" s="299"/>
      <c r="H55" s="297"/>
      <c r="I55" s="297"/>
      <c r="J55" s="296"/>
      <c r="K55" s="296"/>
      <c r="L55" s="296"/>
      <c r="M55" s="296"/>
    </row>
    <row r="56" spans="1:13" ht="15.75">
      <c r="A56" s="299"/>
      <c r="B56" s="298"/>
      <c r="C56" s="299"/>
      <c r="D56" s="299"/>
      <c r="E56" s="299"/>
      <c r="F56" s="299"/>
      <c r="G56" s="299"/>
      <c r="H56" s="297"/>
      <c r="I56" s="297"/>
      <c r="J56" s="296"/>
      <c r="K56" s="296"/>
      <c r="L56" s="296"/>
      <c r="M56" s="296"/>
    </row>
    <row r="57" spans="1:13" ht="15.75">
      <c r="A57" s="299"/>
      <c r="B57" s="298"/>
      <c r="C57" s="299"/>
      <c r="D57" s="299"/>
      <c r="E57" s="299"/>
      <c r="F57" s="299"/>
      <c r="G57" s="299"/>
      <c r="H57" s="297"/>
      <c r="I57" s="297"/>
      <c r="J57" s="296"/>
      <c r="K57" s="296"/>
      <c r="L57" s="296"/>
      <c r="M57" s="296"/>
    </row>
    <row r="58" spans="1:13" ht="15.75">
      <c r="A58" s="299"/>
      <c r="B58" s="298"/>
      <c r="C58" s="299"/>
      <c r="D58" s="299"/>
      <c r="E58" s="299"/>
      <c r="F58" s="299"/>
      <c r="G58" s="299"/>
      <c r="H58" s="297"/>
      <c r="I58" s="297"/>
      <c r="J58" s="296"/>
      <c r="K58" s="296"/>
      <c r="L58" s="296"/>
      <c r="M58" s="296"/>
    </row>
    <row r="59" spans="1:13" ht="15.75">
      <c r="A59" s="297"/>
      <c r="B59" s="298"/>
      <c r="C59" s="297"/>
      <c r="D59" s="297"/>
      <c r="E59" s="297"/>
      <c r="F59" s="297"/>
      <c r="G59" s="297"/>
      <c r="H59" s="297"/>
      <c r="I59" s="297"/>
      <c r="J59" s="296"/>
      <c r="K59" s="296"/>
      <c r="L59" s="296"/>
      <c r="M59" s="296"/>
    </row>
    <row r="60" spans="1:13" ht="15.75">
      <c r="A60" s="297"/>
      <c r="B60" s="298"/>
      <c r="C60" s="297"/>
      <c r="D60" s="297"/>
      <c r="E60" s="297"/>
      <c r="F60" s="297"/>
      <c r="G60" s="297"/>
      <c r="H60" s="297"/>
      <c r="I60" s="297"/>
      <c r="J60" s="296"/>
      <c r="K60" s="296"/>
      <c r="L60" s="296"/>
      <c r="M60" s="296"/>
    </row>
    <row r="61" spans="1:13" ht="15.75">
      <c r="A61" s="297"/>
      <c r="B61" s="298"/>
      <c r="C61" s="297"/>
      <c r="D61" s="297"/>
      <c r="E61" s="297"/>
      <c r="F61" s="297"/>
      <c r="G61" s="297"/>
      <c r="H61" s="297"/>
      <c r="I61" s="297"/>
      <c r="J61" s="296"/>
      <c r="K61" s="296"/>
      <c r="L61" s="296"/>
      <c r="M61" s="296"/>
    </row>
    <row r="62" spans="1:13" ht="15.75">
      <c r="A62" s="297"/>
      <c r="B62" s="298"/>
      <c r="C62" s="297"/>
      <c r="D62" s="297"/>
      <c r="E62" s="297"/>
      <c r="F62" s="297"/>
      <c r="G62" s="297"/>
      <c r="H62" s="297"/>
      <c r="I62" s="297"/>
      <c r="J62" s="296"/>
      <c r="K62" s="296"/>
      <c r="L62" s="296"/>
      <c r="M62" s="296"/>
    </row>
    <row r="63" spans="1:13" ht="15.75">
      <c r="A63" s="299"/>
      <c r="B63" s="298"/>
      <c r="C63" s="299"/>
      <c r="D63" s="299"/>
      <c r="E63" s="299"/>
      <c r="F63" s="299"/>
      <c r="G63" s="299"/>
      <c r="H63" s="297"/>
      <c r="I63" s="297"/>
      <c r="J63" s="296"/>
      <c r="K63" s="296"/>
      <c r="L63" s="296"/>
      <c r="M63" s="296"/>
    </row>
    <row r="64" spans="1:13" ht="15.75">
      <c r="A64" s="299"/>
      <c r="B64" s="298"/>
      <c r="C64" s="299"/>
      <c r="D64" s="299"/>
      <c r="E64" s="299"/>
      <c r="F64" s="299"/>
      <c r="G64" s="299"/>
      <c r="H64" s="297"/>
      <c r="I64" s="297"/>
      <c r="J64" s="296"/>
      <c r="K64" s="296"/>
      <c r="L64" s="296"/>
      <c r="M64" s="296"/>
    </row>
    <row r="65" spans="1:13" ht="15.75">
      <c r="A65" s="299"/>
      <c r="B65" s="298"/>
      <c r="C65" s="299"/>
      <c r="D65" s="299"/>
      <c r="E65" s="299"/>
      <c r="F65" s="299"/>
      <c r="G65" s="299"/>
      <c r="H65" s="297"/>
      <c r="I65" s="297"/>
      <c r="J65" s="296"/>
      <c r="K65" s="296"/>
      <c r="L65" s="296"/>
      <c r="M65" s="296"/>
    </row>
    <row r="66" spans="1:13" ht="15.75">
      <c r="A66" s="297"/>
      <c r="B66" s="298"/>
      <c r="C66" s="297"/>
      <c r="D66" s="297"/>
      <c r="E66" s="297"/>
      <c r="F66" s="297"/>
      <c r="G66" s="297"/>
      <c r="H66" s="297"/>
      <c r="I66" s="297"/>
      <c r="J66" s="296"/>
      <c r="K66" s="296"/>
      <c r="L66" s="296"/>
      <c r="M66" s="296"/>
    </row>
    <row r="67" spans="1:13" ht="15.75">
      <c r="A67" s="300"/>
      <c r="B67" s="301"/>
      <c r="C67" s="300"/>
      <c r="D67" s="300"/>
      <c r="E67" s="300"/>
      <c r="F67" s="300"/>
      <c r="G67" s="300"/>
      <c r="H67" s="300"/>
      <c r="I67" s="300"/>
      <c r="J67" s="296"/>
      <c r="K67" s="296"/>
      <c r="L67" s="296"/>
      <c r="M67" s="296"/>
    </row>
    <row r="68" spans="1:13" ht="15.75">
      <c r="A68" s="299"/>
      <c r="B68" s="298"/>
      <c r="C68" s="299"/>
      <c r="D68" s="299"/>
      <c r="E68" s="299"/>
      <c r="F68" s="299"/>
      <c r="G68" s="299"/>
      <c r="H68" s="297"/>
      <c r="I68" s="297"/>
      <c r="J68" s="296"/>
      <c r="K68" s="296"/>
      <c r="L68" s="296"/>
      <c r="M68" s="296"/>
    </row>
    <row r="69" spans="1:13" ht="15.75">
      <c r="A69" s="297"/>
      <c r="B69" s="298"/>
      <c r="C69" s="297"/>
      <c r="D69" s="297"/>
      <c r="E69" s="297"/>
      <c r="F69" s="297"/>
      <c r="G69" s="297"/>
      <c r="H69" s="297"/>
      <c r="I69" s="297"/>
      <c r="J69" s="296"/>
      <c r="K69" s="296"/>
      <c r="L69" s="296"/>
      <c r="M69" s="296"/>
    </row>
    <row r="70" spans="1:13" ht="15.75">
      <c r="A70" s="299"/>
      <c r="B70" s="298"/>
      <c r="C70" s="299"/>
      <c r="D70" s="299"/>
      <c r="E70" s="299"/>
      <c r="F70" s="299"/>
      <c r="G70" s="299"/>
      <c r="H70" s="297"/>
      <c r="I70" s="297"/>
      <c r="J70" s="296"/>
      <c r="K70" s="296"/>
      <c r="L70" s="296"/>
      <c r="M70" s="296"/>
    </row>
    <row r="71" spans="1:13" ht="15.75">
      <c r="A71" s="299"/>
      <c r="B71" s="298"/>
      <c r="C71" s="299"/>
      <c r="D71" s="299"/>
      <c r="E71" s="299"/>
      <c r="F71" s="299"/>
      <c r="G71" s="299"/>
      <c r="H71" s="297"/>
      <c r="I71" s="297"/>
      <c r="J71" s="296"/>
      <c r="K71" s="296"/>
      <c r="L71" s="296"/>
      <c r="M71" s="296"/>
    </row>
    <row r="72" spans="1:13" ht="15.75">
      <c r="A72" s="297"/>
      <c r="B72" s="298"/>
      <c r="C72" s="297"/>
      <c r="D72" s="297"/>
      <c r="E72" s="297"/>
      <c r="F72" s="297"/>
      <c r="G72" s="297"/>
      <c r="H72" s="297"/>
      <c r="I72" s="297"/>
      <c r="J72" s="296"/>
      <c r="K72" s="296"/>
      <c r="L72" s="296"/>
      <c r="M72" s="296"/>
    </row>
    <row r="73" spans="1:13" ht="15.75">
      <c r="A73" s="297"/>
      <c r="B73" s="298"/>
      <c r="C73" s="297"/>
      <c r="D73" s="297"/>
      <c r="E73" s="297"/>
      <c r="F73" s="297"/>
      <c r="G73" s="297"/>
      <c r="H73" s="297"/>
      <c r="I73" s="297"/>
      <c r="J73" s="296"/>
      <c r="K73" s="296"/>
      <c r="L73" s="296"/>
      <c r="M73" s="296"/>
    </row>
    <row r="74" spans="1:13" ht="15.75">
      <c r="A74" s="297"/>
      <c r="B74" s="298"/>
      <c r="C74" s="297"/>
      <c r="D74" s="297"/>
      <c r="E74" s="297"/>
      <c r="F74" s="297"/>
      <c r="G74" s="297"/>
      <c r="H74" s="297"/>
      <c r="I74" s="297"/>
      <c r="J74" s="296"/>
      <c r="K74" s="296"/>
      <c r="L74" s="296"/>
      <c r="M74" s="296"/>
    </row>
    <row r="75" spans="1:13" ht="15.75">
      <c r="A75" s="297"/>
      <c r="B75" s="298"/>
      <c r="C75" s="297"/>
      <c r="D75" s="297"/>
      <c r="E75" s="297"/>
      <c r="F75" s="297"/>
      <c r="G75" s="297"/>
      <c r="H75" s="297"/>
      <c r="I75" s="297"/>
      <c r="J75" s="296"/>
      <c r="K75" s="296"/>
      <c r="L75" s="296"/>
      <c r="M75" s="296"/>
    </row>
    <row r="76" spans="1:13" ht="15.75">
      <c r="A76" s="299"/>
      <c r="B76" s="298"/>
      <c r="C76" s="299"/>
      <c r="D76" s="299"/>
      <c r="E76" s="299"/>
      <c r="F76" s="299"/>
      <c r="G76" s="299"/>
      <c r="H76" s="297"/>
      <c r="I76" s="297"/>
      <c r="J76" s="296"/>
      <c r="K76" s="296"/>
      <c r="L76" s="296"/>
      <c r="M76" s="296"/>
    </row>
    <row r="77" spans="1:13" ht="15.75">
      <c r="A77" s="299"/>
      <c r="B77" s="298"/>
      <c r="C77" s="299"/>
      <c r="D77" s="299"/>
      <c r="E77" s="299"/>
      <c r="F77" s="299"/>
      <c r="G77" s="299"/>
      <c r="H77" s="297"/>
      <c r="I77" s="297"/>
      <c r="J77" s="296"/>
      <c r="K77" s="296"/>
      <c r="L77" s="296"/>
      <c r="M77" s="296"/>
    </row>
    <row r="78" spans="1:13" ht="15.75">
      <c r="A78" s="299"/>
      <c r="B78" s="298"/>
      <c r="C78" s="299"/>
      <c r="D78" s="299"/>
      <c r="E78" s="299"/>
      <c r="F78" s="299"/>
      <c r="G78" s="299"/>
      <c r="H78" s="297"/>
      <c r="I78" s="297"/>
      <c r="J78" s="296"/>
      <c r="K78" s="296"/>
      <c r="L78" s="296"/>
      <c r="M78" s="296"/>
    </row>
    <row r="79" spans="1:13" ht="15.75">
      <c r="A79" s="299"/>
      <c r="B79" s="298"/>
      <c r="C79" s="299"/>
      <c r="D79" s="299"/>
      <c r="E79" s="299"/>
      <c r="F79" s="299"/>
      <c r="G79" s="299"/>
      <c r="H79" s="297"/>
      <c r="I79" s="297"/>
      <c r="J79" s="296"/>
      <c r="K79" s="296"/>
      <c r="L79" s="296"/>
      <c r="M79" s="296"/>
    </row>
    <row r="80" spans="1:13" ht="15.75">
      <c r="A80" s="299"/>
      <c r="B80" s="298"/>
      <c r="C80" s="299"/>
      <c r="D80" s="299"/>
      <c r="E80" s="299"/>
      <c r="F80" s="299"/>
      <c r="G80" s="299"/>
      <c r="H80" s="297"/>
      <c r="I80" s="297"/>
      <c r="J80" s="296"/>
      <c r="K80" s="296"/>
      <c r="L80" s="296"/>
      <c r="M80" s="296"/>
    </row>
    <row r="81" spans="1:13" ht="15.75">
      <c r="A81" s="297"/>
      <c r="B81" s="298"/>
      <c r="C81" s="297"/>
      <c r="D81" s="297"/>
      <c r="E81" s="297"/>
      <c r="F81" s="297"/>
      <c r="G81" s="297"/>
      <c r="H81" s="297"/>
      <c r="I81" s="297"/>
      <c r="J81" s="296"/>
      <c r="K81" s="296"/>
      <c r="L81" s="296"/>
      <c r="M81" s="296"/>
    </row>
    <row r="82" spans="1:13" ht="15.75">
      <c r="A82" s="297"/>
      <c r="B82" s="298"/>
      <c r="C82" s="297"/>
      <c r="D82" s="297"/>
      <c r="E82" s="297"/>
      <c r="F82" s="297"/>
      <c r="G82" s="297"/>
      <c r="H82" s="297"/>
      <c r="I82" s="297"/>
      <c r="J82" s="296"/>
      <c r="K82" s="296"/>
      <c r="L82" s="296"/>
      <c r="M82" s="296"/>
    </row>
    <row r="83" spans="1:13" ht="15.75">
      <c r="A83" s="299"/>
      <c r="B83" s="298"/>
      <c r="C83" s="299"/>
      <c r="D83" s="299"/>
      <c r="E83" s="299"/>
      <c r="F83" s="299"/>
      <c r="G83" s="299"/>
      <c r="H83" s="297"/>
      <c r="I83" s="297"/>
      <c r="J83" s="296"/>
      <c r="K83" s="296"/>
      <c r="L83" s="296"/>
      <c r="M83" s="296"/>
    </row>
    <row r="84" spans="1:13" ht="15.75">
      <c r="A84" s="299"/>
      <c r="B84" s="298"/>
      <c r="C84" s="299"/>
      <c r="D84" s="299"/>
      <c r="E84" s="299"/>
      <c r="F84" s="299"/>
      <c r="G84" s="299"/>
      <c r="H84" s="297"/>
      <c r="I84" s="297"/>
      <c r="J84" s="296"/>
      <c r="K84" s="296"/>
      <c r="L84" s="296"/>
      <c r="M84" s="296"/>
    </row>
    <row r="85" spans="1:13" ht="15.75">
      <c r="A85" s="299"/>
      <c r="B85" s="298"/>
      <c r="C85" s="299"/>
      <c r="D85" s="299"/>
      <c r="E85" s="299"/>
      <c r="F85" s="299"/>
      <c r="G85" s="299"/>
      <c r="H85" s="297"/>
      <c r="I85" s="297"/>
      <c r="J85" s="296"/>
      <c r="K85" s="296"/>
      <c r="L85" s="296"/>
      <c r="M85" s="296"/>
    </row>
    <row r="86" spans="1:13" ht="15.75">
      <c r="A86" s="297"/>
      <c r="B86" s="298"/>
      <c r="C86" s="297"/>
      <c r="D86" s="297"/>
      <c r="E86" s="297"/>
      <c r="F86" s="297"/>
      <c r="G86" s="297"/>
      <c r="H86" s="297"/>
      <c r="I86" s="297"/>
      <c r="J86" s="296"/>
      <c r="K86" s="296"/>
      <c r="L86" s="296"/>
      <c r="M86" s="296"/>
    </row>
    <row r="87" spans="1:13" ht="15.75">
      <c r="A87" s="299"/>
      <c r="B87" s="298"/>
      <c r="C87" s="299"/>
      <c r="D87" s="299"/>
      <c r="E87" s="299"/>
      <c r="F87" s="299"/>
      <c r="G87" s="299"/>
      <c r="H87" s="297"/>
      <c r="I87" s="297"/>
      <c r="J87" s="296"/>
      <c r="K87" s="296"/>
      <c r="L87" s="296"/>
      <c r="M87" s="296"/>
    </row>
    <row r="88" spans="1:13" ht="15.75">
      <c r="A88" s="299"/>
      <c r="B88" s="298"/>
      <c r="C88" s="299"/>
      <c r="D88" s="299"/>
      <c r="E88" s="299"/>
      <c r="F88" s="299"/>
      <c r="G88" s="299"/>
      <c r="H88" s="297"/>
      <c r="I88" s="297"/>
      <c r="J88" s="296"/>
      <c r="K88" s="296"/>
      <c r="L88" s="296"/>
      <c r="M88" s="296"/>
    </row>
    <row r="89" spans="1:13" ht="15.75">
      <c r="A89" s="297"/>
      <c r="B89" s="298"/>
      <c r="C89" s="297"/>
      <c r="D89" s="297"/>
      <c r="E89" s="297"/>
      <c r="F89" s="297"/>
      <c r="G89" s="297"/>
      <c r="H89" s="297"/>
      <c r="I89" s="297"/>
      <c r="J89" s="296"/>
      <c r="K89" s="296"/>
      <c r="L89" s="296"/>
      <c r="M89" s="296"/>
    </row>
    <row r="90" spans="1:13" ht="15.75">
      <c r="A90" s="299"/>
      <c r="B90" s="298"/>
      <c r="C90" s="299"/>
      <c r="D90" s="299"/>
      <c r="E90" s="299"/>
      <c r="F90" s="299"/>
      <c r="G90" s="299"/>
      <c r="H90" s="297"/>
      <c r="I90" s="297"/>
      <c r="J90" s="296"/>
      <c r="K90" s="296"/>
      <c r="L90" s="296"/>
      <c r="M90" s="296"/>
    </row>
    <row r="91" spans="1:13" ht="15.75">
      <c r="A91" s="299"/>
      <c r="B91" s="298"/>
      <c r="C91" s="299"/>
      <c r="D91" s="299"/>
      <c r="E91" s="299"/>
      <c r="F91" s="299"/>
      <c r="G91" s="299"/>
      <c r="H91" s="297"/>
      <c r="I91" s="297"/>
      <c r="J91" s="296"/>
      <c r="K91" s="296"/>
      <c r="L91" s="296"/>
      <c r="M91" s="296"/>
    </row>
    <row r="92" spans="1:13" ht="15.75">
      <c r="A92" s="299"/>
      <c r="B92" s="298"/>
      <c r="C92" s="299"/>
      <c r="D92" s="299"/>
      <c r="E92" s="299"/>
      <c r="F92" s="299"/>
      <c r="G92" s="299"/>
      <c r="H92" s="297"/>
      <c r="I92" s="297"/>
      <c r="J92" s="296"/>
      <c r="K92" s="296"/>
      <c r="L92" s="296"/>
      <c r="M92" s="296"/>
    </row>
    <row r="93" spans="1:13" ht="15.75">
      <c r="A93" s="297"/>
      <c r="B93" s="298"/>
      <c r="C93" s="297"/>
      <c r="D93" s="297"/>
      <c r="E93" s="297"/>
      <c r="F93" s="297"/>
      <c r="G93" s="297"/>
      <c r="H93" s="297"/>
      <c r="I93" s="297"/>
      <c r="J93" s="296"/>
      <c r="K93" s="296"/>
      <c r="L93" s="296"/>
      <c r="M93" s="296"/>
    </row>
    <row r="94" spans="1:13" ht="15.75">
      <c r="A94" s="297"/>
      <c r="B94" s="298"/>
      <c r="C94" s="297"/>
      <c r="D94" s="297"/>
      <c r="E94" s="297"/>
      <c r="F94" s="297"/>
      <c r="G94" s="297"/>
      <c r="H94" s="297"/>
      <c r="I94" s="297"/>
      <c r="J94" s="296"/>
      <c r="K94" s="296"/>
      <c r="L94" s="296"/>
      <c r="M94" s="296"/>
    </row>
    <row r="95" spans="1:13" ht="15.75">
      <c r="A95" s="299"/>
      <c r="B95" s="298"/>
      <c r="C95" s="299"/>
      <c r="D95" s="299"/>
      <c r="E95" s="299"/>
      <c r="F95" s="299"/>
      <c r="G95" s="299"/>
      <c r="H95" s="297"/>
      <c r="I95" s="297"/>
      <c r="J95" s="296"/>
      <c r="K95" s="296"/>
      <c r="L95" s="296"/>
      <c r="M95" s="296"/>
    </row>
    <row r="96" spans="1:13" ht="15.75">
      <c r="A96" s="299"/>
      <c r="B96" s="298"/>
      <c r="C96" s="299"/>
      <c r="D96" s="299"/>
      <c r="E96" s="299"/>
      <c r="F96" s="299"/>
      <c r="G96" s="299"/>
      <c r="H96" s="297"/>
      <c r="I96" s="297"/>
      <c r="J96" s="296"/>
      <c r="K96" s="296"/>
      <c r="L96" s="296"/>
      <c r="M96" s="296"/>
    </row>
    <row r="97" spans="1:13" ht="15.75">
      <c r="A97" s="297"/>
      <c r="B97" s="298"/>
      <c r="C97" s="297"/>
      <c r="D97" s="297"/>
      <c r="E97" s="297"/>
      <c r="F97" s="297"/>
      <c r="G97" s="297"/>
      <c r="H97" s="297"/>
      <c r="I97" s="297"/>
      <c r="J97" s="296"/>
      <c r="K97" s="296"/>
      <c r="L97" s="296"/>
      <c r="M97" s="296"/>
    </row>
    <row r="98" spans="1:13" ht="15.75">
      <c r="A98" s="297"/>
      <c r="B98" s="298"/>
      <c r="C98" s="297"/>
      <c r="D98" s="297"/>
      <c r="E98" s="297"/>
      <c r="F98" s="297"/>
      <c r="G98" s="297"/>
      <c r="H98" s="297"/>
      <c r="I98" s="297"/>
      <c r="J98" s="296"/>
      <c r="K98" s="296"/>
      <c r="L98" s="296"/>
      <c r="M98" s="296"/>
    </row>
    <row r="99" spans="1:13" ht="15.75">
      <c r="A99" s="297"/>
      <c r="B99" s="298"/>
      <c r="C99" s="297"/>
      <c r="D99" s="297"/>
      <c r="E99" s="297"/>
      <c r="F99" s="297"/>
      <c r="G99" s="297"/>
      <c r="H99" s="297"/>
      <c r="I99" s="297"/>
      <c r="J99" s="296"/>
      <c r="K99" s="296"/>
      <c r="L99" s="296"/>
      <c r="M99" s="296"/>
    </row>
    <row r="100" spans="1:13" ht="15.75">
      <c r="A100" s="296"/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</row>
  </sheetData>
  <sheetProtection/>
  <mergeCells count="7">
    <mergeCell ref="A48:B48"/>
    <mergeCell ref="B2:G2"/>
    <mergeCell ref="A1:G1"/>
    <mergeCell ref="B3:G3"/>
    <mergeCell ref="A2:A4"/>
    <mergeCell ref="A45:F46"/>
    <mergeCell ref="C47:H47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1</oddHeader>
    <oddFooter>&amp;L&amp;"Arial CE,Kurzíva"&amp;10Pozn.: Údaje sú spracované k 22.01.2018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view="pageLayout" workbookViewId="0" topLeftCell="A1">
      <selection activeCell="B3" sqref="B3"/>
    </sheetView>
  </sheetViews>
  <sheetFormatPr defaultColWidth="8.796875" defaultRowHeight="15"/>
  <cols>
    <col min="1" max="1" width="3.296875" style="48" customWidth="1"/>
    <col min="2" max="2" width="38.296875" style="48" customWidth="1"/>
    <col min="3" max="13" width="5.8984375" style="48" customWidth="1"/>
    <col min="14" max="16384" width="8.8984375" style="48" customWidth="1"/>
  </cols>
  <sheetData>
    <row r="1" spans="1:13" ht="33" customHeight="1" thickBot="1">
      <c r="A1" s="447" t="s">
        <v>310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s="52" customFormat="1" ht="13.5" thickBot="1">
      <c r="A2" s="57" t="s">
        <v>15</v>
      </c>
      <c r="B2" s="58" t="s">
        <v>327</v>
      </c>
      <c r="C2" s="58">
        <v>2007</v>
      </c>
      <c r="D2" s="58">
        <v>2008</v>
      </c>
      <c r="E2" s="58">
        <v>2009</v>
      </c>
      <c r="F2" s="58">
        <v>2010</v>
      </c>
      <c r="G2" s="58">
        <v>2011</v>
      </c>
      <c r="H2" s="58">
        <v>2012</v>
      </c>
      <c r="I2" s="58">
        <v>2013</v>
      </c>
      <c r="J2" s="58">
        <v>2014</v>
      </c>
      <c r="K2" s="58">
        <v>2015</v>
      </c>
      <c r="L2" s="58">
        <v>2016</v>
      </c>
      <c r="M2" s="284">
        <v>2017</v>
      </c>
    </row>
    <row r="3" spans="1:13" s="52" customFormat="1" ht="18" customHeight="1" thickTop="1">
      <c r="A3" s="74" t="s">
        <v>196</v>
      </c>
      <c r="B3" s="51" t="s">
        <v>197</v>
      </c>
      <c r="C3" s="66">
        <v>17</v>
      </c>
      <c r="D3" s="66">
        <v>14</v>
      </c>
      <c r="E3" s="66">
        <v>6</v>
      </c>
      <c r="F3" s="66">
        <v>7</v>
      </c>
      <c r="G3" s="66">
        <v>14</v>
      </c>
      <c r="H3" s="66">
        <v>7</v>
      </c>
      <c r="I3" s="66">
        <v>19</v>
      </c>
      <c r="J3" s="66">
        <v>8</v>
      </c>
      <c r="K3" s="66">
        <v>10</v>
      </c>
      <c r="L3" s="66">
        <v>7</v>
      </c>
      <c r="M3" s="289">
        <v>4</v>
      </c>
    </row>
    <row r="4" spans="1:13" s="52" customFormat="1" ht="27.75" customHeight="1">
      <c r="A4" s="73" t="s">
        <v>198</v>
      </c>
      <c r="B4" s="54" t="s">
        <v>199</v>
      </c>
      <c r="C4" s="67">
        <v>18</v>
      </c>
      <c r="D4" s="67">
        <v>20</v>
      </c>
      <c r="E4" s="67">
        <v>17</v>
      </c>
      <c r="F4" s="67">
        <v>23</v>
      </c>
      <c r="G4" s="67">
        <v>16</v>
      </c>
      <c r="H4" s="67">
        <v>19</v>
      </c>
      <c r="I4" s="67">
        <v>10</v>
      </c>
      <c r="J4" s="67">
        <v>8</v>
      </c>
      <c r="K4" s="67">
        <v>10</v>
      </c>
      <c r="L4" s="67">
        <v>6</v>
      </c>
      <c r="M4" s="290">
        <v>8</v>
      </c>
    </row>
    <row r="5" spans="1:13" s="52" customFormat="1" ht="18" customHeight="1">
      <c r="A5" s="73" t="s">
        <v>200</v>
      </c>
      <c r="B5" s="54" t="s">
        <v>201</v>
      </c>
      <c r="C5" s="67">
        <v>3</v>
      </c>
      <c r="D5" s="67">
        <v>2</v>
      </c>
      <c r="E5" s="67">
        <v>1</v>
      </c>
      <c r="F5" s="67">
        <v>2</v>
      </c>
      <c r="G5" s="67">
        <v>2</v>
      </c>
      <c r="H5" s="67">
        <v>1</v>
      </c>
      <c r="I5" s="67">
        <v>0</v>
      </c>
      <c r="J5" s="67">
        <v>1</v>
      </c>
      <c r="K5" s="67">
        <v>0</v>
      </c>
      <c r="L5" s="67">
        <v>0</v>
      </c>
      <c r="M5" s="290">
        <v>1</v>
      </c>
    </row>
    <row r="6" spans="1:13" s="52" customFormat="1" ht="27.75" customHeight="1">
      <c r="A6" s="73" t="s">
        <v>202</v>
      </c>
      <c r="B6" s="54" t="s">
        <v>203</v>
      </c>
      <c r="C6" s="67">
        <v>5</v>
      </c>
      <c r="D6" s="67">
        <v>10</v>
      </c>
      <c r="E6" s="67">
        <v>4</v>
      </c>
      <c r="F6" s="67">
        <v>2</v>
      </c>
      <c r="G6" s="67">
        <v>4</v>
      </c>
      <c r="H6" s="67">
        <v>1</v>
      </c>
      <c r="I6" s="67">
        <v>1</v>
      </c>
      <c r="J6" s="67">
        <v>1</v>
      </c>
      <c r="K6" s="67">
        <v>1</v>
      </c>
      <c r="L6" s="67">
        <v>0</v>
      </c>
      <c r="M6" s="290">
        <v>1</v>
      </c>
    </row>
    <row r="7" spans="1:13" s="52" customFormat="1" ht="27.75" customHeight="1">
      <c r="A7" s="73" t="s">
        <v>204</v>
      </c>
      <c r="B7" s="54" t="s">
        <v>205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1</v>
      </c>
      <c r="K7" s="67">
        <v>0</v>
      </c>
      <c r="L7" s="67">
        <v>0</v>
      </c>
      <c r="M7" s="290">
        <v>0</v>
      </c>
    </row>
    <row r="8" spans="1:13" s="52" customFormat="1" ht="18" customHeight="1">
      <c r="A8" s="73" t="s">
        <v>206</v>
      </c>
      <c r="B8" s="54" t="s">
        <v>207</v>
      </c>
      <c r="C8" s="67">
        <v>36</v>
      </c>
      <c r="D8" s="67">
        <v>22</v>
      </c>
      <c r="E8" s="67">
        <v>15</v>
      </c>
      <c r="F8" s="67">
        <v>14</v>
      </c>
      <c r="G8" s="67">
        <v>12</v>
      </c>
      <c r="H8" s="67">
        <v>10</v>
      </c>
      <c r="I8" s="67">
        <v>9</v>
      </c>
      <c r="J8" s="67">
        <v>12</v>
      </c>
      <c r="K8" s="67">
        <v>8</v>
      </c>
      <c r="L8" s="67">
        <v>4</v>
      </c>
      <c r="M8" s="290">
        <v>5</v>
      </c>
    </row>
    <row r="9" spans="1:13" s="52" customFormat="1" ht="27.75" customHeight="1">
      <c r="A9" s="73" t="s">
        <v>208</v>
      </c>
      <c r="B9" s="54" t="s">
        <v>209</v>
      </c>
      <c r="C9" s="67">
        <v>3</v>
      </c>
      <c r="D9" s="67">
        <v>0</v>
      </c>
      <c r="E9" s="67">
        <v>0</v>
      </c>
      <c r="F9" s="67">
        <v>4</v>
      </c>
      <c r="G9" s="67">
        <v>1</v>
      </c>
      <c r="H9" s="67">
        <v>1</v>
      </c>
      <c r="I9" s="67">
        <v>1</v>
      </c>
      <c r="J9" s="67">
        <v>1</v>
      </c>
      <c r="K9" s="67">
        <v>1</v>
      </c>
      <c r="L9" s="67">
        <v>0</v>
      </c>
      <c r="M9" s="290">
        <v>1</v>
      </c>
    </row>
    <row r="10" spans="1:13" s="52" customFormat="1" ht="27.75" customHeight="1">
      <c r="A10" s="75"/>
      <c r="B10" s="68" t="s">
        <v>225</v>
      </c>
      <c r="C10" s="69">
        <v>82</v>
      </c>
      <c r="D10" s="69">
        <v>68</v>
      </c>
      <c r="E10" s="69">
        <v>43</v>
      </c>
      <c r="F10" s="69">
        <v>52</v>
      </c>
      <c r="G10" s="69">
        <v>49</v>
      </c>
      <c r="H10" s="69">
        <v>39</v>
      </c>
      <c r="I10" s="69">
        <v>40</v>
      </c>
      <c r="J10" s="69">
        <f>SUM(J3:J9)</f>
        <v>32</v>
      </c>
      <c r="K10" s="69">
        <f>SUM(K3:K9)</f>
        <v>30</v>
      </c>
      <c r="L10" s="69">
        <f>SUM(L3:L9)</f>
        <v>17</v>
      </c>
      <c r="M10" s="291">
        <f>SUM(M3:M9)</f>
        <v>20</v>
      </c>
    </row>
    <row r="11" spans="1:13" s="52" customFormat="1" ht="27.75" customHeight="1">
      <c r="A11" s="73" t="s">
        <v>210</v>
      </c>
      <c r="B11" s="54" t="s">
        <v>211</v>
      </c>
      <c r="C11" s="67">
        <v>48</v>
      </c>
      <c r="D11" s="67">
        <v>50</v>
      </c>
      <c r="E11" s="67">
        <v>29</v>
      </c>
      <c r="F11" s="67">
        <v>39</v>
      </c>
      <c r="G11" s="67">
        <v>26</v>
      </c>
      <c r="H11" s="67">
        <v>32</v>
      </c>
      <c r="I11" s="67">
        <v>29</v>
      </c>
      <c r="J11" s="67">
        <v>30</v>
      </c>
      <c r="K11" s="67">
        <v>33</v>
      </c>
      <c r="L11" s="67">
        <v>29</v>
      </c>
      <c r="M11" s="290">
        <v>24</v>
      </c>
    </row>
    <row r="12" spans="1:13" s="52" customFormat="1" ht="27.75" customHeight="1">
      <c r="A12" s="73" t="s">
        <v>212</v>
      </c>
      <c r="B12" s="54" t="s">
        <v>213</v>
      </c>
      <c r="C12" s="67">
        <v>1</v>
      </c>
      <c r="D12" s="67">
        <v>2</v>
      </c>
      <c r="E12" s="67">
        <v>2</v>
      </c>
      <c r="F12" s="67">
        <v>1</v>
      </c>
      <c r="G12" s="67">
        <v>1</v>
      </c>
      <c r="H12" s="67">
        <v>1</v>
      </c>
      <c r="I12" s="67">
        <v>1</v>
      </c>
      <c r="J12" s="67">
        <v>3</v>
      </c>
      <c r="K12" s="67">
        <v>0</v>
      </c>
      <c r="L12" s="67">
        <v>3</v>
      </c>
      <c r="M12" s="290">
        <v>0</v>
      </c>
    </row>
    <row r="13" spans="1:13" s="52" customFormat="1" ht="27.75" customHeight="1">
      <c r="A13" s="73" t="s">
        <v>214</v>
      </c>
      <c r="B13" s="54" t="s">
        <v>215</v>
      </c>
      <c r="C13" s="67">
        <v>1</v>
      </c>
      <c r="D13" s="67">
        <v>1</v>
      </c>
      <c r="E13" s="67">
        <v>0</v>
      </c>
      <c r="F13" s="67">
        <v>0</v>
      </c>
      <c r="G13" s="67">
        <v>0</v>
      </c>
      <c r="H13" s="67">
        <v>4</v>
      </c>
      <c r="I13" s="67">
        <v>2</v>
      </c>
      <c r="J13" s="67">
        <v>1</v>
      </c>
      <c r="K13" s="67">
        <v>2</v>
      </c>
      <c r="L13" s="67">
        <v>1</v>
      </c>
      <c r="M13" s="290">
        <v>2</v>
      </c>
    </row>
    <row r="14" spans="1:13" s="52" customFormat="1" ht="27.75" customHeight="1">
      <c r="A14" s="75"/>
      <c r="B14" s="68" t="s">
        <v>305</v>
      </c>
      <c r="C14" s="69">
        <v>50</v>
      </c>
      <c r="D14" s="69">
        <v>53</v>
      </c>
      <c r="E14" s="69">
        <v>31</v>
      </c>
      <c r="F14" s="69">
        <v>40</v>
      </c>
      <c r="G14" s="69">
        <v>27</v>
      </c>
      <c r="H14" s="69">
        <v>37</v>
      </c>
      <c r="I14" s="69">
        <v>32</v>
      </c>
      <c r="J14" s="69">
        <f>SUM(J11:J13)</f>
        <v>34</v>
      </c>
      <c r="K14" s="69">
        <f>SUM(K11:K13)</f>
        <v>35</v>
      </c>
      <c r="L14" s="69">
        <f>SUM(L11:L13)</f>
        <v>33</v>
      </c>
      <c r="M14" s="291">
        <f>SUM(M11:M13)</f>
        <v>26</v>
      </c>
    </row>
    <row r="15" spans="1:13" s="52" customFormat="1" ht="27.75" customHeight="1">
      <c r="A15" s="73" t="s">
        <v>216</v>
      </c>
      <c r="B15" s="54" t="s">
        <v>217</v>
      </c>
      <c r="C15" s="67">
        <v>6</v>
      </c>
      <c r="D15" s="67">
        <v>17</v>
      </c>
      <c r="E15" s="67">
        <v>14</v>
      </c>
      <c r="F15" s="67">
        <v>16</v>
      </c>
      <c r="G15" s="67">
        <v>16</v>
      </c>
      <c r="H15" s="67">
        <v>18</v>
      </c>
      <c r="I15" s="67">
        <v>16</v>
      </c>
      <c r="J15" s="67">
        <v>18</v>
      </c>
      <c r="K15" s="67">
        <v>20</v>
      </c>
      <c r="L15" s="67">
        <v>10</v>
      </c>
      <c r="M15" s="290">
        <v>12</v>
      </c>
    </row>
    <row r="16" spans="1:13" s="52" customFormat="1" ht="28.5" customHeight="1">
      <c r="A16" s="73" t="s">
        <v>218</v>
      </c>
      <c r="B16" s="54" t="s">
        <v>219</v>
      </c>
      <c r="C16" s="67">
        <v>52</v>
      </c>
      <c r="D16" s="67">
        <v>84</v>
      </c>
      <c r="E16" s="67">
        <v>49</v>
      </c>
      <c r="F16" s="67">
        <v>40</v>
      </c>
      <c r="G16" s="67">
        <v>30</v>
      </c>
      <c r="H16" s="67">
        <v>55</v>
      </c>
      <c r="I16" s="67">
        <v>40</v>
      </c>
      <c r="J16" s="67">
        <v>43</v>
      </c>
      <c r="K16" s="67">
        <v>41</v>
      </c>
      <c r="L16" s="67">
        <v>21</v>
      </c>
      <c r="M16" s="290">
        <v>40</v>
      </c>
    </row>
    <row r="17" spans="1:13" s="52" customFormat="1" ht="18" customHeight="1">
      <c r="A17" s="73" t="s">
        <v>220</v>
      </c>
      <c r="B17" s="54" t="s">
        <v>221</v>
      </c>
      <c r="C17" s="67">
        <v>7</v>
      </c>
      <c r="D17" s="67">
        <v>3</v>
      </c>
      <c r="E17" s="67">
        <v>1</v>
      </c>
      <c r="F17" s="67">
        <v>3</v>
      </c>
      <c r="G17" s="67">
        <v>3</v>
      </c>
      <c r="H17" s="67">
        <v>3</v>
      </c>
      <c r="I17" s="67">
        <v>5</v>
      </c>
      <c r="J17" s="67">
        <v>5</v>
      </c>
      <c r="K17" s="67">
        <v>3</v>
      </c>
      <c r="L17" s="67">
        <v>2</v>
      </c>
      <c r="M17" s="290">
        <v>5</v>
      </c>
    </row>
    <row r="18" spans="1:13" s="52" customFormat="1" ht="18" customHeight="1">
      <c r="A18" s="73" t="s">
        <v>222</v>
      </c>
      <c r="B18" s="54" t="s">
        <v>223</v>
      </c>
      <c r="C18" s="70">
        <v>10</v>
      </c>
      <c r="D18" s="70">
        <v>16</v>
      </c>
      <c r="E18" s="70">
        <v>10</v>
      </c>
      <c r="F18" s="70">
        <v>11</v>
      </c>
      <c r="G18" s="70">
        <v>12</v>
      </c>
      <c r="H18" s="70">
        <v>16</v>
      </c>
      <c r="I18" s="70">
        <v>22</v>
      </c>
      <c r="J18" s="70">
        <v>20</v>
      </c>
      <c r="K18" s="70">
        <v>25</v>
      </c>
      <c r="L18" s="70">
        <v>20</v>
      </c>
      <c r="M18" s="292">
        <v>15</v>
      </c>
    </row>
    <row r="19" spans="1:13" s="52" customFormat="1" ht="18" customHeight="1" thickBot="1">
      <c r="A19" s="76"/>
      <c r="B19" s="71" t="s">
        <v>224</v>
      </c>
      <c r="C19" s="72">
        <v>75</v>
      </c>
      <c r="D19" s="72">
        <v>120</v>
      </c>
      <c r="E19" s="72">
        <v>74</v>
      </c>
      <c r="F19" s="72">
        <v>70</v>
      </c>
      <c r="G19" s="72">
        <v>61</v>
      </c>
      <c r="H19" s="72">
        <v>92</v>
      </c>
      <c r="I19" s="72">
        <v>83</v>
      </c>
      <c r="J19" s="72">
        <f>SUM(J15:J18)</f>
        <v>86</v>
      </c>
      <c r="K19" s="72">
        <f>SUM(K15:K18)</f>
        <v>89</v>
      </c>
      <c r="L19" s="72">
        <f>SUM(L15:L18)</f>
        <v>53</v>
      </c>
      <c r="M19" s="293">
        <f>SUM(M15:M18)</f>
        <v>72</v>
      </c>
    </row>
    <row r="20" spans="1:13" s="52" customFormat="1" ht="18" customHeight="1" thickBot="1" thickTop="1">
      <c r="A20" s="77"/>
      <c r="B20" s="63" t="s">
        <v>195</v>
      </c>
      <c r="C20" s="78">
        <v>207</v>
      </c>
      <c r="D20" s="78">
        <v>241</v>
      </c>
      <c r="E20" s="78">
        <v>148</v>
      </c>
      <c r="F20" s="78">
        <v>162</v>
      </c>
      <c r="G20" s="78">
        <v>137</v>
      </c>
      <c r="H20" s="78">
        <v>168</v>
      </c>
      <c r="I20" s="78">
        <v>155</v>
      </c>
      <c r="J20" s="78">
        <f>J10+J14+J19</f>
        <v>152</v>
      </c>
      <c r="K20" s="78">
        <f>K10+K14+K19</f>
        <v>154</v>
      </c>
      <c r="L20" s="78">
        <f>L10+L14+L19</f>
        <v>103</v>
      </c>
      <c r="M20" s="272">
        <f>M10+M14+M19</f>
        <v>118</v>
      </c>
    </row>
    <row r="21" ht="15.75">
      <c r="A21" s="79"/>
    </row>
  </sheetData>
  <sheetProtection/>
  <mergeCells count="1">
    <mergeCell ref="A1:M1"/>
  </mergeCells>
  <printOptions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10</oddHeader>
    <oddFooter xml:space="preserve">&amp;L&amp;"Arial CE,Kurzíva"&amp;10Pozn.: Údaje sú spracované k 22.01.2018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30" zoomScaleNormal="130" workbookViewId="0" topLeftCell="A6">
      <selection activeCell="A52" sqref="A52:K52"/>
    </sheetView>
  </sheetViews>
  <sheetFormatPr defaultColWidth="8.796875" defaultRowHeight="15"/>
  <cols>
    <col min="1" max="1" width="4.19921875" style="48" customWidth="1"/>
    <col min="2" max="2" width="7.19921875" style="48" customWidth="1"/>
    <col min="3" max="3" width="6.296875" style="48" customWidth="1"/>
    <col min="4" max="4" width="6.69921875" style="48" customWidth="1"/>
    <col min="5" max="5" width="7.19921875" style="48" customWidth="1"/>
    <col min="6" max="6" width="6.8984375" style="48" customWidth="1"/>
    <col min="7" max="7" width="5.796875" style="48" customWidth="1"/>
    <col min="8" max="8" width="6.796875" style="48" customWidth="1"/>
    <col min="9" max="9" width="5.796875" style="48" customWidth="1"/>
    <col min="10" max="11" width="6.296875" style="48" customWidth="1"/>
    <col min="12" max="16384" width="8.8984375" style="48" customWidth="1"/>
  </cols>
  <sheetData>
    <row r="1" spans="1:12" ht="14.25" customHeight="1" thickBot="1">
      <c r="A1" s="448" t="s">
        <v>314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80"/>
    </row>
    <row r="2" spans="1:12" ht="51" customHeight="1">
      <c r="A2" s="81" t="s">
        <v>226</v>
      </c>
      <c r="B2" s="82" t="s">
        <v>227</v>
      </c>
      <c r="C2" s="82" t="s">
        <v>228</v>
      </c>
      <c r="D2" s="82" t="s">
        <v>229</v>
      </c>
      <c r="E2" s="82" t="s">
        <v>230</v>
      </c>
      <c r="F2" s="82" t="s">
        <v>231</v>
      </c>
      <c r="G2" s="82" t="s">
        <v>232</v>
      </c>
      <c r="H2" s="82" t="s">
        <v>233</v>
      </c>
      <c r="I2" s="82" t="s">
        <v>234</v>
      </c>
      <c r="J2" s="82" t="s">
        <v>235</v>
      </c>
      <c r="K2" s="83" t="s">
        <v>236</v>
      </c>
      <c r="L2" s="84"/>
    </row>
    <row r="3" spans="1:12" s="85" customFormat="1" ht="12" customHeight="1">
      <c r="A3" s="353">
        <v>1969</v>
      </c>
      <c r="B3" s="354">
        <v>1916484</v>
      </c>
      <c r="C3" s="354">
        <v>61868</v>
      </c>
      <c r="D3" s="354">
        <v>1823016</v>
      </c>
      <c r="E3" s="355">
        <v>3.23</v>
      </c>
      <c r="F3" s="356">
        <v>0.261</v>
      </c>
      <c r="G3" s="355">
        <v>29.47</v>
      </c>
      <c r="H3" s="354">
        <v>4995</v>
      </c>
      <c r="I3" s="357">
        <v>304</v>
      </c>
      <c r="J3" s="355">
        <v>15.86</v>
      </c>
      <c r="K3" s="358">
        <v>640</v>
      </c>
      <c r="L3" s="84"/>
    </row>
    <row r="4" spans="1:12" s="85" customFormat="1" ht="11.25" customHeight="1">
      <c r="A4" s="86">
        <v>1970</v>
      </c>
      <c r="B4" s="87">
        <v>1953573</v>
      </c>
      <c r="C4" s="87">
        <v>66857</v>
      </c>
      <c r="D4" s="87">
        <v>1861759</v>
      </c>
      <c r="E4" s="88">
        <v>3.42</v>
      </c>
      <c r="F4" s="89">
        <v>0.261</v>
      </c>
      <c r="G4" s="88">
        <v>27.85</v>
      </c>
      <c r="H4" s="87">
        <v>5101</v>
      </c>
      <c r="I4" s="90">
        <v>300</v>
      </c>
      <c r="J4" s="88">
        <v>15.36</v>
      </c>
      <c r="K4" s="91">
        <v>705</v>
      </c>
      <c r="L4" s="84"/>
    </row>
    <row r="5" spans="1:12" s="85" customFormat="1" ht="11.25" customHeight="1">
      <c r="A5" s="353">
        <v>1971</v>
      </c>
      <c r="B5" s="354">
        <v>1992735</v>
      </c>
      <c r="C5" s="354">
        <v>70657</v>
      </c>
      <c r="D5" s="354">
        <v>1824468</v>
      </c>
      <c r="E5" s="355">
        <v>3.55</v>
      </c>
      <c r="F5" s="356">
        <v>0.251</v>
      </c>
      <c r="G5" s="355">
        <v>25.82</v>
      </c>
      <c r="H5" s="354">
        <v>4999</v>
      </c>
      <c r="I5" s="357">
        <v>289</v>
      </c>
      <c r="J5" s="355">
        <v>14.5</v>
      </c>
      <c r="K5" s="358">
        <v>806</v>
      </c>
      <c r="L5" s="84"/>
    </row>
    <row r="6" spans="1:12" s="85" customFormat="1" ht="10.5" customHeight="1">
      <c r="A6" s="86">
        <v>1972</v>
      </c>
      <c r="B6" s="87">
        <v>2038470</v>
      </c>
      <c r="C6" s="87">
        <v>67172</v>
      </c>
      <c r="D6" s="87">
        <v>1706237</v>
      </c>
      <c r="E6" s="88">
        <v>3.3</v>
      </c>
      <c r="F6" s="89">
        <v>0.229</v>
      </c>
      <c r="G6" s="88">
        <v>25.4</v>
      </c>
      <c r="H6" s="87">
        <v>4662</v>
      </c>
      <c r="I6" s="90">
        <v>265</v>
      </c>
      <c r="J6" s="88">
        <v>13</v>
      </c>
      <c r="K6" s="91">
        <v>858</v>
      </c>
      <c r="L6" s="84"/>
    </row>
    <row r="7" spans="1:12" s="85" customFormat="1" ht="12" customHeight="1">
      <c r="A7" s="353">
        <v>1973</v>
      </c>
      <c r="B7" s="354">
        <v>2088306</v>
      </c>
      <c r="C7" s="354">
        <v>66368</v>
      </c>
      <c r="D7" s="354">
        <v>1681274</v>
      </c>
      <c r="E7" s="355">
        <v>3.18</v>
      </c>
      <c r="F7" s="356">
        <v>0.221</v>
      </c>
      <c r="G7" s="355">
        <v>25.33</v>
      </c>
      <c r="H7" s="354">
        <v>4606</v>
      </c>
      <c r="I7" s="357">
        <v>306</v>
      </c>
      <c r="J7" s="355">
        <v>14.65</v>
      </c>
      <c r="K7" s="358">
        <v>838</v>
      </c>
      <c r="L7" s="84"/>
    </row>
    <row r="8" spans="1:12" s="85" customFormat="1" ht="14.25" customHeight="1">
      <c r="A8" s="86">
        <v>1974</v>
      </c>
      <c r="B8" s="87">
        <v>2145241</v>
      </c>
      <c r="C8" s="87">
        <v>63250</v>
      </c>
      <c r="D8" s="87">
        <v>1646812</v>
      </c>
      <c r="E8" s="88">
        <v>2.95</v>
      </c>
      <c r="F8" s="89">
        <v>0.21</v>
      </c>
      <c r="G8" s="88">
        <v>26.04</v>
      </c>
      <c r="H8" s="87">
        <v>4512</v>
      </c>
      <c r="I8" s="90">
        <v>271</v>
      </c>
      <c r="J8" s="88">
        <v>12.63</v>
      </c>
      <c r="K8" s="91">
        <v>717</v>
      </c>
      <c r="L8" s="84"/>
    </row>
    <row r="9" spans="1:12" s="85" customFormat="1" ht="11.25" customHeight="1">
      <c r="A9" s="353">
        <v>1975</v>
      </c>
      <c r="B9" s="354">
        <v>2196022</v>
      </c>
      <c r="C9" s="354">
        <v>65102</v>
      </c>
      <c r="D9" s="354">
        <v>1669746</v>
      </c>
      <c r="E9" s="355">
        <v>2.96</v>
      </c>
      <c r="F9" s="356">
        <v>0.208</v>
      </c>
      <c r="G9" s="355">
        <v>25.65</v>
      </c>
      <c r="H9" s="354">
        <v>4575</v>
      </c>
      <c r="I9" s="357">
        <v>281</v>
      </c>
      <c r="J9" s="355">
        <v>12.8</v>
      </c>
      <c r="K9" s="358">
        <v>717</v>
      </c>
      <c r="L9" s="84"/>
    </row>
    <row r="10" spans="1:12" s="85" customFormat="1" ht="11.25" customHeight="1">
      <c r="A10" s="86">
        <v>1976</v>
      </c>
      <c r="B10" s="87">
        <v>2237685</v>
      </c>
      <c r="C10" s="87">
        <v>63997</v>
      </c>
      <c r="D10" s="87">
        <v>1655341</v>
      </c>
      <c r="E10" s="88">
        <v>2.86</v>
      </c>
      <c r="F10" s="89">
        <v>0.202</v>
      </c>
      <c r="G10" s="88">
        <v>25.87</v>
      </c>
      <c r="H10" s="87">
        <v>4523</v>
      </c>
      <c r="I10" s="90">
        <v>293</v>
      </c>
      <c r="J10" s="88">
        <v>13.09</v>
      </c>
      <c r="K10" s="91">
        <v>802</v>
      </c>
      <c r="L10" s="84"/>
    </row>
    <row r="11" spans="1:12" s="85" customFormat="1" ht="11.25" customHeight="1">
      <c r="A11" s="353">
        <v>1977</v>
      </c>
      <c r="B11" s="354">
        <v>2279275</v>
      </c>
      <c r="C11" s="354">
        <v>62807</v>
      </c>
      <c r="D11" s="354">
        <v>1673175</v>
      </c>
      <c r="E11" s="355">
        <v>2.76</v>
      </c>
      <c r="F11" s="356">
        <v>0.201</v>
      </c>
      <c r="G11" s="355">
        <v>26.64</v>
      </c>
      <c r="H11" s="354">
        <v>4584</v>
      </c>
      <c r="I11" s="357">
        <v>309</v>
      </c>
      <c r="J11" s="355">
        <v>13.56</v>
      </c>
      <c r="K11" s="358">
        <v>886</v>
      </c>
      <c r="L11" s="84"/>
    </row>
    <row r="12" spans="1:12" s="85" customFormat="1" ht="12" customHeight="1">
      <c r="A12" s="86">
        <v>1978</v>
      </c>
      <c r="B12" s="87">
        <v>2321951</v>
      </c>
      <c r="C12" s="87">
        <v>60389</v>
      </c>
      <c r="D12" s="87">
        <v>1638062</v>
      </c>
      <c r="E12" s="88">
        <v>2.6</v>
      </c>
      <c r="F12" s="89">
        <v>0.193</v>
      </c>
      <c r="G12" s="88">
        <v>27.13</v>
      </c>
      <c r="H12" s="87">
        <v>4488</v>
      </c>
      <c r="I12" s="90">
        <v>267</v>
      </c>
      <c r="J12" s="88">
        <v>11.5</v>
      </c>
      <c r="K12" s="91">
        <v>798</v>
      </c>
      <c r="L12" s="84"/>
    </row>
    <row r="13" spans="1:12" s="85" customFormat="1" ht="13.5" customHeight="1">
      <c r="A13" s="353">
        <v>1979</v>
      </c>
      <c r="B13" s="354">
        <v>2364214</v>
      </c>
      <c r="C13" s="354">
        <v>58517</v>
      </c>
      <c r="D13" s="354">
        <v>1602864</v>
      </c>
      <c r="E13" s="355">
        <v>2.48</v>
      </c>
      <c r="F13" s="356">
        <v>0.186</v>
      </c>
      <c r="G13" s="355">
        <v>27.39</v>
      </c>
      <c r="H13" s="354">
        <v>4391</v>
      </c>
      <c r="I13" s="357">
        <v>266</v>
      </c>
      <c r="J13" s="355">
        <v>11.25</v>
      </c>
      <c r="K13" s="358">
        <v>739</v>
      </c>
      <c r="L13" s="84"/>
    </row>
    <row r="14" spans="1:12" s="85" customFormat="1" ht="12" customHeight="1">
      <c r="A14" s="86">
        <v>1980</v>
      </c>
      <c r="B14" s="87">
        <v>2406898</v>
      </c>
      <c r="C14" s="87">
        <v>56586</v>
      </c>
      <c r="D14" s="87">
        <v>1604465</v>
      </c>
      <c r="E14" s="88">
        <v>2.35</v>
      </c>
      <c r="F14" s="89">
        <v>0.182</v>
      </c>
      <c r="G14" s="88">
        <v>28.35</v>
      </c>
      <c r="H14" s="87">
        <v>4384</v>
      </c>
      <c r="I14" s="90">
        <v>223</v>
      </c>
      <c r="J14" s="88">
        <v>9.27</v>
      </c>
      <c r="K14" s="91">
        <v>890</v>
      </c>
      <c r="L14" s="84"/>
    </row>
    <row r="15" spans="1:12" s="85" customFormat="1" ht="12.75" customHeight="1">
      <c r="A15" s="353">
        <v>1981</v>
      </c>
      <c r="B15" s="354">
        <v>2446842</v>
      </c>
      <c r="C15" s="354">
        <v>56690</v>
      </c>
      <c r="D15" s="354">
        <v>1622128</v>
      </c>
      <c r="E15" s="355">
        <v>2.32</v>
      </c>
      <c r="F15" s="356">
        <v>0.182</v>
      </c>
      <c r="G15" s="355">
        <v>28.61</v>
      </c>
      <c r="H15" s="354">
        <v>4444</v>
      </c>
      <c r="I15" s="357">
        <v>253</v>
      </c>
      <c r="J15" s="355">
        <v>10.34</v>
      </c>
      <c r="K15" s="358">
        <v>968</v>
      </c>
      <c r="L15" s="84"/>
    </row>
    <row r="16" spans="1:12" s="85" customFormat="1" ht="12" customHeight="1">
      <c r="A16" s="86">
        <v>1982</v>
      </c>
      <c r="B16" s="87">
        <v>2466635</v>
      </c>
      <c r="C16" s="87">
        <v>55752</v>
      </c>
      <c r="D16" s="87">
        <v>1589857</v>
      </c>
      <c r="E16" s="88">
        <v>2.26</v>
      </c>
      <c r="F16" s="89">
        <v>0.177</v>
      </c>
      <c r="G16" s="88">
        <v>28.52</v>
      </c>
      <c r="H16" s="87">
        <v>4356</v>
      </c>
      <c r="I16" s="90">
        <v>245</v>
      </c>
      <c r="J16" s="88">
        <v>9.93</v>
      </c>
      <c r="K16" s="91">
        <v>1020</v>
      </c>
      <c r="L16" s="84"/>
    </row>
    <row r="17" spans="1:12" s="85" customFormat="1" ht="11.25" customHeight="1">
      <c r="A17" s="353">
        <v>1983</v>
      </c>
      <c r="B17" s="354">
        <v>2510991</v>
      </c>
      <c r="C17" s="354">
        <v>56379</v>
      </c>
      <c r="D17" s="354">
        <v>1601060</v>
      </c>
      <c r="E17" s="355">
        <v>2.25</v>
      </c>
      <c r="F17" s="356">
        <v>0.175</v>
      </c>
      <c r="G17" s="355">
        <v>28.4</v>
      </c>
      <c r="H17" s="354">
        <v>4386</v>
      </c>
      <c r="I17" s="357">
        <v>250</v>
      </c>
      <c r="J17" s="355">
        <v>9.96</v>
      </c>
      <c r="K17" s="358">
        <v>896</v>
      </c>
      <c r="L17" s="84"/>
    </row>
    <row r="18" spans="1:12" s="85" customFormat="1" ht="12" customHeight="1">
      <c r="A18" s="86">
        <v>1984</v>
      </c>
      <c r="B18" s="87">
        <v>2541946</v>
      </c>
      <c r="C18" s="87">
        <v>54690</v>
      </c>
      <c r="D18" s="87">
        <v>1572259</v>
      </c>
      <c r="E18" s="88">
        <v>2.15</v>
      </c>
      <c r="F18" s="89">
        <v>0.169</v>
      </c>
      <c r="G18" s="88">
        <v>28.75</v>
      </c>
      <c r="H18" s="87">
        <v>4296</v>
      </c>
      <c r="I18" s="90">
        <v>253</v>
      </c>
      <c r="J18" s="88">
        <v>9.95</v>
      </c>
      <c r="K18" s="91">
        <v>920</v>
      </c>
      <c r="L18" s="84"/>
    </row>
    <row r="19" spans="1:12" s="85" customFormat="1" ht="12" customHeight="1">
      <c r="A19" s="353">
        <v>1985</v>
      </c>
      <c r="B19" s="354">
        <v>2567487</v>
      </c>
      <c r="C19" s="354">
        <v>54858</v>
      </c>
      <c r="D19" s="354">
        <v>1560514</v>
      </c>
      <c r="E19" s="355">
        <v>2.14</v>
      </c>
      <c r="F19" s="356">
        <v>0.167</v>
      </c>
      <c r="G19" s="355">
        <v>28.45</v>
      </c>
      <c r="H19" s="354">
        <v>4275</v>
      </c>
      <c r="I19" s="357">
        <v>212</v>
      </c>
      <c r="J19" s="355">
        <v>8.26</v>
      </c>
      <c r="K19" s="358">
        <v>916</v>
      </c>
      <c r="L19" s="84"/>
    </row>
    <row r="20" spans="1:12" s="85" customFormat="1" ht="14.25" customHeight="1">
      <c r="A20" s="86">
        <v>1986</v>
      </c>
      <c r="B20" s="87">
        <v>2577849</v>
      </c>
      <c r="C20" s="87">
        <v>54269</v>
      </c>
      <c r="D20" s="87">
        <v>1552148</v>
      </c>
      <c r="E20" s="88">
        <v>2.11</v>
      </c>
      <c r="F20" s="89">
        <v>0.165</v>
      </c>
      <c r="G20" s="88">
        <v>28.6</v>
      </c>
      <c r="H20" s="87">
        <v>4252</v>
      </c>
      <c r="I20" s="90">
        <v>235</v>
      </c>
      <c r="J20" s="88">
        <v>9.12</v>
      </c>
      <c r="K20" s="91">
        <v>844</v>
      </c>
      <c r="L20" s="84"/>
    </row>
    <row r="21" spans="1:12" s="85" customFormat="1" ht="14.25" customHeight="1">
      <c r="A21" s="353">
        <v>1987</v>
      </c>
      <c r="B21" s="354">
        <v>2589741</v>
      </c>
      <c r="C21" s="354">
        <v>55438</v>
      </c>
      <c r="D21" s="354">
        <v>1573327</v>
      </c>
      <c r="E21" s="355">
        <v>2.14</v>
      </c>
      <c r="F21" s="356">
        <v>0.166</v>
      </c>
      <c r="G21" s="355">
        <v>28.38</v>
      </c>
      <c r="H21" s="354">
        <v>4310</v>
      </c>
      <c r="I21" s="357">
        <v>237</v>
      </c>
      <c r="J21" s="355">
        <v>9.15</v>
      </c>
      <c r="K21" s="358">
        <v>911</v>
      </c>
      <c r="L21" s="84"/>
    </row>
    <row r="22" spans="1:12" s="85" customFormat="1" ht="12.75" customHeight="1">
      <c r="A22" s="86">
        <v>1988</v>
      </c>
      <c r="B22" s="87">
        <v>2604643</v>
      </c>
      <c r="C22" s="87">
        <v>54563</v>
      </c>
      <c r="D22" s="87">
        <v>1564270</v>
      </c>
      <c r="E22" s="88">
        <v>2.09</v>
      </c>
      <c r="F22" s="89">
        <v>0.164</v>
      </c>
      <c r="G22" s="88">
        <v>28.67</v>
      </c>
      <c r="H22" s="87">
        <v>4274</v>
      </c>
      <c r="I22" s="90">
        <v>219</v>
      </c>
      <c r="J22" s="88">
        <v>8.41</v>
      </c>
      <c r="K22" s="91">
        <v>840</v>
      </c>
      <c r="L22" s="84"/>
    </row>
    <row r="23" spans="1:12" s="85" customFormat="1" ht="11.25" customHeight="1">
      <c r="A23" s="353">
        <v>1989</v>
      </c>
      <c r="B23" s="354">
        <v>2605042</v>
      </c>
      <c r="C23" s="354">
        <v>53695</v>
      </c>
      <c r="D23" s="354">
        <v>1554914</v>
      </c>
      <c r="E23" s="355">
        <v>2.06</v>
      </c>
      <c r="F23" s="356">
        <v>0.164</v>
      </c>
      <c r="G23" s="355">
        <v>28.96</v>
      </c>
      <c r="H23" s="354">
        <v>4260</v>
      </c>
      <c r="I23" s="357">
        <v>234</v>
      </c>
      <c r="J23" s="355">
        <v>8.98</v>
      </c>
      <c r="K23" s="358">
        <v>881</v>
      </c>
      <c r="L23" s="84"/>
    </row>
    <row r="24" spans="1:12" s="85" customFormat="1" ht="11.25" customHeight="1">
      <c r="A24" s="86">
        <v>1990</v>
      </c>
      <c r="B24" s="87">
        <v>2536593</v>
      </c>
      <c r="C24" s="87">
        <v>55868</v>
      </c>
      <c r="D24" s="87">
        <v>1641108</v>
      </c>
      <c r="E24" s="88">
        <v>2.2</v>
      </c>
      <c r="F24" s="89">
        <v>0.177</v>
      </c>
      <c r="G24" s="88">
        <v>29.37</v>
      </c>
      <c r="H24" s="87">
        <v>4496</v>
      </c>
      <c r="I24" s="90">
        <v>229</v>
      </c>
      <c r="J24" s="88">
        <v>9.03</v>
      </c>
      <c r="K24" s="91">
        <v>945</v>
      </c>
      <c r="L24" s="84"/>
    </row>
    <row r="25" spans="1:12" s="85" customFormat="1" ht="12.75" customHeight="1">
      <c r="A25" s="353">
        <v>1991</v>
      </c>
      <c r="B25" s="354">
        <v>2332409</v>
      </c>
      <c r="C25" s="354">
        <v>47601</v>
      </c>
      <c r="D25" s="354">
        <v>1502911</v>
      </c>
      <c r="E25" s="355">
        <v>2.04</v>
      </c>
      <c r="F25" s="356">
        <v>0.177</v>
      </c>
      <c r="G25" s="355">
        <v>31.57</v>
      </c>
      <c r="H25" s="354">
        <v>4118</v>
      </c>
      <c r="I25" s="357">
        <v>171</v>
      </c>
      <c r="J25" s="355">
        <v>7.33</v>
      </c>
      <c r="K25" s="358">
        <v>1053</v>
      </c>
      <c r="L25" s="84"/>
    </row>
    <row r="26" spans="1:12" s="85" customFormat="1" ht="12" customHeight="1">
      <c r="A26" s="86">
        <v>1992</v>
      </c>
      <c r="B26" s="87">
        <v>2128419</v>
      </c>
      <c r="C26" s="87">
        <v>40873</v>
      </c>
      <c r="D26" s="87">
        <v>1348455</v>
      </c>
      <c r="E26" s="88">
        <v>1.92</v>
      </c>
      <c r="F26" s="89">
        <v>0.173</v>
      </c>
      <c r="G26" s="88">
        <v>32.99</v>
      </c>
      <c r="H26" s="87">
        <v>3684</v>
      </c>
      <c r="I26" s="90">
        <v>141</v>
      </c>
      <c r="J26" s="88">
        <v>6.62</v>
      </c>
      <c r="K26" s="91">
        <v>779</v>
      </c>
      <c r="L26" s="84"/>
    </row>
    <row r="27" spans="1:12" s="85" customFormat="1" ht="12.75" customHeight="1">
      <c r="A27" s="353">
        <v>1993</v>
      </c>
      <c r="B27" s="354">
        <v>2059557</v>
      </c>
      <c r="C27" s="354">
        <v>34875</v>
      </c>
      <c r="D27" s="354">
        <v>1189759</v>
      </c>
      <c r="E27" s="355">
        <v>1.69</v>
      </c>
      <c r="F27" s="356">
        <v>0.158</v>
      </c>
      <c r="G27" s="355">
        <v>34.11</v>
      </c>
      <c r="H27" s="354">
        <v>3260</v>
      </c>
      <c r="I27" s="357">
        <v>117</v>
      </c>
      <c r="J27" s="355">
        <v>5.68</v>
      </c>
      <c r="K27" s="358">
        <v>782</v>
      </c>
      <c r="L27" s="84"/>
    </row>
    <row r="28" spans="1:12" s="85" customFormat="1" ht="14.25" customHeight="1">
      <c r="A28" s="86">
        <v>1994</v>
      </c>
      <c r="B28" s="87">
        <v>1998526</v>
      </c>
      <c r="C28" s="87">
        <v>28386</v>
      </c>
      <c r="D28" s="87">
        <v>998444</v>
      </c>
      <c r="E28" s="88">
        <v>1.42</v>
      </c>
      <c r="F28" s="89">
        <v>0.137</v>
      </c>
      <c r="G28" s="88">
        <v>35.17</v>
      </c>
      <c r="H28" s="87">
        <v>2735</v>
      </c>
      <c r="I28" s="90">
        <v>121</v>
      </c>
      <c r="J28" s="88">
        <v>6.05</v>
      </c>
      <c r="K28" s="91" t="s">
        <v>237</v>
      </c>
      <c r="L28" s="84"/>
    </row>
    <row r="29" spans="1:12" s="85" customFormat="1" ht="12.75" customHeight="1">
      <c r="A29" s="353">
        <v>1995</v>
      </c>
      <c r="B29" s="354">
        <v>2048254</v>
      </c>
      <c r="C29" s="354">
        <v>29287</v>
      </c>
      <c r="D29" s="354">
        <v>1023567</v>
      </c>
      <c r="E29" s="355">
        <v>1.43</v>
      </c>
      <c r="F29" s="356">
        <v>0.137</v>
      </c>
      <c r="G29" s="355" t="s">
        <v>330</v>
      </c>
      <c r="H29" s="354">
        <v>2804</v>
      </c>
      <c r="I29" s="357">
        <v>127</v>
      </c>
      <c r="J29" s="355">
        <v>6.2</v>
      </c>
      <c r="K29" s="358" t="s">
        <v>238</v>
      </c>
      <c r="L29" s="84"/>
    </row>
    <row r="30" spans="1:12" s="85" customFormat="1" ht="12.75" customHeight="1">
      <c r="A30" s="86">
        <v>1996</v>
      </c>
      <c r="B30" s="87">
        <v>2149456</v>
      </c>
      <c r="C30" s="87">
        <v>31994</v>
      </c>
      <c r="D30" s="87">
        <v>1121489</v>
      </c>
      <c r="E30" s="88">
        <v>1.49</v>
      </c>
      <c r="F30" s="89">
        <v>0.143</v>
      </c>
      <c r="G30" s="88">
        <v>35.05</v>
      </c>
      <c r="H30" s="87">
        <v>3064</v>
      </c>
      <c r="I30" s="90">
        <v>151</v>
      </c>
      <c r="J30" s="88">
        <v>7.03</v>
      </c>
      <c r="K30" s="91" t="s">
        <v>239</v>
      </c>
      <c r="L30" s="84"/>
    </row>
    <row r="31" spans="1:12" s="85" customFormat="1" ht="12" customHeight="1">
      <c r="A31" s="353">
        <v>1997</v>
      </c>
      <c r="B31" s="354">
        <v>2135199</v>
      </c>
      <c r="C31" s="354">
        <v>28930</v>
      </c>
      <c r="D31" s="354">
        <v>1091780</v>
      </c>
      <c r="E31" s="355">
        <v>1.35</v>
      </c>
      <c r="F31" s="356">
        <v>0.14</v>
      </c>
      <c r="G31" s="355">
        <v>37.74</v>
      </c>
      <c r="H31" s="354">
        <v>2991</v>
      </c>
      <c r="I31" s="357">
        <v>100</v>
      </c>
      <c r="J31" s="355">
        <v>4.68</v>
      </c>
      <c r="K31" s="358" t="s">
        <v>240</v>
      </c>
      <c r="L31" s="84"/>
    </row>
    <row r="32" spans="1:12" s="85" customFormat="1" ht="14.25" customHeight="1">
      <c r="A32" s="86">
        <v>1998</v>
      </c>
      <c r="B32" s="87">
        <v>2199802</v>
      </c>
      <c r="C32" s="87">
        <v>28105</v>
      </c>
      <c r="D32" s="87">
        <v>1046177</v>
      </c>
      <c r="E32" s="88">
        <v>1.28</v>
      </c>
      <c r="F32" s="89">
        <v>0.13</v>
      </c>
      <c r="G32" s="88">
        <v>37.22</v>
      </c>
      <c r="H32" s="87">
        <v>2866</v>
      </c>
      <c r="I32" s="90">
        <v>138</v>
      </c>
      <c r="J32" s="88">
        <v>6.27</v>
      </c>
      <c r="K32" s="91" t="s">
        <v>241</v>
      </c>
      <c r="L32" s="84"/>
    </row>
    <row r="33" spans="1:12" s="85" customFormat="1" ht="14.25" customHeight="1">
      <c r="A33" s="353">
        <v>1999</v>
      </c>
      <c r="B33" s="354">
        <v>2102060</v>
      </c>
      <c r="C33" s="354">
        <v>24023</v>
      </c>
      <c r="D33" s="354">
        <v>942700</v>
      </c>
      <c r="E33" s="355">
        <v>1.14</v>
      </c>
      <c r="F33" s="356">
        <v>0.123</v>
      </c>
      <c r="G33" s="355">
        <v>39.24</v>
      </c>
      <c r="H33" s="354">
        <v>2583</v>
      </c>
      <c r="I33" s="357">
        <v>115</v>
      </c>
      <c r="J33" s="355">
        <v>5.47</v>
      </c>
      <c r="K33" s="358" t="s">
        <v>242</v>
      </c>
      <c r="L33" s="84"/>
    </row>
    <row r="34" spans="1:12" s="85" customFormat="1" ht="14.25" customHeight="1">
      <c r="A34" s="86">
        <v>2000</v>
      </c>
      <c r="B34" s="87">
        <v>2057437</v>
      </c>
      <c r="C34" s="87">
        <v>22116</v>
      </c>
      <c r="D34" s="87">
        <v>855713</v>
      </c>
      <c r="E34" s="88">
        <v>1.07</v>
      </c>
      <c r="F34" s="89">
        <v>0.114</v>
      </c>
      <c r="G34" s="88">
        <v>38.69</v>
      </c>
      <c r="H34" s="87">
        <v>2344</v>
      </c>
      <c r="I34" s="90">
        <v>88</v>
      </c>
      <c r="J34" s="88">
        <v>4.28</v>
      </c>
      <c r="K34" s="91" t="s">
        <v>243</v>
      </c>
      <c r="L34" s="84"/>
    </row>
    <row r="35" spans="1:12" s="85" customFormat="1" ht="14.25" customHeight="1">
      <c r="A35" s="353">
        <v>2001</v>
      </c>
      <c r="B35" s="354">
        <v>2035316</v>
      </c>
      <c r="C35" s="354">
        <v>20889</v>
      </c>
      <c r="D35" s="354">
        <v>835945</v>
      </c>
      <c r="E35" s="355">
        <v>1.03</v>
      </c>
      <c r="F35" s="356">
        <v>0.113</v>
      </c>
      <c r="G35" s="355">
        <v>40.02</v>
      </c>
      <c r="H35" s="354">
        <v>2290</v>
      </c>
      <c r="I35" s="357">
        <v>100</v>
      </c>
      <c r="J35" s="355">
        <v>4.91</v>
      </c>
      <c r="K35" s="358" t="s">
        <v>244</v>
      </c>
      <c r="L35" s="84"/>
    </row>
    <row r="36" spans="1:12" s="85" customFormat="1" ht="13.5" customHeight="1">
      <c r="A36" s="86">
        <v>2002</v>
      </c>
      <c r="B36" s="87">
        <v>2023454</v>
      </c>
      <c r="C36" s="87">
        <v>19439</v>
      </c>
      <c r="D36" s="87">
        <v>800189</v>
      </c>
      <c r="E36" s="88">
        <v>0.96</v>
      </c>
      <c r="F36" s="89">
        <v>0.108</v>
      </c>
      <c r="G36" s="88">
        <v>41.16</v>
      </c>
      <c r="H36" s="87">
        <v>2192</v>
      </c>
      <c r="I36" s="90">
        <v>87</v>
      </c>
      <c r="J36" s="88">
        <v>4.3</v>
      </c>
      <c r="K36" s="91" t="s">
        <v>245</v>
      </c>
      <c r="L36" s="84"/>
    </row>
    <row r="37" spans="1:12" s="85" customFormat="1" ht="14.25" customHeight="1">
      <c r="A37" s="353">
        <v>2003</v>
      </c>
      <c r="B37" s="354">
        <v>2011770</v>
      </c>
      <c r="C37" s="354">
        <v>17349</v>
      </c>
      <c r="D37" s="354">
        <v>741436</v>
      </c>
      <c r="E37" s="355">
        <v>0.86</v>
      </c>
      <c r="F37" s="356">
        <v>0.101</v>
      </c>
      <c r="G37" s="355">
        <v>42.74</v>
      </c>
      <c r="H37" s="354">
        <v>2031</v>
      </c>
      <c r="I37" s="357">
        <v>94</v>
      </c>
      <c r="J37" s="355">
        <v>4.67</v>
      </c>
      <c r="K37" s="358" t="s">
        <v>246</v>
      </c>
      <c r="L37" s="84"/>
    </row>
    <row r="38" spans="1:12" s="85" customFormat="1" ht="12.75" customHeight="1">
      <c r="A38" s="86">
        <v>2004</v>
      </c>
      <c r="B38" s="87">
        <v>2019372</v>
      </c>
      <c r="C38" s="87">
        <v>13317</v>
      </c>
      <c r="D38" s="87">
        <v>589281</v>
      </c>
      <c r="E38" s="88">
        <v>0.66</v>
      </c>
      <c r="F38" s="89">
        <v>0.08</v>
      </c>
      <c r="G38" s="88">
        <v>44.25</v>
      </c>
      <c r="H38" s="87">
        <v>1610</v>
      </c>
      <c r="I38" s="90">
        <v>79</v>
      </c>
      <c r="J38" s="88">
        <v>3.91</v>
      </c>
      <c r="K38" s="91" t="s">
        <v>247</v>
      </c>
      <c r="L38" s="84"/>
    </row>
    <row r="39" spans="1:12" s="85" customFormat="1" ht="12.75" customHeight="1">
      <c r="A39" s="353">
        <v>2005</v>
      </c>
      <c r="B39" s="354">
        <v>2038874</v>
      </c>
      <c r="C39" s="354">
        <v>12958</v>
      </c>
      <c r="D39" s="354">
        <v>622068</v>
      </c>
      <c r="E39" s="355">
        <v>0.64</v>
      </c>
      <c r="F39" s="356">
        <v>0.084</v>
      </c>
      <c r="G39" s="355">
        <v>48.01</v>
      </c>
      <c r="H39" s="354">
        <v>1700</v>
      </c>
      <c r="I39" s="357">
        <v>76</v>
      </c>
      <c r="J39" s="355">
        <v>3.73</v>
      </c>
      <c r="K39" s="358" t="s">
        <v>248</v>
      </c>
      <c r="L39" s="84"/>
    </row>
    <row r="40" spans="1:12" s="85" customFormat="1" ht="14.25" customHeight="1">
      <c r="A40" s="92">
        <v>2006</v>
      </c>
      <c r="B40" s="93">
        <v>2037334</v>
      </c>
      <c r="C40" s="93">
        <v>13826</v>
      </c>
      <c r="D40" s="93">
        <v>692560</v>
      </c>
      <c r="E40" s="94">
        <v>0.68</v>
      </c>
      <c r="F40" s="95">
        <v>0.093</v>
      </c>
      <c r="G40" s="94">
        <v>50.09</v>
      </c>
      <c r="H40" s="93">
        <v>1897</v>
      </c>
      <c r="I40" s="96">
        <v>95</v>
      </c>
      <c r="J40" s="94">
        <v>4.66</v>
      </c>
      <c r="K40" s="97" t="s">
        <v>249</v>
      </c>
      <c r="L40" s="84"/>
    </row>
    <row r="41" spans="1:12" s="85" customFormat="1" ht="14.25" customHeight="1">
      <c r="A41" s="341">
        <v>2007</v>
      </c>
      <c r="B41" s="342">
        <v>2311990</v>
      </c>
      <c r="C41" s="342">
        <v>14990</v>
      </c>
      <c r="D41" s="342">
        <v>688468</v>
      </c>
      <c r="E41" s="343">
        <v>0.65</v>
      </c>
      <c r="F41" s="344">
        <v>0.082</v>
      </c>
      <c r="G41" s="343">
        <v>45.93</v>
      </c>
      <c r="H41" s="342">
        <v>1886</v>
      </c>
      <c r="I41" s="345">
        <v>85</v>
      </c>
      <c r="J41" s="343">
        <v>3.68</v>
      </c>
      <c r="K41" s="346" t="s">
        <v>250</v>
      </c>
      <c r="L41" s="84"/>
    </row>
    <row r="42" spans="1:12" s="85" customFormat="1" ht="14.25" customHeight="1">
      <c r="A42" s="86">
        <v>2008</v>
      </c>
      <c r="B42" s="87">
        <v>1903867</v>
      </c>
      <c r="C42" s="87">
        <v>12524</v>
      </c>
      <c r="D42" s="87">
        <v>544214</v>
      </c>
      <c r="E42" s="88">
        <v>0.66</v>
      </c>
      <c r="F42" s="89">
        <v>0.078</v>
      </c>
      <c r="G42" s="88">
        <v>43.45</v>
      </c>
      <c r="H42" s="87">
        <v>1491</v>
      </c>
      <c r="I42" s="90">
        <v>80</v>
      </c>
      <c r="J42" s="88">
        <v>4.2</v>
      </c>
      <c r="K42" s="91" t="s">
        <v>251</v>
      </c>
      <c r="L42" s="84"/>
    </row>
    <row r="43" spans="1:11" s="98" customFormat="1" ht="14.25" customHeight="1">
      <c r="A43" s="341">
        <v>2009</v>
      </c>
      <c r="B43" s="342">
        <v>2273470</v>
      </c>
      <c r="C43" s="342">
        <v>12524</v>
      </c>
      <c r="D43" s="342">
        <v>544838</v>
      </c>
      <c r="E43" s="343">
        <v>0.5508759737317844</v>
      </c>
      <c r="F43" s="344">
        <v>0.06565764445165621</v>
      </c>
      <c r="G43" s="343">
        <v>43.50351325455126</v>
      </c>
      <c r="H43" s="342">
        <v>1492.7068493150684</v>
      </c>
      <c r="I43" s="345">
        <v>44</v>
      </c>
      <c r="J43" s="343">
        <v>1.9353675218938449</v>
      </c>
      <c r="K43" s="346" t="s">
        <v>252</v>
      </c>
    </row>
    <row r="44" spans="1:11" s="98" customFormat="1" ht="12.75" customHeight="1">
      <c r="A44" s="86">
        <v>2010</v>
      </c>
      <c r="B44" s="99">
        <v>2301146</v>
      </c>
      <c r="C44" s="99">
        <v>9802</v>
      </c>
      <c r="D44" s="99">
        <v>528579</v>
      </c>
      <c r="E44" s="100">
        <v>0.42596167300988297</v>
      </c>
      <c r="F44" s="101">
        <v>0.06293219308273428</v>
      </c>
      <c r="G44" s="102">
        <v>53.925627422974905</v>
      </c>
      <c r="H44" s="99">
        <v>1448.1616438356164</v>
      </c>
      <c r="I44" s="99">
        <v>48</v>
      </c>
      <c r="J44" s="102">
        <v>2.0859171908257887</v>
      </c>
      <c r="K44" s="103" t="s">
        <v>253</v>
      </c>
    </row>
    <row r="45" spans="1:11" s="98" customFormat="1" ht="11.25" customHeight="1">
      <c r="A45" s="347">
        <v>2011</v>
      </c>
      <c r="B45" s="348">
        <v>2341720</v>
      </c>
      <c r="C45" s="348" t="s">
        <v>330</v>
      </c>
      <c r="D45" s="348">
        <v>529398</v>
      </c>
      <c r="E45" s="349">
        <v>0.4032078984677929</v>
      </c>
      <c r="F45" s="350">
        <v>0.06193761335480138</v>
      </c>
      <c r="G45" s="349">
        <v>56.06841770811269</v>
      </c>
      <c r="H45" s="348">
        <v>1450.4054794520548</v>
      </c>
      <c r="I45" s="351">
        <v>40</v>
      </c>
      <c r="J45" s="349">
        <v>1.7081461489845071</v>
      </c>
      <c r="K45" s="352" t="s">
        <v>254</v>
      </c>
    </row>
    <row r="46" spans="1:11" s="98" customFormat="1" ht="12.75" customHeight="1">
      <c r="A46" s="170">
        <v>2012</v>
      </c>
      <c r="B46" s="171">
        <v>2296589</v>
      </c>
      <c r="C46" s="171">
        <v>8767</v>
      </c>
      <c r="D46" s="171">
        <v>527188</v>
      </c>
      <c r="E46" s="172">
        <v>0.3817400501352223</v>
      </c>
      <c r="F46" s="173">
        <v>0.06289112614105122</v>
      </c>
      <c r="G46" s="174">
        <v>60.133226873502906</v>
      </c>
      <c r="H46" s="171">
        <v>1444.3506849315067</v>
      </c>
      <c r="I46" s="171">
        <v>52</v>
      </c>
      <c r="J46" s="174">
        <v>2.2642275130639398</v>
      </c>
      <c r="K46" s="175" t="s">
        <v>255</v>
      </c>
    </row>
    <row r="47" spans="1:11" s="98" customFormat="1" ht="12.75" customHeight="1">
      <c r="A47" s="335">
        <v>2013</v>
      </c>
      <c r="B47" s="336">
        <v>2496319.345</v>
      </c>
      <c r="C47" s="336">
        <v>8577</v>
      </c>
      <c r="D47" s="336">
        <v>534395</v>
      </c>
      <c r="E47" s="337">
        <v>0.34358584838832</v>
      </c>
      <c r="F47" s="338">
        <v>0.05865018405371367</v>
      </c>
      <c r="G47" s="337">
        <v>62.3055847032762</v>
      </c>
      <c r="H47" s="336">
        <v>1464.0958904109589</v>
      </c>
      <c r="I47" s="339">
        <v>52</v>
      </c>
      <c r="J47" s="337">
        <v>2.0830668201227285</v>
      </c>
      <c r="K47" s="340" t="s">
        <v>271</v>
      </c>
    </row>
    <row r="48" spans="1:11" s="98" customFormat="1" ht="12.75" customHeight="1" thickBot="1">
      <c r="A48" s="105">
        <v>2014</v>
      </c>
      <c r="B48" s="106">
        <v>2592522.5750000007</v>
      </c>
      <c r="C48" s="106">
        <v>8240</v>
      </c>
      <c r="D48" s="106">
        <v>490307</v>
      </c>
      <c r="E48" s="107">
        <v>0.317837155188514</v>
      </c>
      <c r="F48" s="108">
        <v>0.0518146635353819</v>
      </c>
      <c r="G48" s="109">
        <v>59.5032766990291</v>
      </c>
      <c r="H48" s="106">
        <v>1343.30684931507</v>
      </c>
      <c r="I48" s="106">
        <v>39</v>
      </c>
      <c r="J48" s="109">
        <v>1.504326341304858</v>
      </c>
      <c r="K48" s="110" t="s">
        <v>254</v>
      </c>
    </row>
    <row r="49" spans="1:11" s="98" customFormat="1" ht="12.75" customHeight="1">
      <c r="A49" s="335">
        <v>2015</v>
      </c>
      <c r="B49" s="336">
        <v>2722399.804</v>
      </c>
      <c r="C49" s="336">
        <v>9565</v>
      </c>
      <c r="D49" s="336">
        <v>573764</v>
      </c>
      <c r="E49" s="337">
        <v>0.35</v>
      </c>
      <c r="F49" s="338">
        <v>0.058</v>
      </c>
      <c r="G49" s="337">
        <v>59.99</v>
      </c>
      <c r="H49" s="336">
        <v>1572</v>
      </c>
      <c r="I49" s="339">
        <v>57</v>
      </c>
      <c r="J49" s="337">
        <v>2.09</v>
      </c>
      <c r="K49" s="340" t="s">
        <v>303</v>
      </c>
    </row>
    <row r="50" spans="1:11" s="98" customFormat="1" ht="12.75" customHeight="1">
      <c r="A50" s="245">
        <v>2016</v>
      </c>
      <c r="B50" s="246">
        <v>2844858</v>
      </c>
      <c r="C50" s="246">
        <v>10327</v>
      </c>
      <c r="D50" s="246">
        <v>636049</v>
      </c>
      <c r="E50" s="247">
        <v>0.36</v>
      </c>
      <c r="F50" s="248">
        <v>0.061</v>
      </c>
      <c r="G50" s="247">
        <v>61.59</v>
      </c>
      <c r="H50" s="246">
        <v>1738</v>
      </c>
      <c r="I50" s="249">
        <v>40</v>
      </c>
      <c r="J50" s="247">
        <v>1.41</v>
      </c>
      <c r="K50" s="294" t="s">
        <v>313</v>
      </c>
    </row>
    <row r="51" spans="1:11" s="98" customFormat="1" ht="12.75" customHeight="1" thickBot="1">
      <c r="A51" s="335">
        <v>2017</v>
      </c>
      <c r="B51" s="359">
        <v>2960788</v>
      </c>
      <c r="C51" s="359">
        <v>10928</v>
      </c>
      <c r="D51" s="359">
        <v>671066</v>
      </c>
      <c r="E51" s="360">
        <v>0.36909098168522975</v>
      </c>
      <c r="F51" s="361">
        <v>0.062096213500967834</v>
      </c>
      <c r="G51" s="360">
        <v>61.40794289897511</v>
      </c>
      <c r="H51" s="359">
        <v>1838.5369863013698</v>
      </c>
      <c r="I51" s="362">
        <v>41</v>
      </c>
      <c r="J51" s="360">
        <v>1.38</v>
      </c>
      <c r="K51" s="363" t="s">
        <v>329</v>
      </c>
    </row>
    <row r="52" spans="1:11" ht="12.75">
      <c r="A52" s="449" t="s">
        <v>330</v>
      </c>
      <c r="B52" s="449"/>
      <c r="C52" s="449"/>
      <c r="D52" s="449"/>
      <c r="E52" s="449"/>
      <c r="F52" s="449"/>
      <c r="G52" s="449"/>
      <c r="H52" s="449"/>
      <c r="I52" s="449"/>
      <c r="J52" s="449"/>
      <c r="K52" s="449"/>
    </row>
    <row r="53" spans="1:11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</sheetData>
  <sheetProtection/>
  <mergeCells count="2">
    <mergeCell ref="A1:K1"/>
    <mergeCell ref="A52:K52"/>
  </mergeCells>
  <printOptions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"/>
  <sheetViews>
    <sheetView view="pageLayout" zoomScaleNormal="90" workbookViewId="0" topLeftCell="A1">
      <selection activeCell="J21" sqref="I21:J21"/>
    </sheetView>
  </sheetViews>
  <sheetFormatPr defaultColWidth="8.796875" defaultRowHeight="15"/>
  <cols>
    <col min="1" max="1" width="3" style="48" customWidth="1"/>
    <col min="2" max="2" width="12.19921875" style="48" customWidth="1"/>
    <col min="3" max="3" width="4.796875" style="48" customWidth="1"/>
    <col min="4" max="4" width="4.8984375" style="48" customWidth="1"/>
    <col min="5" max="7" width="4" style="48" customWidth="1"/>
    <col min="8" max="8" width="4.19921875" style="48" customWidth="1"/>
    <col min="9" max="10" width="4.09765625" style="48" customWidth="1"/>
    <col min="11" max="12" width="4.19921875" style="48" customWidth="1"/>
    <col min="13" max="14" width="4" style="48" customWidth="1"/>
    <col min="15" max="15" width="4.59765625" style="48" customWidth="1"/>
    <col min="16" max="17" width="4.19921875" style="48" customWidth="1"/>
    <col min="18" max="18" width="4.296875" style="48" customWidth="1"/>
    <col min="19" max="19" width="4.09765625" style="48" customWidth="1"/>
    <col min="20" max="20" width="4" style="48" customWidth="1"/>
    <col min="21" max="21" width="4.09765625" style="48" customWidth="1"/>
    <col min="22" max="23" width="4.19921875" style="48" customWidth="1"/>
    <col min="24" max="25" width="3.8984375" style="48" customWidth="1"/>
    <col min="26" max="26" width="8.8984375" style="241" customWidth="1"/>
    <col min="27" max="16384" width="8.8984375" style="48" customWidth="1"/>
  </cols>
  <sheetData>
    <row r="1" spans="1:25" ht="25.5" customHeight="1" thickBot="1">
      <c r="A1" s="450" t="s">
        <v>311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240"/>
    </row>
    <row r="2" spans="1:26" ht="24" customHeight="1" thickBot="1">
      <c r="A2" s="228" t="s">
        <v>15</v>
      </c>
      <c r="B2" s="222" t="s">
        <v>306</v>
      </c>
      <c r="C2" s="233">
        <v>2007</v>
      </c>
      <c r="D2" s="233">
        <v>2008</v>
      </c>
      <c r="E2" s="233">
        <v>2009</v>
      </c>
      <c r="F2" s="233">
        <v>2010</v>
      </c>
      <c r="G2" s="233">
        <v>2011</v>
      </c>
      <c r="H2" s="233">
        <v>2012</v>
      </c>
      <c r="I2" s="234">
        <v>2013</v>
      </c>
      <c r="J2" s="234">
        <v>2014</v>
      </c>
      <c r="K2" s="233">
        <v>2015</v>
      </c>
      <c r="L2" s="233">
        <v>2016</v>
      </c>
      <c r="M2" s="250">
        <v>2017</v>
      </c>
      <c r="N2" s="233">
        <v>2007</v>
      </c>
      <c r="O2" s="233">
        <v>2008</v>
      </c>
      <c r="P2" s="233">
        <v>2009</v>
      </c>
      <c r="Q2" s="233">
        <v>2010</v>
      </c>
      <c r="R2" s="233">
        <v>2011</v>
      </c>
      <c r="S2" s="233">
        <v>2012</v>
      </c>
      <c r="T2" s="233">
        <v>2013</v>
      </c>
      <c r="U2" s="233">
        <v>2014</v>
      </c>
      <c r="V2" s="233">
        <v>2015</v>
      </c>
      <c r="W2" s="235">
        <v>2016</v>
      </c>
      <c r="X2" s="235">
        <v>2017</v>
      </c>
      <c r="Y2" s="223"/>
      <c r="Z2" s="223"/>
    </row>
    <row r="3" spans="1:24" ht="24" customHeight="1">
      <c r="A3" s="229" t="s">
        <v>173</v>
      </c>
      <c r="B3" s="224" t="s">
        <v>174</v>
      </c>
      <c r="C3" s="252">
        <v>882</v>
      </c>
      <c r="D3" s="252">
        <v>939</v>
      </c>
      <c r="E3" s="252">
        <v>761</v>
      </c>
      <c r="F3" s="252">
        <v>733</v>
      </c>
      <c r="G3" s="252">
        <v>708</v>
      </c>
      <c r="H3" s="252">
        <v>677</v>
      </c>
      <c r="I3" s="253">
        <v>631</v>
      </c>
      <c r="J3" s="253">
        <v>644</v>
      </c>
      <c r="K3" s="252">
        <v>734</v>
      </c>
      <c r="L3" s="252">
        <v>817</v>
      </c>
      <c r="M3" s="254">
        <v>734</v>
      </c>
      <c r="N3" s="255">
        <f aca="true" t="shared" si="0" ref="N3:N13">C3/C$14*100</f>
        <v>7.4669827294277</v>
      </c>
      <c r="O3" s="255">
        <f aca="true" t="shared" si="1" ref="O3:O13">D3/D$14*100</f>
        <v>8.255670828204677</v>
      </c>
      <c r="P3" s="255">
        <f aca="true" t="shared" si="2" ref="P3:P13">E3/E$14*100</f>
        <v>8.421868083222666</v>
      </c>
      <c r="Q3" s="255">
        <f aca="true" t="shared" si="3" ref="Q3:Q13">F3/F$14*100</f>
        <v>8.168951298339461</v>
      </c>
      <c r="R3" s="255">
        <f aca="true" t="shared" si="4" ref="R3:R13">G3/G$14*100</f>
        <v>8.180242634315425</v>
      </c>
      <c r="S3" s="255">
        <f aca="true" t="shared" si="5" ref="S3:S13">H3/H$14*100</f>
        <v>8.144850818094323</v>
      </c>
      <c r="T3" s="255">
        <f aca="true" t="shared" si="6" ref="T3:T13">I3/I$14*100</f>
        <v>7.569577735124761</v>
      </c>
      <c r="U3" s="255">
        <f aca="true" t="shared" si="7" ref="U3:U13">J3/J$14*100</f>
        <v>7.872860635696821</v>
      </c>
      <c r="V3" s="255">
        <f aca="true" t="shared" si="8" ref="V3:V13">K3/K$14*100</f>
        <v>8.273219116321009</v>
      </c>
      <c r="W3" s="256">
        <f aca="true" t="shared" si="9" ref="W3:W13">L3/L$14*100</f>
        <v>8.880434782608695</v>
      </c>
      <c r="X3" s="257">
        <f aca="true" t="shared" si="10" ref="X3:X13">M3/M$14*100</f>
        <v>8.005235031082996</v>
      </c>
    </row>
    <row r="4" spans="1:24" ht="60.75" customHeight="1">
      <c r="A4" s="230" t="s">
        <v>175</v>
      </c>
      <c r="B4" s="225" t="s">
        <v>176</v>
      </c>
      <c r="C4" s="258">
        <v>313</v>
      </c>
      <c r="D4" s="258">
        <v>338</v>
      </c>
      <c r="E4" s="258">
        <v>234</v>
      </c>
      <c r="F4" s="258">
        <v>254</v>
      </c>
      <c r="G4" s="258">
        <v>256</v>
      </c>
      <c r="H4" s="258">
        <v>255</v>
      </c>
      <c r="I4" s="259">
        <v>245</v>
      </c>
      <c r="J4" s="259">
        <v>244</v>
      </c>
      <c r="K4" s="258">
        <v>194</v>
      </c>
      <c r="L4" s="258">
        <v>243</v>
      </c>
      <c r="M4" s="260">
        <v>256</v>
      </c>
      <c r="N4" s="261">
        <f t="shared" si="0"/>
        <v>2.6498476125973585</v>
      </c>
      <c r="O4" s="261">
        <f t="shared" si="1"/>
        <v>2.9716898188851766</v>
      </c>
      <c r="P4" s="261">
        <f t="shared" si="2"/>
        <v>2.589641434262948</v>
      </c>
      <c r="Q4" s="261">
        <f t="shared" si="3"/>
        <v>2.830714365318177</v>
      </c>
      <c r="R4" s="261">
        <f t="shared" si="4"/>
        <v>2.957827845176199</v>
      </c>
      <c r="S4" s="261">
        <f t="shared" si="5"/>
        <v>3.067853705486044</v>
      </c>
      <c r="T4" s="261">
        <f t="shared" si="6"/>
        <v>2.939059500959693</v>
      </c>
      <c r="U4" s="261">
        <f t="shared" si="7"/>
        <v>2.9828850855745723</v>
      </c>
      <c r="V4" s="261">
        <f t="shared" si="8"/>
        <v>2.1866546438232644</v>
      </c>
      <c r="W4" s="261">
        <f t="shared" si="9"/>
        <v>2.641304347826087</v>
      </c>
      <c r="X4" s="262">
        <f t="shared" si="10"/>
        <v>2.7920165775984294</v>
      </c>
    </row>
    <row r="5" spans="1:24" ht="51">
      <c r="A5" s="230" t="s">
        <v>177</v>
      </c>
      <c r="B5" s="225" t="s">
        <v>178</v>
      </c>
      <c r="C5" s="258">
        <v>1795</v>
      </c>
      <c r="D5" s="258">
        <v>1656</v>
      </c>
      <c r="E5" s="258">
        <v>1141</v>
      </c>
      <c r="F5" s="258">
        <v>1172</v>
      </c>
      <c r="G5" s="258">
        <v>1033</v>
      </c>
      <c r="H5" s="258">
        <v>942</v>
      </c>
      <c r="I5" s="259">
        <v>962</v>
      </c>
      <c r="J5" s="259">
        <v>1008</v>
      </c>
      <c r="K5" s="258">
        <v>1023</v>
      </c>
      <c r="L5" s="258">
        <v>1059</v>
      </c>
      <c r="M5" s="260">
        <v>1037</v>
      </c>
      <c r="N5" s="261">
        <f t="shared" si="0"/>
        <v>15.196410430071113</v>
      </c>
      <c r="O5" s="261">
        <f t="shared" si="1"/>
        <v>14.559521716194832</v>
      </c>
      <c r="P5" s="261">
        <f t="shared" si="2"/>
        <v>12.627268702965914</v>
      </c>
      <c r="Q5" s="261">
        <f t="shared" si="3"/>
        <v>13.061406441546863</v>
      </c>
      <c r="R5" s="261">
        <f t="shared" si="4"/>
        <v>11.935297515886772</v>
      </c>
      <c r="S5" s="261">
        <f t="shared" si="5"/>
        <v>11.333012512030798</v>
      </c>
      <c r="T5" s="261">
        <f t="shared" si="6"/>
        <v>11.540307101727446</v>
      </c>
      <c r="U5" s="261">
        <f t="shared" si="7"/>
        <v>12.32273838630807</v>
      </c>
      <c r="V5" s="261">
        <f t="shared" si="8"/>
        <v>11.530658250676284</v>
      </c>
      <c r="W5" s="261">
        <f t="shared" si="9"/>
        <v>11.51086956521739</v>
      </c>
      <c r="X5" s="262">
        <f t="shared" si="10"/>
        <v>11.309848402224889</v>
      </c>
    </row>
    <row r="6" spans="1:24" ht="54" customHeight="1">
      <c r="A6" s="230" t="s">
        <v>179</v>
      </c>
      <c r="B6" s="225" t="s">
        <v>256</v>
      </c>
      <c r="C6" s="258">
        <v>2885</v>
      </c>
      <c r="D6" s="258">
        <v>2911</v>
      </c>
      <c r="E6" s="258">
        <v>2684</v>
      </c>
      <c r="F6" s="258">
        <v>2713</v>
      </c>
      <c r="G6" s="258">
        <v>2510</v>
      </c>
      <c r="H6" s="258">
        <v>2415</v>
      </c>
      <c r="I6" s="259">
        <v>2562</v>
      </c>
      <c r="J6" s="259">
        <v>2197</v>
      </c>
      <c r="K6" s="258">
        <v>2467</v>
      </c>
      <c r="L6" s="258">
        <v>2521</v>
      </c>
      <c r="M6" s="260">
        <v>2563</v>
      </c>
      <c r="N6" s="261">
        <f t="shared" si="0"/>
        <v>24.424314256688113</v>
      </c>
      <c r="O6" s="261">
        <f t="shared" si="1"/>
        <v>25.59345876560577</v>
      </c>
      <c r="P6" s="261">
        <f t="shared" si="2"/>
        <v>29.70340858787074</v>
      </c>
      <c r="Q6" s="261">
        <f t="shared" si="3"/>
        <v>30.235149894126824</v>
      </c>
      <c r="R6" s="261">
        <f t="shared" si="4"/>
        <v>29.000577700751013</v>
      </c>
      <c r="S6" s="261">
        <f t="shared" si="5"/>
        <v>29.054379210779597</v>
      </c>
      <c r="T6" s="261">
        <f t="shared" si="6"/>
        <v>30.734165067178505</v>
      </c>
      <c r="U6" s="261">
        <f t="shared" si="7"/>
        <v>26.858190709046454</v>
      </c>
      <c r="V6" s="261">
        <f t="shared" si="8"/>
        <v>27.80658250676285</v>
      </c>
      <c r="W6" s="261">
        <f t="shared" si="9"/>
        <v>27.402173913043477</v>
      </c>
      <c r="X6" s="262">
        <f t="shared" si="10"/>
        <v>27.952884720253024</v>
      </c>
    </row>
    <row r="7" spans="1:24" ht="25.5">
      <c r="A7" s="230" t="s">
        <v>181</v>
      </c>
      <c r="B7" s="225" t="s">
        <v>182</v>
      </c>
      <c r="C7" s="258">
        <v>3737</v>
      </c>
      <c r="D7" s="258">
        <v>3413</v>
      </c>
      <c r="E7" s="258">
        <v>2540</v>
      </c>
      <c r="F7" s="258">
        <v>2454</v>
      </c>
      <c r="G7" s="258">
        <v>2539</v>
      </c>
      <c r="H7" s="258">
        <v>2401</v>
      </c>
      <c r="I7" s="259">
        <v>2360</v>
      </c>
      <c r="J7" s="259">
        <v>2506</v>
      </c>
      <c r="K7" s="258">
        <v>2729</v>
      </c>
      <c r="L7" s="258">
        <v>2769</v>
      </c>
      <c r="M7" s="260">
        <v>2868</v>
      </c>
      <c r="N7" s="261">
        <f t="shared" si="0"/>
        <v>31.637317981713515</v>
      </c>
      <c r="O7" s="261">
        <f t="shared" si="1"/>
        <v>30.00703358537014</v>
      </c>
      <c r="P7" s="261">
        <f t="shared" si="2"/>
        <v>28.109783089862773</v>
      </c>
      <c r="Q7" s="261">
        <f t="shared" si="3"/>
        <v>27.348712805081917</v>
      </c>
      <c r="R7" s="261">
        <f t="shared" si="4"/>
        <v>29.33564413633738</v>
      </c>
      <c r="S7" s="261">
        <f t="shared" si="5"/>
        <v>28.885948026948988</v>
      </c>
      <c r="T7" s="261">
        <f t="shared" si="6"/>
        <v>28.310940499040306</v>
      </c>
      <c r="U7" s="261">
        <f t="shared" si="7"/>
        <v>30.63569682151589</v>
      </c>
      <c r="V7" s="261">
        <f t="shared" si="8"/>
        <v>30.75969341749324</v>
      </c>
      <c r="W7" s="261">
        <f t="shared" si="9"/>
        <v>30.09782608695652</v>
      </c>
      <c r="X7" s="262">
        <f t="shared" si="10"/>
        <v>31.279310720907404</v>
      </c>
    </row>
    <row r="8" spans="1:24" ht="51" customHeight="1">
      <c r="A8" s="230" t="s">
        <v>183</v>
      </c>
      <c r="B8" s="225" t="s">
        <v>184</v>
      </c>
      <c r="C8" s="258">
        <v>1043</v>
      </c>
      <c r="D8" s="258">
        <v>1025</v>
      </c>
      <c r="E8" s="258">
        <v>744</v>
      </c>
      <c r="F8" s="258">
        <v>723</v>
      </c>
      <c r="G8" s="258">
        <v>765</v>
      </c>
      <c r="H8" s="258">
        <v>769</v>
      </c>
      <c r="I8" s="259">
        <v>733</v>
      </c>
      <c r="J8" s="259">
        <v>770</v>
      </c>
      <c r="K8" s="258">
        <v>839</v>
      </c>
      <c r="L8" s="258">
        <v>841</v>
      </c>
      <c r="M8" s="260">
        <v>816</v>
      </c>
      <c r="N8" s="261">
        <f t="shared" si="0"/>
        <v>8.830003386386725</v>
      </c>
      <c r="O8" s="261">
        <f t="shared" si="1"/>
        <v>9.011781255494988</v>
      </c>
      <c r="P8" s="261">
        <f t="shared" si="2"/>
        <v>8.233731739707835</v>
      </c>
      <c r="Q8" s="261">
        <f t="shared" si="3"/>
        <v>8.057505850885992</v>
      </c>
      <c r="R8" s="261">
        <f t="shared" si="4"/>
        <v>8.838821490467938</v>
      </c>
      <c r="S8" s="261">
        <f t="shared" si="5"/>
        <v>9.251684311838305</v>
      </c>
      <c r="T8" s="261">
        <f t="shared" si="6"/>
        <v>8.793186180422264</v>
      </c>
      <c r="U8" s="261">
        <f t="shared" si="7"/>
        <v>9.41320293398533</v>
      </c>
      <c r="V8" s="261">
        <f t="shared" si="8"/>
        <v>9.456717763751127</v>
      </c>
      <c r="W8" s="261">
        <f t="shared" si="9"/>
        <v>9.141304347826088</v>
      </c>
      <c r="X8" s="262">
        <f t="shared" si="10"/>
        <v>8.899552841094994</v>
      </c>
    </row>
    <row r="9" spans="1:24" ht="49.5" customHeight="1">
      <c r="A9" s="230" t="s">
        <v>185</v>
      </c>
      <c r="B9" s="225" t="s">
        <v>186</v>
      </c>
      <c r="C9" s="258">
        <v>329</v>
      </c>
      <c r="D9" s="258">
        <v>320</v>
      </c>
      <c r="E9" s="258">
        <v>239</v>
      </c>
      <c r="F9" s="258">
        <v>193</v>
      </c>
      <c r="G9" s="258">
        <v>181</v>
      </c>
      <c r="H9" s="258">
        <v>173</v>
      </c>
      <c r="I9" s="259">
        <v>176</v>
      </c>
      <c r="J9" s="259">
        <v>158</v>
      </c>
      <c r="K9" s="258">
        <v>216</v>
      </c>
      <c r="L9" s="258">
        <v>207</v>
      </c>
      <c r="M9" s="260">
        <v>209</v>
      </c>
      <c r="N9" s="261">
        <f t="shared" si="0"/>
        <v>2.78530308161192</v>
      </c>
      <c r="O9" s="261">
        <f t="shared" si="1"/>
        <v>2.813434148056972</v>
      </c>
      <c r="P9" s="261">
        <f t="shared" si="2"/>
        <v>2.6449756529437805</v>
      </c>
      <c r="Q9" s="261">
        <f t="shared" si="3"/>
        <v>2.1508971358520004</v>
      </c>
      <c r="R9" s="261">
        <f t="shared" si="4"/>
        <v>2.0912767186597345</v>
      </c>
      <c r="S9" s="261">
        <f t="shared" si="5"/>
        <v>2.081328200192493</v>
      </c>
      <c r="T9" s="261">
        <f t="shared" si="6"/>
        <v>2.111324376199616</v>
      </c>
      <c r="U9" s="261">
        <f t="shared" si="7"/>
        <v>1.9315403422982886</v>
      </c>
      <c r="V9" s="261">
        <f t="shared" si="8"/>
        <v>2.4346257889990985</v>
      </c>
      <c r="W9" s="261">
        <f t="shared" si="9"/>
        <v>2.25</v>
      </c>
      <c r="X9" s="262">
        <f t="shared" si="10"/>
        <v>2.279419784054968</v>
      </c>
    </row>
    <row r="10" spans="1:24" ht="36" customHeight="1">
      <c r="A10" s="230" t="s">
        <v>187</v>
      </c>
      <c r="B10" s="225" t="s">
        <v>188</v>
      </c>
      <c r="C10" s="258">
        <v>20</v>
      </c>
      <c r="D10" s="258">
        <v>11</v>
      </c>
      <c r="E10" s="258">
        <v>11</v>
      </c>
      <c r="F10" s="258">
        <v>10</v>
      </c>
      <c r="G10" s="258">
        <v>8</v>
      </c>
      <c r="H10" s="258">
        <v>7</v>
      </c>
      <c r="I10" s="259">
        <v>8</v>
      </c>
      <c r="J10" s="259">
        <v>4</v>
      </c>
      <c r="K10" s="258">
        <v>13</v>
      </c>
      <c r="L10" s="258">
        <v>7</v>
      </c>
      <c r="M10" s="260">
        <v>10</v>
      </c>
      <c r="N10" s="261">
        <f t="shared" si="0"/>
        <v>0.16931933626820184</v>
      </c>
      <c r="O10" s="261">
        <f t="shared" si="1"/>
        <v>0.09671179883945842</v>
      </c>
      <c r="P10" s="261">
        <f t="shared" si="2"/>
        <v>0.1217352810978309</v>
      </c>
      <c r="Q10" s="261">
        <f t="shared" si="3"/>
        <v>0.11144544745347153</v>
      </c>
      <c r="R10" s="261">
        <f t="shared" si="4"/>
        <v>0.09243212016175621</v>
      </c>
      <c r="S10" s="261">
        <f t="shared" si="5"/>
        <v>0.08421559191530317</v>
      </c>
      <c r="T10" s="261">
        <f t="shared" si="6"/>
        <v>0.09596928982725528</v>
      </c>
      <c r="U10" s="261">
        <f t="shared" si="7"/>
        <v>0.04889975550122249</v>
      </c>
      <c r="V10" s="261">
        <f t="shared" si="8"/>
        <v>0.14652840396753833</v>
      </c>
      <c r="W10" s="261">
        <f t="shared" si="9"/>
        <v>0.07608695652173914</v>
      </c>
      <c r="X10" s="262">
        <f t="shared" si="10"/>
        <v>0.10906314756243865</v>
      </c>
    </row>
    <row r="11" spans="1:24" ht="14.25" customHeight="1">
      <c r="A11" s="230" t="s">
        <v>189</v>
      </c>
      <c r="B11" s="225" t="s">
        <v>190</v>
      </c>
      <c r="C11" s="258">
        <v>37</v>
      </c>
      <c r="D11" s="258">
        <v>18</v>
      </c>
      <c r="E11" s="258">
        <v>9</v>
      </c>
      <c r="F11" s="258">
        <v>20</v>
      </c>
      <c r="G11" s="258">
        <v>16</v>
      </c>
      <c r="H11" s="258">
        <v>16</v>
      </c>
      <c r="I11" s="259">
        <v>13</v>
      </c>
      <c r="J11" s="259">
        <v>14</v>
      </c>
      <c r="K11" s="258">
        <v>13</v>
      </c>
      <c r="L11" s="258">
        <v>17</v>
      </c>
      <c r="M11" s="260">
        <v>17</v>
      </c>
      <c r="N11" s="261">
        <f t="shared" si="0"/>
        <v>0.31324077209617335</v>
      </c>
      <c r="O11" s="261">
        <f t="shared" si="1"/>
        <v>0.15825567082820466</v>
      </c>
      <c r="P11" s="261">
        <f t="shared" si="2"/>
        <v>0.099601593625498</v>
      </c>
      <c r="Q11" s="261">
        <f t="shared" si="3"/>
        <v>0.22289089490694305</v>
      </c>
      <c r="R11" s="261">
        <f t="shared" si="4"/>
        <v>0.18486424032351242</v>
      </c>
      <c r="S11" s="261">
        <f t="shared" si="5"/>
        <v>0.192492781520693</v>
      </c>
      <c r="T11" s="261">
        <f t="shared" si="6"/>
        <v>0.15595009596928983</v>
      </c>
      <c r="U11" s="261">
        <f t="shared" si="7"/>
        <v>0.1711491442542787</v>
      </c>
      <c r="V11" s="261">
        <f t="shared" si="8"/>
        <v>0.14652840396753833</v>
      </c>
      <c r="W11" s="261">
        <f t="shared" si="9"/>
        <v>0.18478260869565216</v>
      </c>
      <c r="X11" s="262">
        <f t="shared" si="10"/>
        <v>0.1854073508561457</v>
      </c>
    </row>
    <row r="12" spans="1:24" ht="25.5">
      <c r="A12" s="230" t="s">
        <v>191</v>
      </c>
      <c r="B12" s="226" t="s">
        <v>192</v>
      </c>
      <c r="C12" s="263">
        <v>377</v>
      </c>
      <c r="D12" s="263">
        <v>335</v>
      </c>
      <c r="E12" s="263">
        <v>327</v>
      </c>
      <c r="F12" s="263">
        <v>351</v>
      </c>
      <c r="G12" s="263">
        <v>318</v>
      </c>
      <c r="H12" s="263">
        <v>340</v>
      </c>
      <c r="I12" s="264">
        <v>361</v>
      </c>
      <c r="J12" s="264">
        <v>298</v>
      </c>
      <c r="K12" s="263">
        <v>315</v>
      </c>
      <c r="L12" s="263">
        <v>354</v>
      </c>
      <c r="M12" s="265">
        <v>315</v>
      </c>
      <c r="N12" s="261">
        <f t="shared" si="0"/>
        <v>3.1916694886556045</v>
      </c>
      <c r="O12" s="261">
        <f t="shared" si="1"/>
        <v>2.9453138737471423</v>
      </c>
      <c r="P12" s="261">
        <f t="shared" si="2"/>
        <v>3.618857901726428</v>
      </c>
      <c r="Q12" s="261">
        <f t="shared" si="3"/>
        <v>3.911735205616851</v>
      </c>
      <c r="R12" s="261">
        <f t="shared" si="4"/>
        <v>3.674176776429809</v>
      </c>
      <c r="S12" s="261">
        <f t="shared" si="5"/>
        <v>4.090471607314726</v>
      </c>
      <c r="T12" s="261">
        <f t="shared" si="6"/>
        <v>4.3306142034548945</v>
      </c>
      <c r="U12" s="261">
        <f t="shared" si="7"/>
        <v>3.6430317848410754</v>
      </c>
      <c r="V12" s="261">
        <f t="shared" si="8"/>
        <v>3.5504959422903513</v>
      </c>
      <c r="W12" s="261">
        <f t="shared" si="9"/>
        <v>3.847826086956522</v>
      </c>
      <c r="X12" s="262">
        <f t="shared" si="10"/>
        <v>3.435489148216817</v>
      </c>
    </row>
    <row r="13" spans="1:24" ht="13.5" thickBot="1">
      <c r="A13" s="231" t="s">
        <v>193</v>
      </c>
      <c r="B13" s="242" t="s">
        <v>194</v>
      </c>
      <c r="C13" s="266">
        <v>394</v>
      </c>
      <c r="D13" s="266">
        <v>408</v>
      </c>
      <c r="E13" s="266">
        <v>346</v>
      </c>
      <c r="F13" s="266">
        <v>350</v>
      </c>
      <c r="G13" s="266">
        <v>321</v>
      </c>
      <c r="H13" s="266">
        <v>317</v>
      </c>
      <c r="I13" s="267">
        <v>285</v>
      </c>
      <c r="J13" s="267">
        <v>337</v>
      </c>
      <c r="K13" s="266">
        <v>329</v>
      </c>
      <c r="L13" s="266">
        <v>365</v>
      </c>
      <c r="M13" s="268">
        <v>344</v>
      </c>
      <c r="N13" s="269">
        <f t="shared" si="0"/>
        <v>3.3355909244835757</v>
      </c>
      <c r="O13" s="269">
        <f t="shared" si="1"/>
        <v>3.5871285387726397</v>
      </c>
      <c r="P13" s="269">
        <f t="shared" si="2"/>
        <v>3.82912793271359</v>
      </c>
      <c r="Q13" s="269">
        <f t="shared" si="3"/>
        <v>3.9005906608715035</v>
      </c>
      <c r="R13" s="269">
        <f t="shared" si="4"/>
        <v>3.7088388214904677</v>
      </c>
      <c r="S13" s="269">
        <f t="shared" si="5"/>
        <v>3.8137632338787295</v>
      </c>
      <c r="T13" s="269">
        <f t="shared" si="6"/>
        <v>3.418905950095969</v>
      </c>
      <c r="U13" s="269">
        <f t="shared" si="7"/>
        <v>4.119804400977995</v>
      </c>
      <c r="V13" s="269">
        <f t="shared" si="8"/>
        <v>3.7082957619477006</v>
      </c>
      <c r="W13" s="269">
        <f t="shared" si="9"/>
        <v>3.967391304347826</v>
      </c>
      <c r="X13" s="270">
        <f t="shared" si="10"/>
        <v>3.7517722761478898</v>
      </c>
    </row>
    <row r="14" spans="1:24" ht="20.25" customHeight="1" thickBot="1" thickTop="1">
      <c r="A14" s="232"/>
      <c r="B14" s="227" t="s">
        <v>195</v>
      </c>
      <c r="C14" s="65">
        <f aca="true" t="shared" si="11" ref="C14:K14">SUM(C3:C13)</f>
        <v>11812</v>
      </c>
      <c r="D14" s="65">
        <f t="shared" si="11"/>
        <v>11374</v>
      </c>
      <c r="E14" s="65">
        <f t="shared" si="11"/>
        <v>9036</v>
      </c>
      <c r="F14" s="65">
        <f t="shared" si="11"/>
        <v>8973</v>
      </c>
      <c r="G14" s="65">
        <f t="shared" si="11"/>
        <v>8655</v>
      </c>
      <c r="H14" s="65">
        <f t="shared" si="11"/>
        <v>8312</v>
      </c>
      <c r="I14" s="243">
        <f t="shared" si="11"/>
        <v>8336</v>
      </c>
      <c r="J14" s="243">
        <f t="shared" si="11"/>
        <v>8180</v>
      </c>
      <c r="K14" s="65">
        <f t="shared" si="11"/>
        <v>8872</v>
      </c>
      <c r="L14" s="65">
        <f>SUM(L3:L13)</f>
        <v>9200</v>
      </c>
      <c r="M14" s="271">
        <f>SUM(M3:M13)</f>
        <v>9169</v>
      </c>
      <c r="N14" s="78">
        <f aca="true" t="shared" si="12" ref="N14:U14">SUM(N3:N13)</f>
        <v>100</v>
      </c>
      <c r="O14" s="78">
        <f t="shared" si="12"/>
        <v>100.00000000000001</v>
      </c>
      <c r="P14" s="78">
        <f t="shared" si="12"/>
        <v>100</v>
      </c>
      <c r="Q14" s="78">
        <f t="shared" si="12"/>
        <v>100</v>
      </c>
      <c r="R14" s="78">
        <f t="shared" si="12"/>
        <v>100</v>
      </c>
      <c r="S14" s="78">
        <f t="shared" si="12"/>
        <v>100.00000000000001</v>
      </c>
      <c r="T14" s="78">
        <f t="shared" si="12"/>
        <v>100.00000000000001</v>
      </c>
      <c r="U14" s="78">
        <f t="shared" si="12"/>
        <v>100</v>
      </c>
      <c r="V14" s="78">
        <f>SUM(V3:V13)</f>
        <v>100</v>
      </c>
      <c r="W14" s="78">
        <f>SUM(W3:W13)</f>
        <v>100</v>
      </c>
      <c r="X14" s="272">
        <f>SUM(X3:X13)</f>
        <v>100</v>
      </c>
    </row>
    <row r="15" ht="15.75" customHeight="1">
      <c r="A15" s="112" t="s">
        <v>325</v>
      </c>
    </row>
  </sheetData>
  <sheetProtection/>
  <mergeCells count="1">
    <mergeCell ref="A1:X1"/>
  </mergeCells>
  <printOptions/>
  <pageMargins left="0.984251968503937" right="0.4330708661417323" top="0.8267716535433072" bottom="0.4330708661417323" header="0.7086614173228347" footer="0.2755905511811024"/>
  <pageSetup horizontalDpi="600" verticalDpi="600" orientation="landscape" paperSize="9" r:id="rId1"/>
  <headerFooter>
    <oddHeader>&amp;R&amp;"Times New Roman CE,Normálne"&amp;9Tabuľka č.12</oddHeader>
    <oddFooter xml:space="preserve">&amp;L&amp;"Arial CE,Kurzíva"&amp;10Poznámka: Údaje sú spracované k 22.01.2018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Layout" zoomScaleNormal="90" workbookViewId="0" topLeftCell="A1">
      <selection activeCell="D8" sqref="D8:F8"/>
    </sheetView>
  </sheetViews>
  <sheetFormatPr defaultColWidth="8.796875" defaultRowHeight="15"/>
  <cols>
    <col min="1" max="1" width="2.796875" style="48" customWidth="1"/>
    <col min="2" max="2" width="23.19921875" style="48" customWidth="1"/>
    <col min="3" max="4" width="4.8984375" style="48" customWidth="1"/>
    <col min="5" max="5" width="4.09765625" style="48" customWidth="1"/>
    <col min="6" max="7" width="4.19921875" style="48" customWidth="1"/>
    <col min="8" max="8" width="4.3984375" style="48" customWidth="1"/>
    <col min="9" max="9" width="4.296875" style="48" customWidth="1"/>
    <col min="10" max="10" width="4.09765625" style="48" customWidth="1"/>
    <col min="11" max="12" width="4.796875" style="48" customWidth="1"/>
    <col min="13" max="13" width="4.09765625" style="48" customWidth="1"/>
    <col min="14" max="14" width="4.59765625" style="48" customWidth="1"/>
    <col min="15" max="16" width="4.09765625" style="48" customWidth="1"/>
    <col min="17" max="17" width="4.19921875" style="48" customWidth="1"/>
    <col min="18" max="19" width="4.59765625" style="48" customWidth="1"/>
    <col min="20" max="20" width="4.19921875" style="48" customWidth="1"/>
    <col min="21" max="21" width="4.296875" style="48" customWidth="1"/>
    <col min="22" max="24" width="4.3984375" style="48" customWidth="1"/>
    <col min="25" max="16384" width="8.8984375" style="48" customWidth="1"/>
  </cols>
  <sheetData>
    <row r="1" spans="1:24" ht="18.75" customHeight="1" thickBot="1">
      <c r="A1" s="453" t="s">
        <v>312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</row>
    <row r="2" spans="1:26" ht="20.25" customHeight="1">
      <c r="A2" s="454" t="s">
        <v>15</v>
      </c>
      <c r="B2" s="456" t="s">
        <v>326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2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2"/>
      <c r="Y2" s="223"/>
      <c r="Z2" s="223"/>
    </row>
    <row r="3" spans="1:24" ht="20.25" customHeight="1" thickBot="1">
      <c r="A3" s="455"/>
      <c r="B3" s="457"/>
      <c r="C3" s="49">
        <v>2007</v>
      </c>
      <c r="D3" s="49">
        <v>2008</v>
      </c>
      <c r="E3" s="49">
        <v>2009</v>
      </c>
      <c r="F3" s="49">
        <v>2010</v>
      </c>
      <c r="G3" s="49">
        <v>2011</v>
      </c>
      <c r="H3" s="49">
        <v>2012</v>
      </c>
      <c r="I3" s="49">
        <v>2013</v>
      </c>
      <c r="J3" s="49">
        <v>2014</v>
      </c>
      <c r="K3" s="49">
        <v>2015</v>
      </c>
      <c r="L3" s="49">
        <v>2016</v>
      </c>
      <c r="M3" s="251">
        <v>2017</v>
      </c>
      <c r="N3" s="49">
        <v>2007</v>
      </c>
      <c r="O3" s="49">
        <v>2008</v>
      </c>
      <c r="P3" s="49">
        <v>2009</v>
      </c>
      <c r="Q3" s="49">
        <v>2010</v>
      </c>
      <c r="R3" s="49">
        <v>2011</v>
      </c>
      <c r="S3" s="49">
        <v>2012</v>
      </c>
      <c r="T3" s="49">
        <v>2013</v>
      </c>
      <c r="U3" s="193">
        <v>2014</v>
      </c>
      <c r="V3" s="193">
        <v>2015</v>
      </c>
      <c r="W3" s="49">
        <v>2016</v>
      </c>
      <c r="X3" s="251">
        <v>2017</v>
      </c>
    </row>
    <row r="4" spans="1:24" ht="24.75" customHeight="1" thickTop="1">
      <c r="A4" s="74" t="s">
        <v>196</v>
      </c>
      <c r="B4" s="111" t="s">
        <v>197</v>
      </c>
      <c r="C4" s="252">
        <v>372</v>
      </c>
      <c r="D4" s="252">
        <v>354</v>
      </c>
      <c r="E4" s="252">
        <v>279</v>
      </c>
      <c r="F4" s="252">
        <v>304</v>
      </c>
      <c r="G4" s="252">
        <v>336</v>
      </c>
      <c r="H4" s="252">
        <v>242</v>
      </c>
      <c r="I4" s="252">
        <v>263</v>
      </c>
      <c r="J4" s="252">
        <v>276</v>
      </c>
      <c r="K4" s="252">
        <v>248</v>
      </c>
      <c r="L4" s="252">
        <v>297</v>
      </c>
      <c r="M4" s="254">
        <v>321</v>
      </c>
      <c r="N4" s="255">
        <v>3.149339654588554</v>
      </c>
      <c r="O4" s="255">
        <v>3.112361526288025</v>
      </c>
      <c r="P4" s="255">
        <v>3.087649402390438</v>
      </c>
      <c r="Q4" s="255">
        <v>3.387941602585534</v>
      </c>
      <c r="R4" s="255">
        <v>3.8821490467937605</v>
      </c>
      <c r="S4" s="255">
        <v>2.911453320500481</v>
      </c>
      <c r="T4" s="255">
        <v>3.154990403071017</v>
      </c>
      <c r="U4" s="273">
        <v>3.37</v>
      </c>
      <c r="V4" s="273">
        <f>K4/K$21*100</f>
        <v>2.7953110910730388</v>
      </c>
      <c r="W4" s="255">
        <f>L4/L$21*100</f>
        <v>3.2282608695652173</v>
      </c>
      <c r="X4" s="257">
        <f>M4/M$21*100</f>
        <v>3.5009270367542813</v>
      </c>
    </row>
    <row r="5" spans="1:24" ht="25.5">
      <c r="A5" s="113" t="s">
        <v>198</v>
      </c>
      <c r="B5" s="114" t="s">
        <v>199</v>
      </c>
      <c r="C5" s="258">
        <v>148</v>
      </c>
      <c r="D5" s="258">
        <v>136</v>
      </c>
      <c r="E5" s="258">
        <v>75</v>
      </c>
      <c r="F5" s="258">
        <v>56</v>
      </c>
      <c r="G5" s="258">
        <v>57</v>
      </c>
      <c r="H5" s="258">
        <v>47</v>
      </c>
      <c r="I5" s="258">
        <v>36</v>
      </c>
      <c r="J5" s="258">
        <v>34</v>
      </c>
      <c r="K5" s="258">
        <v>46</v>
      </c>
      <c r="L5" s="258">
        <v>33</v>
      </c>
      <c r="M5" s="260">
        <v>34</v>
      </c>
      <c r="N5" s="261">
        <v>1.2529630883846934</v>
      </c>
      <c r="O5" s="261">
        <v>1.1957095129242132</v>
      </c>
      <c r="P5" s="261">
        <v>0.8300132802124833</v>
      </c>
      <c r="Q5" s="261">
        <v>0.6240945057394406</v>
      </c>
      <c r="R5" s="261">
        <v>0.658578856152513</v>
      </c>
      <c r="S5" s="255">
        <v>0.5654475457170356</v>
      </c>
      <c r="T5" s="255">
        <v>0.43186180422264875</v>
      </c>
      <c r="U5" s="273">
        <v>0.42</v>
      </c>
      <c r="V5" s="273">
        <f aca="true" t="shared" si="0" ref="V5:V20">K5/K$21*100</f>
        <v>0.5184851217312894</v>
      </c>
      <c r="W5" s="255">
        <f aca="true" t="shared" si="1" ref="W5:X20">L5/L$21*100</f>
        <v>0.358695652173913</v>
      </c>
      <c r="X5" s="257">
        <f t="shared" si="1"/>
        <v>0.3708147017122914</v>
      </c>
    </row>
    <row r="6" spans="1:24" ht="26.25" customHeight="1">
      <c r="A6" s="113" t="s">
        <v>200</v>
      </c>
      <c r="B6" s="114" t="s">
        <v>201</v>
      </c>
      <c r="C6" s="258">
        <v>48</v>
      </c>
      <c r="D6" s="258">
        <v>67</v>
      </c>
      <c r="E6" s="258">
        <v>38</v>
      </c>
      <c r="F6" s="258">
        <v>21</v>
      </c>
      <c r="G6" s="258">
        <v>20</v>
      </c>
      <c r="H6" s="258">
        <v>13</v>
      </c>
      <c r="I6" s="258">
        <v>10</v>
      </c>
      <c r="J6" s="258">
        <v>17</v>
      </c>
      <c r="K6" s="258">
        <v>20</v>
      </c>
      <c r="L6" s="258">
        <v>14</v>
      </c>
      <c r="M6" s="260">
        <v>7</v>
      </c>
      <c r="N6" s="261">
        <v>0.4063664070436844</v>
      </c>
      <c r="O6" s="261">
        <v>0.5890627747494285</v>
      </c>
      <c r="P6" s="261">
        <v>0.420540061974325</v>
      </c>
      <c r="Q6" s="261">
        <v>0.2340354396522902</v>
      </c>
      <c r="R6" s="261">
        <v>0.2310803004043905</v>
      </c>
      <c r="S6" s="255">
        <v>0.15640038498556302</v>
      </c>
      <c r="T6" s="255">
        <v>0.11996161228406908</v>
      </c>
      <c r="U6" s="273">
        <v>0.21</v>
      </c>
      <c r="V6" s="273">
        <f t="shared" si="0"/>
        <v>0.2254283137962128</v>
      </c>
      <c r="W6" s="255">
        <f t="shared" si="1"/>
        <v>0.15217391304347827</v>
      </c>
      <c r="X6" s="257">
        <f t="shared" si="1"/>
        <v>0.07634420329370706</v>
      </c>
    </row>
    <row r="7" spans="1:25" ht="26.25" customHeight="1">
      <c r="A7" s="113" t="s">
        <v>202</v>
      </c>
      <c r="B7" s="114" t="s">
        <v>203</v>
      </c>
      <c r="C7" s="258">
        <v>198</v>
      </c>
      <c r="D7" s="258">
        <v>210</v>
      </c>
      <c r="E7" s="258">
        <v>176</v>
      </c>
      <c r="F7" s="258">
        <v>186</v>
      </c>
      <c r="G7" s="258">
        <v>162</v>
      </c>
      <c r="H7" s="258">
        <v>155</v>
      </c>
      <c r="I7" s="258">
        <v>204</v>
      </c>
      <c r="J7" s="258">
        <v>123</v>
      </c>
      <c r="K7" s="258">
        <v>142</v>
      </c>
      <c r="L7" s="258">
        <v>164</v>
      </c>
      <c r="M7" s="260">
        <v>207</v>
      </c>
      <c r="N7" s="261">
        <v>1.676261429055198</v>
      </c>
      <c r="O7" s="261">
        <v>1.8463161596623878</v>
      </c>
      <c r="P7" s="261">
        <v>1.9477644975652944</v>
      </c>
      <c r="Q7" s="261">
        <v>2.0728853226345705</v>
      </c>
      <c r="R7" s="261">
        <v>1.8717504332755632</v>
      </c>
      <c r="S7" s="255">
        <v>1.8647738209817133</v>
      </c>
      <c r="T7" s="255">
        <v>2.4472168905950094</v>
      </c>
      <c r="U7" s="273">
        <v>1.5</v>
      </c>
      <c r="V7" s="273">
        <f t="shared" si="0"/>
        <v>1.6005410279531107</v>
      </c>
      <c r="W7" s="255">
        <f t="shared" si="1"/>
        <v>1.7826086956521738</v>
      </c>
      <c r="X7" s="257">
        <f t="shared" si="1"/>
        <v>2.2576071545424803</v>
      </c>
      <c r="Y7" s="194"/>
    </row>
    <row r="8" spans="1:25" ht="38.25">
      <c r="A8" s="113" t="s">
        <v>204</v>
      </c>
      <c r="B8" s="114" t="s">
        <v>205</v>
      </c>
      <c r="C8" s="258">
        <v>18</v>
      </c>
      <c r="D8" s="258">
        <v>19</v>
      </c>
      <c r="E8" s="258">
        <v>12</v>
      </c>
      <c r="F8" s="258">
        <v>9</v>
      </c>
      <c r="G8" s="258">
        <v>8</v>
      </c>
      <c r="H8" s="258">
        <v>10</v>
      </c>
      <c r="I8" s="258">
        <v>8</v>
      </c>
      <c r="J8" s="258">
        <v>12</v>
      </c>
      <c r="K8" s="258">
        <v>8</v>
      </c>
      <c r="L8" s="258">
        <v>10</v>
      </c>
      <c r="M8" s="260">
        <v>8</v>
      </c>
      <c r="N8" s="261">
        <v>0.15238740264138165</v>
      </c>
      <c r="O8" s="261">
        <v>0.16704765254088272</v>
      </c>
      <c r="P8" s="261">
        <v>0.13280212483399734</v>
      </c>
      <c r="Q8" s="261">
        <v>0.10030090270812438</v>
      </c>
      <c r="R8" s="261">
        <v>0.09243212016175621</v>
      </c>
      <c r="S8" s="255">
        <v>0.1203079884504331</v>
      </c>
      <c r="T8" s="255">
        <v>0.09596928982725528</v>
      </c>
      <c r="U8" s="273">
        <v>0.15</v>
      </c>
      <c r="V8" s="273">
        <f t="shared" si="0"/>
        <v>0.09017132551848511</v>
      </c>
      <c r="W8" s="255">
        <f t="shared" si="1"/>
        <v>0.10869565217391304</v>
      </c>
      <c r="X8" s="257">
        <f t="shared" si="1"/>
        <v>0.08725051804995092</v>
      </c>
      <c r="Y8" s="194"/>
    </row>
    <row r="9" spans="1:25" ht="14.25" customHeight="1">
      <c r="A9" s="113" t="s">
        <v>206</v>
      </c>
      <c r="B9" s="114" t="s">
        <v>207</v>
      </c>
      <c r="C9" s="258">
        <v>190</v>
      </c>
      <c r="D9" s="258">
        <v>209</v>
      </c>
      <c r="E9" s="258">
        <v>114</v>
      </c>
      <c r="F9" s="258">
        <v>70</v>
      </c>
      <c r="G9" s="258">
        <v>57</v>
      </c>
      <c r="H9" s="258">
        <v>45</v>
      </c>
      <c r="I9" s="258">
        <v>69</v>
      </c>
      <c r="J9" s="258">
        <v>54</v>
      </c>
      <c r="K9" s="258">
        <v>73</v>
      </c>
      <c r="L9" s="258">
        <v>64</v>
      </c>
      <c r="M9" s="260">
        <v>55</v>
      </c>
      <c r="N9" s="261">
        <v>1.6085336945479174</v>
      </c>
      <c r="O9" s="261">
        <v>1.83752417794971</v>
      </c>
      <c r="P9" s="261">
        <v>1.2616201859229748</v>
      </c>
      <c r="Q9" s="261">
        <v>0.7801181321743007</v>
      </c>
      <c r="R9" s="261">
        <v>0.658578856152513</v>
      </c>
      <c r="S9" s="255">
        <v>0.541385948026949</v>
      </c>
      <c r="T9" s="255">
        <v>0.8277351247600768</v>
      </c>
      <c r="U9" s="273">
        <v>0.66</v>
      </c>
      <c r="V9" s="273">
        <f t="shared" si="0"/>
        <v>0.8228133453561767</v>
      </c>
      <c r="W9" s="255">
        <f t="shared" si="1"/>
        <v>0.6956521739130435</v>
      </c>
      <c r="X9" s="257">
        <f t="shared" si="1"/>
        <v>0.5998473115934125</v>
      </c>
      <c r="Y9" s="194"/>
    </row>
    <row r="10" spans="1:25" ht="26.25" customHeight="1">
      <c r="A10" s="113" t="s">
        <v>208</v>
      </c>
      <c r="B10" s="114" t="s">
        <v>209</v>
      </c>
      <c r="C10" s="258">
        <v>43</v>
      </c>
      <c r="D10" s="258">
        <v>41</v>
      </c>
      <c r="E10" s="258">
        <v>18</v>
      </c>
      <c r="F10" s="258">
        <v>21</v>
      </c>
      <c r="G10" s="258">
        <v>11</v>
      </c>
      <c r="H10" s="258">
        <v>10</v>
      </c>
      <c r="I10" s="258">
        <v>6</v>
      </c>
      <c r="J10" s="258">
        <v>7</v>
      </c>
      <c r="K10" s="258">
        <v>16</v>
      </c>
      <c r="L10" s="258">
        <v>11</v>
      </c>
      <c r="M10" s="260">
        <v>10</v>
      </c>
      <c r="N10" s="261">
        <v>0.36403657297663394</v>
      </c>
      <c r="O10" s="261">
        <v>0.36047125021979953</v>
      </c>
      <c r="P10" s="261">
        <v>0.199203187250996</v>
      </c>
      <c r="Q10" s="261">
        <v>0.2340354396522902</v>
      </c>
      <c r="R10" s="261">
        <v>0.1270941652224148</v>
      </c>
      <c r="S10" s="255">
        <v>0.1203079884504331</v>
      </c>
      <c r="T10" s="255">
        <v>0.07197696737044146</v>
      </c>
      <c r="U10" s="273">
        <v>0.09</v>
      </c>
      <c r="V10" s="273">
        <f t="shared" si="0"/>
        <v>0.18034265103697023</v>
      </c>
      <c r="W10" s="255">
        <f t="shared" si="1"/>
        <v>0.11956521739130434</v>
      </c>
      <c r="X10" s="257">
        <f t="shared" si="1"/>
        <v>0.10906314756243865</v>
      </c>
      <c r="Y10" s="194"/>
    </row>
    <row r="11" spans="1:25" ht="26.25" customHeight="1">
      <c r="A11" s="115"/>
      <c r="B11" s="120" t="s">
        <v>257</v>
      </c>
      <c r="C11" s="274">
        <v>1017</v>
      </c>
      <c r="D11" s="274">
        <v>1036</v>
      </c>
      <c r="E11" s="274">
        <v>712</v>
      </c>
      <c r="F11" s="274">
        <v>667</v>
      </c>
      <c r="G11" s="274">
        <v>651</v>
      </c>
      <c r="H11" s="274">
        <v>522</v>
      </c>
      <c r="I11" s="274">
        <v>596</v>
      </c>
      <c r="J11" s="274">
        <f>SUM(J4:J10)</f>
        <v>523</v>
      </c>
      <c r="K11" s="274">
        <f>SUM(K4:K10)</f>
        <v>553</v>
      </c>
      <c r="L11" s="274">
        <f>SUM(L4:L10)</f>
        <v>593</v>
      </c>
      <c r="M11" s="275">
        <f>SUM(M4:M10)</f>
        <v>642</v>
      </c>
      <c r="N11" s="276">
        <v>8.609888249238061</v>
      </c>
      <c r="O11" s="276">
        <v>9.108493054334447</v>
      </c>
      <c r="P11" s="276">
        <v>7.879592740150509</v>
      </c>
      <c r="Q11" s="276">
        <v>7.43341134514655</v>
      </c>
      <c r="R11" s="276">
        <v>7.521663778162912</v>
      </c>
      <c r="S11" s="276">
        <v>6.280076997112609</v>
      </c>
      <c r="T11" s="276">
        <v>7.149712092130518</v>
      </c>
      <c r="U11" s="277">
        <f>SUM(U4:U10)</f>
        <v>6.4</v>
      </c>
      <c r="V11" s="277">
        <f t="shared" si="0"/>
        <v>6.233092876465284</v>
      </c>
      <c r="W11" s="276">
        <f t="shared" si="1"/>
        <v>6.445652173913044</v>
      </c>
      <c r="X11" s="278">
        <f t="shared" si="1"/>
        <v>7.001854073508563</v>
      </c>
      <c r="Y11" s="194"/>
    </row>
    <row r="12" spans="1:25" ht="38.25">
      <c r="A12" s="113" t="s">
        <v>210</v>
      </c>
      <c r="B12" s="114" t="s">
        <v>211</v>
      </c>
      <c r="C12" s="258">
        <v>874</v>
      </c>
      <c r="D12" s="258">
        <v>758</v>
      </c>
      <c r="E12" s="258">
        <v>516</v>
      </c>
      <c r="F12" s="258">
        <v>505</v>
      </c>
      <c r="G12" s="258">
        <v>471</v>
      </c>
      <c r="H12" s="258">
        <v>414</v>
      </c>
      <c r="I12" s="258">
        <v>404</v>
      </c>
      <c r="J12" s="258">
        <v>400</v>
      </c>
      <c r="K12" s="258">
        <v>462</v>
      </c>
      <c r="L12" s="258">
        <v>450</v>
      </c>
      <c r="M12" s="260">
        <v>446</v>
      </c>
      <c r="N12" s="261">
        <v>7.399254994920421</v>
      </c>
      <c r="O12" s="261">
        <v>6.664322138209952</v>
      </c>
      <c r="P12" s="261">
        <v>5.710491367861885</v>
      </c>
      <c r="Q12" s="261">
        <v>5.627995096400312</v>
      </c>
      <c r="R12" s="261">
        <v>5.441941074523396</v>
      </c>
      <c r="S12" s="255">
        <v>4.98075072184793</v>
      </c>
      <c r="T12" s="255">
        <v>4.846449136276392</v>
      </c>
      <c r="U12" s="273">
        <v>4.89</v>
      </c>
      <c r="V12" s="273">
        <f t="shared" si="0"/>
        <v>5.207394048692516</v>
      </c>
      <c r="W12" s="255">
        <f t="shared" si="1"/>
        <v>4.891304347826087</v>
      </c>
      <c r="X12" s="257">
        <f t="shared" si="1"/>
        <v>4.864216381284764</v>
      </c>
      <c r="Y12" s="194"/>
    </row>
    <row r="13" spans="1:25" ht="38.25">
      <c r="A13" s="113" t="s">
        <v>212</v>
      </c>
      <c r="B13" s="114" t="s">
        <v>213</v>
      </c>
      <c r="C13" s="258">
        <v>31</v>
      </c>
      <c r="D13" s="258">
        <v>34</v>
      </c>
      <c r="E13" s="258">
        <v>30</v>
      </c>
      <c r="F13" s="258">
        <v>22</v>
      </c>
      <c r="G13" s="258">
        <v>22</v>
      </c>
      <c r="H13" s="258">
        <v>31</v>
      </c>
      <c r="I13" s="258">
        <v>27</v>
      </c>
      <c r="J13" s="258">
        <v>20</v>
      </c>
      <c r="K13" s="258">
        <v>16</v>
      </c>
      <c r="L13" s="258">
        <v>18</v>
      </c>
      <c r="M13" s="260">
        <v>23</v>
      </c>
      <c r="N13" s="261">
        <v>0.26244497121571286</v>
      </c>
      <c r="O13" s="261">
        <v>0.2989273782310533</v>
      </c>
      <c r="P13" s="261">
        <v>0.33200531208499334</v>
      </c>
      <c r="Q13" s="261">
        <v>0.24517998439763738</v>
      </c>
      <c r="R13" s="261">
        <v>0.2541883304448296</v>
      </c>
      <c r="S13" s="255">
        <v>0.37295476419634266</v>
      </c>
      <c r="T13" s="255">
        <v>0.32389635316698656</v>
      </c>
      <c r="U13" s="273">
        <v>0.24</v>
      </c>
      <c r="V13" s="273">
        <f t="shared" si="0"/>
        <v>0.18034265103697023</v>
      </c>
      <c r="W13" s="255">
        <f t="shared" si="1"/>
        <v>0.1956521739130435</v>
      </c>
      <c r="X13" s="257">
        <f t="shared" si="1"/>
        <v>0.2508452393936089</v>
      </c>
      <c r="Y13" s="194"/>
    </row>
    <row r="14" spans="1:25" ht="26.25" customHeight="1">
      <c r="A14" s="113" t="s">
        <v>214</v>
      </c>
      <c r="B14" s="114" t="s">
        <v>215</v>
      </c>
      <c r="C14" s="258">
        <v>112</v>
      </c>
      <c r="D14" s="258">
        <v>92</v>
      </c>
      <c r="E14" s="258">
        <v>73</v>
      </c>
      <c r="F14" s="258">
        <v>94</v>
      </c>
      <c r="G14" s="258">
        <v>74</v>
      </c>
      <c r="H14" s="258">
        <v>70</v>
      </c>
      <c r="I14" s="258">
        <v>57</v>
      </c>
      <c r="J14" s="258">
        <v>66</v>
      </c>
      <c r="K14" s="258">
        <v>67</v>
      </c>
      <c r="L14" s="258">
        <v>82</v>
      </c>
      <c r="M14" s="260">
        <v>87</v>
      </c>
      <c r="N14" s="261">
        <v>0.9481882831019303</v>
      </c>
      <c r="O14" s="261">
        <v>0.8088623175663794</v>
      </c>
      <c r="P14" s="261">
        <v>0.8078795927401504</v>
      </c>
      <c r="Q14" s="261">
        <v>1.0475872060626323</v>
      </c>
      <c r="R14" s="261">
        <v>0.8549971114962449</v>
      </c>
      <c r="S14" s="255">
        <v>0.8421559191530318</v>
      </c>
      <c r="T14" s="255">
        <v>0.6837811900191938</v>
      </c>
      <c r="U14" s="273">
        <v>0.81</v>
      </c>
      <c r="V14" s="273">
        <f t="shared" si="0"/>
        <v>0.7551848512173129</v>
      </c>
      <c r="W14" s="255">
        <f t="shared" si="1"/>
        <v>0.8913043478260869</v>
      </c>
      <c r="X14" s="257">
        <f t="shared" si="1"/>
        <v>0.9488493837932164</v>
      </c>
      <c r="Y14" s="194"/>
    </row>
    <row r="15" spans="1:25" ht="26.25" customHeight="1">
      <c r="A15" s="115"/>
      <c r="B15" s="120" t="s">
        <v>258</v>
      </c>
      <c r="C15" s="274">
        <v>1017</v>
      </c>
      <c r="D15" s="274">
        <v>884</v>
      </c>
      <c r="E15" s="274">
        <v>619</v>
      </c>
      <c r="F15" s="274">
        <v>621</v>
      </c>
      <c r="G15" s="274">
        <v>567</v>
      </c>
      <c r="H15" s="274">
        <v>515</v>
      </c>
      <c r="I15" s="274">
        <v>488</v>
      </c>
      <c r="J15" s="274">
        <f>SUM(J12:J14)</f>
        <v>486</v>
      </c>
      <c r="K15" s="274">
        <f>SUM(K12:K14)</f>
        <v>545</v>
      </c>
      <c r="L15" s="274">
        <f>SUM(L12:L14)</f>
        <v>550</v>
      </c>
      <c r="M15" s="275">
        <f>SUM(M12:M14)</f>
        <v>556</v>
      </c>
      <c r="N15" s="276">
        <v>8.609888249238063</v>
      </c>
      <c r="O15" s="276">
        <v>7.772111834007385</v>
      </c>
      <c r="P15" s="276">
        <v>6.850376272687028</v>
      </c>
      <c r="Q15" s="276">
        <v>6.920762286860581</v>
      </c>
      <c r="R15" s="276">
        <v>6.551126516464471</v>
      </c>
      <c r="S15" s="276">
        <v>6.195861405197305</v>
      </c>
      <c r="T15" s="276">
        <v>5.854126679462572</v>
      </c>
      <c r="U15" s="277">
        <f>SUM(U12:U14)</f>
        <v>5.9399999999999995</v>
      </c>
      <c r="V15" s="277">
        <f t="shared" si="0"/>
        <v>6.142921550946799</v>
      </c>
      <c r="W15" s="276">
        <f t="shared" si="1"/>
        <v>5.978260869565218</v>
      </c>
      <c r="X15" s="278">
        <f t="shared" si="1"/>
        <v>6.063911004471589</v>
      </c>
      <c r="Y15" s="194"/>
    </row>
    <row r="16" spans="1:25" ht="38.25">
      <c r="A16" s="113" t="s">
        <v>216</v>
      </c>
      <c r="B16" s="114" t="s">
        <v>217</v>
      </c>
      <c r="C16" s="258">
        <v>360</v>
      </c>
      <c r="D16" s="258">
        <v>369</v>
      </c>
      <c r="E16" s="258">
        <v>351</v>
      </c>
      <c r="F16" s="258">
        <v>299</v>
      </c>
      <c r="G16" s="258">
        <v>319</v>
      </c>
      <c r="H16" s="258">
        <v>276</v>
      </c>
      <c r="I16" s="258">
        <v>247</v>
      </c>
      <c r="J16" s="258">
        <v>269</v>
      </c>
      <c r="K16" s="258">
        <v>309</v>
      </c>
      <c r="L16" s="258">
        <v>314</v>
      </c>
      <c r="M16" s="260">
        <v>308</v>
      </c>
      <c r="N16" s="261">
        <v>3.047748052827633</v>
      </c>
      <c r="O16" s="261">
        <v>3.244241251978196</v>
      </c>
      <c r="P16" s="261">
        <v>3.8844621513944224</v>
      </c>
      <c r="Q16" s="261">
        <v>3.3322188788587987</v>
      </c>
      <c r="R16" s="261">
        <v>3.6857307914500286</v>
      </c>
      <c r="S16" s="255">
        <v>3.3205004812319543</v>
      </c>
      <c r="T16" s="255">
        <v>2.9630518234165066</v>
      </c>
      <c r="U16" s="273">
        <v>3.29</v>
      </c>
      <c r="V16" s="273">
        <f t="shared" si="0"/>
        <v>3.482867448151488</v>
      </c>
      <c r="W16" s="255">
        <f t="shared" si="1"/>
        <v>3.4130434782608696</v>
      </c>
      <c r="X16" s="257">
        <f t="shared" si="1"/>
        <v>3.3591449449231106</v>
      </c>
      <c r="Y16" s="194"/>
    </row>
    <row r="17" spans="1:25" ht="26.25" customHeight="1">
      <c r="A17" s="113" t="s">
        <v>218</v>
      </c>
      <c r="B17" s="114" t="s">
        <v>219</v>
      </c>
      <c r="C17" s="258">
        <v>8316</v>
      </c>
      <c r="D17" s="258">
        <v>8185</v>
      </c>
      <c r="E17" s="258">
        <v>6565</v>
      </c>
      <c r="F17" s="258">
        <v>6623</v>
      </c>
      <c r="G17" s="258">
        <v>6438</v>
      </c>
      <c r="H17" s="258">
        <v>6406</v>
      </c>
      <c r="I17" s="258">
        <v>6368</v>
      </c>
      <c r="J17" s="258">
        <v>6398</v>
      </c>
      <c r="K17" s="258">
        <v>6862</v>
      </c>
      <c r="L17" s="258">
        <v>7105</v>
      </c>
      <c r="M17" s="260">
        <v>7080</v>
      </c>
      <c r="N17" s="261">
        <v>70.40298002031832</v>
      </c>
      <c r="O17" s="261">
        <v>71.96237031826975</v>
      </c>
      <c r="P17" s="261">
        <v>72.65382912793271</v>
      </c>
      <c r="Q17" s="261">
        <v>73.81031984843419</v>
      </c>
      <c r="R17" s="261">
        <v>74.3847487001733</v>
      </c>
      <c r="S17" s="255">
        <v>77.06929740134744</v>
      </c>
      <c r="T17" s="255">
        <v>76.3915547024952</v>
      </c>
      <c r="U17" s="273">
        <v>78.21</v>
      </c>
      <c r="V17" s="273">
        <f t="shared" si="0"/>
        <v>77.34445446348062</v>
      </c>
      <c r="W17" s="255">
        <f t="shared" si="1"/>
        <v>77.22826086956522</v>
      </c>
      <c r="X17" s="257">
        <f t="shared" si="1"/>
        <v>77.21670847420657</v>
      </c>
      <c r="Y17" s="194"/>
    </row>
    <row r="18" spans="1:25" ht="14.25" customHeight="1">
      <c r="A18" s="113" t="s">
        <v>220</v>
      </c>
      <c r="B18" s="114" t="s">
        <v>221</v>
      </c>
      <c r="C18" s="258">
        <v>300</v>
      </c>
      <c r="D18" s="258">
        <v>274</v>
      </c>
      <c r="E18" s="258">
        <v>242</v>
      </c>
      <c r="F18" s="258">
        <v>298</v>
      </c>
      <c r="G18" s="258">
        <v>246</v>
      </c>
      <c r="H18" s="258">
        <v>246</v>
      </c>
      <c r="I18" s="258">
        <v>319</v>
      </c>
      <c r="J18" s="258">
        <v>187</v>
      </c>
      <c r="K18" s="258">
        <v>230</v>
      </c>
      <c r="L18" s="258">
        <v>229</v>
      </c>
      <c r="M18" s="260">
        <v>244</v>
      </c>
      <c r="N18" s="261">
        <v>2.5397900440230274</v>
      </c>
      <c r="O18" s="261">
        <v>2.4090029892737825</v>
      </c>
      <c r="P18" s="261">
        <v>2.6781761841522798</v>
      </c>
      <c r="Q18" s="261">
        <v>3.321074334113452</v>
      </c>
      <c r="R18" s="261">
        <v>2.8422876949740035</v>
      </c>
      <c r="S18" s="255">
        <v>2.9595765158806544</v>
      </c>
      <c r="T18" s="255">
        <v>3.826775431861804</v>
      </c>
      <c r="U18" s="273">
        <v>2.29</v>
      </c>
      <c r="V18" s="273">
        <f t="shared" si="0"/>
        <v>2.5924256086564474</v>
      </c>
      <c r="W18" s="255">
        <f t="shared" si="1"/>
        <v>2.489130434782609</v>
      </c>
      <c r="X18" s="257">
        <f t="shared" si="1"/>
        <v>2.661140800523503</v>
      </c>
      <c r="Y18" s="194"/>
    </row>
    <row r="19" spans="1:25" ht="14.25" customHeight="1">
      <c r="A19" s="113" t="s">
        <v>222</v>
      </c>
      <c r="B19" s="114" t="s">
        <v>223</v>
      </c>
      <c r="C19" s="258">
        <v>802</v>
      </c>
      <c r="D19" s="258">
        <v>626</v>
      </c>
      <c r="E19" s="258">
        <v>547</v>
      </c>
      <c r="F19" s="258">
        <v>465</v>
      </c>
      <c r="G19" s="258">
        <v>434</v>
      </c>
      <c r="H19" s="258">
        <v>347</v>
      </c>
      <c r="I19" s="258">
        <v>318</v>
      </c>
      <c r="J19" s="258">
        <v>317</v>
      </c>
      <c r="K19" s="258">
        <v>373</v>
      </c>
      <c r="L19" s="258">
        <v>409</v>
      </c>
      <c r="M19" s="260">
        <v>339</v>
      </c>
      <c r="N19" s="261">
        <v>6.789705384354894</v>
      </c>
      <c r="O19" s="261">
        <v>5.503780552136452</v>
      </c>
      <c r="P19" s="261">
        <v>6.053563523683046</v>
      </c>
      <c r="Q19" s="261">
        <v>5.1822133065864255</v>
      </c>
      <c r="R19" s="261">
        <v>5.014442518775274</v>
      </c>
      <c r="S19" s="255">
        <v>4.1746871992300285</v>
      </c>
      <c r="T19" s="255">
        <v>3.814779270633397</v>
      </c>
      <c r="U19" s="273">
        <v>3.88</v>
      </c>
      <c r="V19" s="273">
        <f t="shared" si="0"/>
        <v>4.2042380522993685</v>
      </c>
      <c r="W19" s="255">
        <f t="shared" si="1"/>
        <v>4.445652173913044</v>
      </c>
      <c r="X19" s="257">
        <f t="shared" si="1"/>
        <v>3.6972407023666705</v>
      </c>
      <c r="Y19" s="194"/>
    </row>
    <row r="20" spans="1:25" ht="17.25" customHeight="1" thickBot="1">
      <c r="A20" s="116"/>
      <c r="B20" s="118" t="s">
        <v>259</v>
      </c>
      <c r="C20" s="279">
        <v>9778</v>
      </c>
      <c r="D20" s="279">
        <v>9454</v>
      </c>
      <c r="E20" s="279">
        <v>7705</v>
      </c>
      <c r="F20" s="279">
        <v>7685</v>
      </c>
      <c r="G20" s="279">
        <v>7437</v>
      </c>
      <c r="H20" s="279">
        <v>7275</v>
      </c>
      <c r="I20" s="279">
        <v>7252</v>
      </c>
      <c r="J20" s="279">
        <f>SUM(J16:J19)</f>
        <v>7171</v>
      </c>
      <c r="K20" s="279">
        <f>SUM(K16:K19)</f>
        <v>7774</v>
      </c>
      <c r="L20" s="279">
        <f>SUM(L16:L19)</f>
        <v>8057</v>
      </c>
      <c r="M20" s="280">
        <f>SUM(M16:M19)</f>
        <v>7971</v>
      </c>
      <c r="N20" s="281">
        <v>82.78022350152386</v>
      </c>
      <c r="O20" s="281">
        <v>83.11939511165818</v>
      </c>
      <c r="P20" s="281">
        <v>85.27003098716244</v>
      </c>
      <c r="Q20" s="281">
        <v>85.64582636799285</v>
      </c>
      <c r="R20" s="281">
        <v>85.9272097053726</v>
      </c>
      <c r="S20" s="281">
        <v>87.52406159769009</v>
      </c>
      <c r="T20" s="281">
        <v>86.9961612284069</v>
      </c>
      <c r="U20" s="282">
        <f>SUM(U16:U19)</f>
        <v>87.67</v>
      </c>
      <c r="V20" s="282">
        <f t="shared" si="0"/>
        <v>87.62398557258791</v>
      </c>
      <c r="W20" s="281">
        <f t="shared" si="1"/>
        <v>87.57608695652173</v>
      </c>
      <c r="X20" s="283">
        <f t="shared" si="1"/>
        <v>86.93423492201985</v>
      </c>
      <c r="Y20" s="194"/>
    </row>
    <row r="21" spans="1:25" ht="17.25" customHeight="1" thickBot="1" thickTop="1">
      <c r="A21" s="117"/>
      <c r="B21" s="119" t="s">
        <v>195</v>
      </c>
      <c r="C21" s="65">
        <v>11812</v>
      </c>
      <c r="D21" s="65">
        <v>11374</v>
      </c>
      <c r="E21" s="65">
        <v>9036</v>
      </c>
      <c r="F21" s="65">
        <v>8973</v>
      </c>
      <c r="G21" s="65">
        <v>8655</v>
      </c>
      <c r="H21" s="65">
        <v>8312</v>
      </c>
      <c r="I21" s="65">
        <v>8336</v>
      </c>
      <c r="J21" s="65">
        <f>J11+J15+J20</f>
        <v>8180</v>
      </c>
      <c r="K21" s="65">
        <f>K11+K15+K20</f>
        <v>8872</v>
      </c>
      <c r="L21" s="65">
        <f>L11+L15+L20</f>
        <v>9200</v>
      </c>
      <c r="M21" s="271">
        <f>M11+M15+M20</f>
        <v>9169</v>
      </c>
      <c r="N21" s="78">
        <v>99.99999999999999</v>
      </c>
      <c r="O21" s="78">
        <v>100.00000000000001</v>
      </c>
      <c r="P21" s="78">
        <v>99.99999999999997</v>
      </c>
      <c r="Q21" s="78">
        <v>99.99999999999999</v>
      </c>
      <c r="R21" s="78">
        <v>99.99999999999999</v>
      </c>
      <c r="S21" s="78">
        <v>100</v>
      </c>
      <c r="T21" s="78">
        <v>100</v>
      </c>
      <c r="U21" s="244">
        <f>U11+U15+U20</f>
        <v>100.01</v>
      </c>
      <c r="V21" s="244">
        <f>V20+V15+V11</f>
        <v>99.99999999999999</v>
      </c>
      <c r="W21" s="78">
        <f>W20+W15+W11</f>
        <v>100</v>
      </c>
      <c r="X21" s="272">
        <f>X20+X15+X11</f>
        <v>100.00000000000001</v>
      </c>
      <c r="Y21" s="195"/>
    </row>
    <row r="22" ht="6.75" customHeight="1"/>
    <row r="23" ht="13.5">
      <c r="A23" s="112" t="s">
        <v>325</v>
      </c>
    </row>
  </sheetData>
  <sheetProtection/>
  <mergeCells count="5">
    <mergeCell ref="N2:X2"/>
    <mergeCell ref="C2:M2"/>
    <mergeCell ref="A1:X1"/>
    <mergeCell ref="A2:A3"/>
    <mergeCell ref="B2:B3"/>
  </mergeCells>
  <printOptions/>
  <pageMargins left="0.984251968503937" right="0.4330708661417323" top="0.984251968503937" bottom="0.4330708661417323" header="0.7086614173228347" footer="0.2755905511811024"/>
  <pageSetup fitToHeight="0" fitToWidth="1" horizontalDpi="600" verticalDpi="600" orientation="landscape" paperSize="9" scale="89" r:id="rId1"/>
  <headerFooter alignWithMargins="0">
    <oddHeader>&amp;R&amp;"Times New Roman CE,Normálne"&amp;9Tabuľka č. 13
</oddHeader>
    <oddFooter xml:space="preserve">&amp;L&amp;"Arial CE,Kurzíva"&amp;10Pozn.: Údaje sú spracované k 22.01.2018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view="pageLayout" workbookViewId="0" topLeftCell="A10">
      <selection activeCell="E4" sqref="E4"/>
    </sheetView>
  </sheetViews>
  <sheetFormatPr defaultColWidth="8.796875" defaultRowHeight="15"/>
  <cols>
    <col min="1" max="1" width="7.09765625" style="123" customWidth="1"/>
    <col min="2" max="2" width="36.69921875" style="123" customWidth="1"/>
    <col min="3" max="4" width="7.296875" style="123" customWidth="1"/>
    <col min="5" max="5" width="9.8984375" style="123" customWidth="1"/>
  </cols>
  <sheetData>
    <row r="1" spans="1:5" s="121" customFormat="1" ht="15.75">
      <c r="A1" s="388" t="s">
        <v>266</v>
      </c>
      <c r="B1" s="388"/>
      <c r="C1" s="388"/>
      <c r="D1" s="388"/>
      <c r="E1" s="388"/>
    </row>
    <row r="2" spans="1:5" s="121" customFormat="1" ht="4.5" customHeight="1" thickBot="1">
      <c r="A2" s="122"/>
      <c r="B2" s="123"/>
      <c r="C2" s="123"/>
      <c r="D2" s="123"/>
      <c r="E2" s="123"/>
    </row>
    <row r="3" spans="1:5" s="121" customFormat="1" ht="12.75" customHeight="1">
      <c r="A3" s="378" t="s">
        <v>15</v>
      </c>
      <c r="B3" s="384" t="s">
        <v>16</v>
      </c>
      <c r="C3" s="382" t="s">
        <v>17</v>
      </c>
      <c r="D3" s="389"/>
      <c r="E3" s="205" t="s">
        <v>272</v>
      </c>
    </row>
    <row r="4" spans="1:5" s="121" customFormat="1" ht="12.75" customHeight="1" thickBot="1">
      <c r="A4" s="379"/>
      <c r="B4" s="385"/>
      <c r="C4" s="124">
        <v>2017</v>
      </c>
      <c r="D4" s="204">
        <v>2016</v>
      </c>
      <c r="E4" s="206" t="s">
        <v>319</v>
      </c>
    </row>
    <row r="5" spans="1:5" s="121" customFormat="1" ht="13.5" customHeight="1" thickTop="1">
      <c r="A5" s="125" t="s">
        <v>18</v>
      </c>
      <c r="B5" s="126" t="s">
        <v>19</v>
      </c>
      <c r="C5" s="207">
        <v>2135</v>
      </c>
      <c r="D5" s="207">
        <v>2001</v>
      </c>
      <c r="E5" s="309">
        <f aca="true" t="shared" si="0" ref="E5:E13">C5/D5</f>
        <v>1.0669665167416291</v>
      </c>
    </row>
    <row r="6" spans="1:5" s="121" customFormat="1" ht="13.5" customHeight="1">
      <c r="A6" s="125" t="s">
        <v>20</v>
      </c>
      <c r="B6" s="126" t="s">
        <v>21</v>
      </c>
      <c r="C6" s="207">
        <v>1965</v>
      </c>
      <c r="D6" s="207">
        <v>2215</v>
      </c>
      <c r="E6" s="308">
        <f t="shared" si="0"/>
        <v>0.8871331828442438</v>
      </c>
    </row>
    <row r="7" spans="1:10" s="121" customFormat="1" ht="13.5" customHeight="1">
      <c r="A7" s="127" t="s">
        <v>22</v>
      </c>
      <c r="B7" s="126" t="s">
        <v>23</v>
      </c>
      <c r="C7" s="207">
        <v>251</v>
      </c>
      <c r="D7" s="207">
        <v>421</v>
      </c>
      <c r="E7" s="308">
        <f t="shared" si="0"/>
        <v>0.5961995249406176</v>
      </c>
      <c r="H7" s="295"/>
      <c r="I7" s="196"/>
      <c r="J7" s="196"/>
    </row>
    <row r="8" spans="1:11" s="121" customFormat="1" ht="13.5" customHeight="1">
      <c r="A8" s="125" t="s">
        <v>24</v>
      </c>
      <c r="B8" s="126" t="s">
        <v>25</v>
      </c>
      <c r="C8" s="207">
        <v>4832</v>
      </c>
      <c r="D8" s="207">
        <v>4456</v>
      </c>
      <c r="E8" s="308">
        <f t="shared" si="0"/>
        <v>1.0843806104129263</v>
      </c>
      <c r="H8" s="200"/>
      <c r="I8" s="200"/>
      <c r="J8" s="200"/>
      <c r="K8" s="200"/>
    </row>
    <row r="9" spans="1:11" s="121" customFormat="1" ht="13.5" customHeight="1">
      <c r="A9" s="125" t="s">
        <v>26</v>
      </c>
      <c r="B9" s="126" t="s">
        <v>27</v>
      </c>
      <c r="C9" s="207">
        <v>14</v>
      </c>
      <c r="D9" s="207">
        <v>46</v>
      </c>
      <c r="E9" s="308">
        <f t="shared" si="0"/>
        <v>0.30434782608695654</v>
      </c>
      <c r="H9" s="200"/>
      <c r="I9" s="200"/>
      <c r="J9" s="200"/>
      <c r="K9" s="200"/>
    </row>
    <row r="10" spans="1:11" s="121" customFormat="1" ht="13.5" customHeight="1">
      <c r="A10" s="129" t="s">
        <v>28</v>
      </c>
      <c r="B10" s="126" t="s">
        <v>29</v>
      </c>
      <c r="C10" s="207">
        <v>884</v>
      </c>
      <c r="D10" s="207">
        <v>824</v>
      </c>
      <c r="E10" s="308">
        <f t="shared" si="0"/>
        <v>1.0728155339805825</v>
      </c>
      <c r="H10" s="200"/>
      <c r="I10" s="200"/>
      <c r="J10" s="200"/>
      <c r="K10" s="200"/>
    </row>
    <row r="11" spans="1:11" s="121" customFormat="1" ht="13.5" customHeight="1">
      <c r="A11" s="125" t="s">
        <v>260</v>
      </c>
      <c r="B11" s="126" t="s">
        <v>261</v>
      </c>
      <c r="C11" s="207">
        <v>2</v>
      </c>
      <c r="D11" s="207">
        <v>2</v>
      </c>
      <c r="E11" s="308">
        <f t="shared" si="0"/>
        <v>1</v>
      </c>
      <c r="H11" s="200"/>
      <c r="I11" s="200"/>
      <c r="J11" s="200"/>
      <c r="K11" s="200"/>
    </row>
    <row r="12" spans="1:11" s="121" customFormat="1" ht="13.5" customHeight="1">
      <c r="A12" s="125" t="s">
        <v>30</v>
      </c>
      <c r="B12" s="126" t="s">
        <v>31</v>
      </c>
      <c r="C12" s="207">
        <v>463</v>
      </c>
      <c r="D12" s="207">
        <v>404</v>
      </c>
      <c r="E12" s="308">
        <f t="shared" si="0"/>
        <v>1.146039603960396</v>
      </c>
      <c r="H12" s="200"/>
      <c r="I12" s="200"/>
      <c r="J12" s="200"/>
      <c r="K12" s="200"/>
    </row>
    <row r="13" spans="1:11" s="121" customFormat="1" ht="13.5" customHeight="1">
      <c r="A13" s="125" t="s">
        <v>32</v>
      </c>
      <c r="B13" s="126" t="s">
        <v>33</v>
      </c>
      <c r="C13" s="207">
        <v>9</v>
      </c>
      <c r="D13" s="207">
        <v>15</v>
      </c>
      <c r="E13" s="308">
        <f t="shared" si="0"/>
        <v>0.6</v>
      </c>
      <c r="H13" s="200"/>
      <c r="I13" s="200"/>
      <c r="J13" s="200"/>
      <c r="K13" s="200"/>
    </row>
    <row r="14" spans="1:11" s="121" customFormat="1" ht="13.5" customHeight="1">
      <c r="A14" s="125" t="s">
        <v>34</v>
      </c>
      <c r="B14" s="126" t="s">
        <v>320</v>
      </c>
      <c r="C14" s="207">
        <v>0</v>
      </c>
      <c r="D14" s="207">
        <v>0</v>
      </c>
      <c r="E14" s="308" t="s">
        <v>298</v>
      </c>
      <c r="H14" s="200"/>
      <c r="I14" s="200"/>
      <c r="J14" s="200"/>
      <c r="K14" s="200"/>
    </row>
    <row r="15" spans="1:11" s="121" customFormat="1" ht="13.5" customHeight="1" thickBot="1">
      <c r="A15" s="138" t="s">
        <v>35</v>
      </c>
      <c r="B15" s="203" t="s">
        <v>304</v>
      </c>
      <c r="C15" s="207">
        <v>481</v>
      </c>
      <c r="D15" s="207">
        <v>376</v>
      </c>
      <c r="E15" s="307">
        <f>C15/D15</f>
        <v>1.2792553191489362</v>
      </c>
      <c r="H15" s="200"/>
      <c r="I15" s="200"/>
      <c r="J15" s="200"/>
      <c r="K15" s="200"/>
    </row>
    <row r="16" spans="1:11" s="121" customFormat="1" ht="13.5" customHeight="1" thickBot="1">
      <c r="A16" s="130"/>
      <c r="B16" s="131" t="s">
        <v>36</v>
      </c>
      <c r="C16" s="208">
        <f>SUM(C5:C15)</f>
        <v>11036</v>
      </c>
      <c r="D16" s="208">
        <f>SUM(D5:D15)</f>
        <v>10760</v>
      </c>
      <c r="E16" s="304">
        <f>C16/D16</f>
        <v>1.025650557620818</v>
      </c>
      <c r="H16" s="200"/>
      <c r="I16" s="200"/>
      <c r="J16" s="200"/>
      <c r="K16" s="200"/>
    </row>
    <row r="17" spans="1:11" s="132" customFormat="1" ht="4.5" customHeight="1" thickBot="1">
      <c r="A17" s="123"/>
      <c r="B17" s="123"/>
      <c r="C17" s="209"/>
      <c r="D17" s="210"/>
      <c r="E17" s="306"/>
      <c r="H17" s="201"/>
      <c r="I17" s="201"/>
      <c r="J17" s="201"/>
      <c r="K17" s="201"/>
    </row>
    <row r="18" spans="1:11" s="121" customFormat="1" ht="12.75" customHeight="1">
      <c r="A18" s="378" t="s">
        <v>15</v>
      </c>
      <c r="B18" s="380" t="s">
        <v>37</v>
      </c>
      <c r="C18" s="382" t="s">
        <v>17</v>
      </c>
      <c r="D18" s="383"/>
      <c r="E18" s="213" t="s">
        <v>272</v>
      </c>
      <c r="G18" s="386"/>
      <c r="H18" s="387"/>
      <c r="I18" s="196"/>
      <c r="J18" s="196"/>
      <c r="K18" s="201"/>
    </row>
    <row r="19" spans="1:10" s="121" customFormat="1" ht="12.75" customHeight="1" thickBot="1">
      <c r="A19" s="379"/>
      <c r="B19" s="381"/>
      <c r="C19" s="124">
        <v>2017</v>
      </c>
      <c r="D19" s="124">
        <v>2016</v>
      </c>
      <c r="E19" s="334" t="s">
        <v>319</v>
      </c>
      <c r="G19" s="200"/>
      <c r="H19" s="197"/>
      <c r="I19" s="200"/>
      <c r="J19" s="200"/>
    </row>
    <row r="20" spans="1:10" s="121" customFormat="1" ht="13.5" customHeight="1" thickTop="1">
      <c r="A20" s="125" t="s">
        <v>38</v>
      </c>
      <c r="B20" s="126" t="s">
        <v>283</v>
      </c>
      <c r="C20" s="207">
        <v>178</v>
      </c>
      <c r="D20" s="207">
        <v>390</v>
      </c>
      <c r="E20" s="305">
        <f aca="true" t="shared" si="1" ref="E20:E27">C20/D20</f>
        <v>0.4564102564102564</v>
      </c>
      <c r="G20" s="202"/>
      <c r="I20" s="200"/>
      <c r="J20" s="200"/>
    </row>
    <row r="21" spans="1:10" s="121" customFormat="1" ht="13.5" customHeight="1">
      <c r="A21" s="125" t="s">
        <v>39</v>
      </c>
      <c r="B21" s="126" t="s">
        <v>21</v>
      </c>
      <c r="C21" s="207">
        <v>523</v>
      </c>
      <c r="D21" s="207">
        <v>138</v>
      </c>
      <c r="E21" s="305">
        <f t="shared" si="1"/>
        <v>3.789855072463768</v>
      </c>
      <c r="G21" s="200"/>
      <c r="H21" s="197"/>
      <c r="I21" s="200"/>
      <c r="J21" s="200"/>
    </row>
    <row r="22" spans="1:10" s="121" customFormat="1" ht="13.5" customHeight="1">
      <c r="A22" s="127" t="s">
        <v>40</v>
      </c>
      <c r="B22" s="133" t="s">
        <v>23</v>
      </c>
      <c r="C22" s="207">
        <v>6</v>
      </c>
      <c r="D22" s="207">
        <v>18</v>
      </c>
      <c r="E22" s="305">
        <f t="shared" si="1"/>
        <v>0.3333333333333333</v>
      </c>
      <c r="G22" s="200"/>
      <c r="H22" s="197"/>
      <c r="I22" s="200"/>
      <c r="J22" s="200"/>
    </row>
    <row r="23" spans="1:10" s="121" customFormat="1" ht="13.5" customHeight="1">
      <c r="A23" s="127" t="s">
        <v>41</v>
      </c>
      <c r="B23" s="126" t="s">
        <v>42</v>
      </c>
      <c r="C23" s="207">
        <v>3860</v>
      </c>
      <c r="D23" s="207">
        <v>3538</v>
      </c>
      <c r="E23" s="305">
        <f t="shared" si="1"/>
        <v>1.0910118711136234</v>
      </c>
      <c r="G23" s="200"/>
      <c r="H23" s="197"/>
      <c r="I23" s="200"/>
      <c r="J23" s="200"/>
    </row>
    <row r="24" spans="1:10" s="121" customFormat="1" ht="13.5" customHeight="1">
      <c r="A24" s="129" t="s">
        <v>43</v>
      </c>
      <c r="B24" s="126" t="s">
        <v>29</v>
      </c>
      <c r="C24" s="207">
        <v>24</v>
      </c>
      <c r="D24" s="207">
        <v>23</v>
      </c>
      <c r="E24" s="305">
        <f t="shared" si="1"/>
        <v>1.0434782608695652</v>
      </c>
      <c r="G24" s="200"/>
      <c r="H24" s="197"/>
      <c r="I24" s="200"/>
      <c r="J24" s="200"/>
    </row>
    <row r="25" spans="1:10" s="121" customFormat="1" ht="13.5" customHeight="1">
      <c r="A25" s="125" t="s">
        <v>44</v>
      </c>
      <c r="B25" s="126" t="s">
        <v>31</v>
      </c>
      <c r="C25" s="207">
        <v>7</v>
      </c>
      <c r="D25" s="207">
        <v>6</v>
      </c>
      <c r="E25" s="305">
        <f t="shared" si="1"/>
        <v>1.1666666666666667</v>
      </c>
      <c r="G25" s="200"/>
      <c r="H25" s="197"/>
      <c r="I25" s="200"/>
      <c r="J25" s="200"/>
    </row>
    <row r="26" spans="1:10" s="121" customFormat="1" ht="13.5" customHeight="1" thickBot="1">
      <c r="A26" s="129" t="s">
        <v>45</v>
      </c>
      <c r="B26" s="126" t="s">
        <v>304</v>
      </c>
      <c r="C26" s="207">
        <v>3</v>
      </c>
      <c r="D26" s="207">
        <v>9</v>
      </c>
      <c r="E26" s="305">
        <f t="shared" si="1"/>
        <v>0.3333333333333333</v>
      </c>
      <c r="G26" s="201"/>
      <c r="H26" s="197"/>
      <c r="I26" s="201"/>
      <c r="J26" s="201"/>
    </row>
    <row r="27" spans="1:5" s="121" customFormat="1" ht="13.5" customHeight="1" thickBot="1">
      <c r="A27" s="130"/>
      <c r="B27" s="131" t="s">
        <v>46</v>
      </c>
      <c r="C27" s="208">
        <f>SUM(C20:C26)</f>
        <v>4601</v>
      </c>
      <c r="D27" s="208">
        <f>SUM(D20:D26)</f>
        <v>4122</v>
      </c>
      <c r="E27" s="304">
        <f t="shared" si="1"/>
        <v>1.1162057253760311</v>
      </c>
    </row>
    <row r="28" spans="1:5" s="132" customFormat="1" ht="4.5" customHeight="1" thickBot="1">
      <c r="A28" s="123"/>
      <c r="B28" s="131"/>
      <c r="C28" s="208"/>
      <c r="D28" s="208"/>
      <c r="E28" s="304"/>
    </row>
    <row r="29" spans="1:5" s="121" customFormat="1" ht="12.75" customHeight="1">
      <c r="A29" s="378" t="s">
        <v>15</v>
      </c>
      <c r="B29" s="384" t="s">
        <v>47</v>
      </c>
      <c r="C29" s="382" t="s">
        <v>17</v>
      </c>
      <c r="D29" s="383"/>
      <c r="E29" s="213" t="s">
        <v>272</v>
      </c>
    </row>
    <row r="30" spans="1:5" s="121" customFormat="1" ht="12.75" customHeight="1" thickBot="1">
      <c r="A30" s="379"/>
      <c r="B30" s="385"/>
      <c r="C30" s="124">
        <v>2017</v>
      </c>
      <c r="D30" s="124">
        <v>2016</v>
      </c>
      <c r="E30" s="334" t="s">
        <v>319</v>
      </c>
    </row>
    <row r="31" spans="1:5" s="121" customFormat="1" ht="13.5" customHeight="1" thickTop="1">
      <c r="A31" s="125" t="s">
        <v>48</v>
      </c>
      <c r="B31" s="126" t="s">
        <v>283</v>
      </c>
      <c r="C31" s="207">
        <v>6379</v>
      </c>
      <c r="D31" s="207">
        <v>8462</v>
      </c>
      <c r="E31" s="305">
        <f aca="true" t="shared" si="2" ref="E31:E37">C31/D31</f>
        <v>0.7538406995982038</v>
      </c>
    </row>
    <row r="32" spans="1:5" s="121" customFormat="1" ht="13.5" customHeight="1">
      <c r="A32" s="125" t="s">
        <v>49</v>
      </c>
      <c r="B32" s="128" t="s">
        <v>21</v>
      </c>
      <c r="C32" s="207">
        <v>1976</v>
      </c>
      <c r="D32" s="207">
        <v>4468</v>
      </c>
      <c r="E32" s="305">
        <f t="shared" si="2"/>
        <v>0.4422560429722471</v>
      </c>
    </row>
    <row r="33" spans="1:5" s="121" customFormat="1" ht="13.5" customHeight="1">
      <c r="A33" s="127" t="s">
        <v>50</v>
      </c>
      <c r="B33" s="135" t="s">
        <v>23</v>
      </c>
      <c r="C33" s="207">
        <v>160</v>
      </c>
      <c r="D33" s="207">
        <v>192</v>
      </c>
      <c r="E33" s="305">
        <f t="shared" si="2"/>
        <v>0.8333333333333334</v>
      </c>
    </row>
    <row r="34" spans="1:5" s="121" customFormat="1" ht="13.5" customHeight="1">
      <c r="A34" s="129" t="s">
        <v>51</v>
      </c>
      <c r="B34" s="128" t="s">
        <v>29</v>
      </c>
      <c r="C34" s="207">
        <v>3075</v>
      </c>
      <c r="D34" s="207">
        <v>3213</v>
      </c>
      <c r="E34" s="305">
        <f t="shared" si="2"/>
        <v>0.9570494864612512</v>
      </c>
    </row>
    <row r="35" spans="1:5" s="121" customFormat="1" ht="13.5" customHeight="1">
      <c r="A35" s="125" t="s">
        <v>52</v>
      </c>
      <c r="B35" s="128" t="s">
        <v>53</v>
      </c>
      <c r="C35" s="207">
        <v>18</v>
      </c>
      <c r="D35" s="207">
        <v>22</v>
      </c>
      <c r="E35" s="305">
        <f t="shared" si="2"/>
        <v>0.8181818181818182</v>
      </c>
    </row>
    <row r="36" spans="1:5" s="121" customFormat="1" ht="13.5" customHeight="1" thickBot="1">
      <c r="A36" s="129" t="s">
        <v>54</v>
      </c>
      <c r="B36" s="128" t="s">
        <v>304</v>
      </c>
      <c r="C36" s="207">
        <v>3277</v>
      </c>
      <c r="D36" s="207">
        <v>2873</v>
      </c>
      <c r="E36" s="305">
        <f t="shared" si="2"/>
        <v>1.140619561434041</v>
      </c>
    </row>
    <row r="37" spans="1:5" s="121" customFormat="1" ht="13.5" customHeight="1" thickBot="1">
      <c r="A37" s="130"/>
      <c r="B37" s="131" t="s">
        <v>55</v>
      </c>
      <c r="C37" s="208">
        <f>SUM(C31:C36)</f>
        <v>14885</v>
      </c>
      <c r="D37" s="208">
        <f>SUM(D31:D36)</f>
        <v>19230</v>
      </c>
      <c r="E37" s="304">
        <f t="shared" si="2"/>
        <v>0.7740509620384816</v>
      </c>
    </row>
    <row r="38" spans="3:5" ht="4.5" customHeight="1" thickBot="1">
      <c r="C38" s="209"/>
      <c r="D38" s="209"/>
      <c r="E38" s="305"/>
    </row>
    <row r="39" spans="1:5" ht="12.75" customHeight="1">
      <c r="A39" s="378" t="s">
        <v>15</v>
      </c>
      <c r="B39" s="380" t="s">
        <v>56</v>
      </c>
      <c r="C39" s="382" t="s">
        <v>17</v>
      </c>
      <c r="D39" s="383"/>
      <c r="E39" s="213" t="s">
        <v>272</v>
      </c>
    </row>
    <row r="40" spans="1:5" ht="12.75" customHeight="1" thickBot="1">
      <c r="A40" s="379"/>
      <c r="B40" s="381"/>
      <c r="C40" s="124">
        <v>2017</v>
      </c>
      <c r="D40" s="124">
        <v>2016</v>
      </c>
      <c r="E40" s="334" t="s">
        <v>319</v>
      </c>
    </row>
    <row r="41" spans="1:5" ht="13.5" customHeight="1" thickTop="1">
      <c r="A41" s="125" t="s">
        <v>277</v>
      </c>
      <c r="B41" s="126" t="s">
        <v>283</v>
      </c>
      <c r="C41" s="207">
        <v>15101</v>
      </c>
      <c r="D41" s="207">
        <v>16146</v>
      </c>
      <c r="E41" s="305">
        <f aca="true" t="shared" si="3" ref="E41:E47">C41/D41</f>
        <v>0.9352780874520005</v>
      </c>
    </row>
    <row r="42" spans="1:5" ht="13.5" customHeight="1">
      <c r="A42" s="125" t="s">
        <v>278</v>
      </c>
      <c r="B42" s="126" t="s">
        <v>21</v>
      </c>
      <c r="C42" s="207">
        <v>2388</v>
      </c>
      <c r="D42" s="207">
        <v>5966</v>
      </c>
      <c r="E42" s="305">
        <f t="shared" si="3"/>
        <v>0.4002681863895407</v>
      </c>
    </row>
    <row r="43" spans="1:5" ht="13.5" customHeight="1">
      <c r="A43" s="127" t="s">
        <v>279</v>
      </c>
      <c r="B43" s="137" t="s">
        <v>23</v>
      </c>
      <c r="C43" s="207">
        <v>19</v>
      </c>
      <c r="D43" s="207">
        <v>37</v>
      </c>
      <c r="E43" s="305">
        <f t="shared" si="3"/>
        <v>0.5135135135135135</v>
      </c>
    </row>
    <row r="44" spans="1:5" ht="13.5" customHeight="1">
      <c r="A44" s="129" t="s">
        <v>280</v>
      </c>
      <c r="B44" s="126" t="s">
        <v>29</v>
      </c>
      <c r="C44" s="207">
        <v>1178</v>
      </c>
      <c r="D44" s="207">
        <v>1159</v>
      </c>
      <c r="E44" s="305">
        <f t="shared" si="3"/>
        <v>1.0163934426229508</v>
      </c>
    </row>
    <row r="45" spans="1:5" s="121" customFormat="1" ht="13.5" customHeight="1">
      <c r="A45" s="125" t="s">
        <v>281</v>
      </c>
      <c r="B45" s="126" t="s">
        <v>31</v>
      </c>
      <c r="C45" s="207">
        <v>22</v>
      </c>
      <c r="D45" s="207">
        <v>17</v>
      </c>
      <c r="E45" s="305">
        <f t="shared" si="3"/>
        <v>1.2941176470588236</v>
      </c>
    </row>
    <row r="46" spans="1:5" s="121" customFormat="1" ht="13.5" customHeight="1" thickBot="1">
      <c r="A46" s="129" t="s">
        <v>282</v>
      </c>
      <c r="B46" s="128" t="s">
        <v>304</v>
      </c>
      <c r="C46" s="207">
        <v>30</v>
      </c>
      <c r="D46" s="207">
        <v>47</v>
      </c>
      <c r="E46" s="305">
        <f t="shared" si="3"/>
        <v>0.6382978723404256</v>
      </c>
    </row>
    <row r="47" spans="1:5" ht="13.5" customHeight="1" thickBot="1">
      <c r="A47" s="130"/>
      <c r="B47" s="131" t="s">
        <v>57</v>
      </c>
      <c r="C47" s="208">
        <v>19469</v>
      </c>
      <c r="D47" s="208">
        <f>SUM(D41:D46)</f>
        <v>23372</v>
      </c>
      <c r="E47" s="304">
        <f t="shared" si="3"/>
        <v>0.8330053054937532</v>
      </c>
    </row>
    <row r="48" spans="3:5" ht="4.5" customHeight="1" thickBot="1">
      <c r="C48" s="209"/>
      <c r="D48" s="209"/>
      <c r="E48" s="305"/>
    </row>
    <row r="49" spans="1:5" ht="12.75" customHeight="1">
      <c r="A49" s="378" t="s">
        <v>15</v>
      </c>
      <c r="B49" s="380" t="s">
        <v>27</v>
      </c>
      <c r="C49" s="382" t="s">
        <v>17</v>
      </c>
      <c r="D49" s="383"/>
      <c r="E49" s="213" t="s">
        <v>272</v>
      </c>
    </row>
    <row r="50" spans="1:5" ht="12.75" customHeight="1" thickBot="1">
      <c r="A50" s="379"/>
      <c r="B50" s="381"/>
      <c r="C50" s="124">
        <v>2017</v>
      </c>
      <c r="D50" s="124">
        <v>2016</v>
      </c>
      <c r="E50" s="214" t="s">
        <v>297</v>
      </c>
    </row>
    <row r="51" spans="1:5" ht="13.5" customHeight="1" thickTop="1">
      <c r="A51" s="125" t="s">
        <v>58</v>
      </c>
      <c r="B51" s="126" t="s">
        <v>283</v>
      </c>
      <c r="C51" s="211">
        <v>20</v>
      </c>
      <c r="D51" s="211">
        <v>28</v>
      </c>
      <c r="E51" s="305">
        <f>C51/D51</f>
        <v>0.7142857142857143</v>
      </c>
    </row>
    <row r="52" spans="1:5" ht="13.5" customHeight="1">
      <c r="A52" s="125" t="s">
        <v>59</v>
      </c>
      <c r="B52" s="126" t="s">
        <v>21</v>
      </c>
      <c r="C52" s="211">
        <v>0</v>
      </c>
      <c r="D52" s="211">
        <v>1</v>
      </c>
      <c r="E52" s="305">
        <f>C52/D52</f>
        <v>0</v>
      </c>
    </row>
    <row r="53" spans="1:5" ht="13.5" customHeight="1">
      <c r="A53" s="129" t="s">
        <v>60</v>
      </c>
      <c r="B53" s="137" t="s">
        <v>23</v>
      </c>
      <c r="C53" s="211">
        <v>2</v>
      </c>
      <c r="D53" s="211">
        <v>4</v>
      </c>
      <c r="E53" s="305">
        <f>C53/D53</f>
        <v>0.5</v>
      </c>
    </row>
    <row r="54" spans="1:5" ht="13.5" customHeight="1">
      <c r="A54" s="127" t="s">
        <v>61</v>
      </c>
      <c r="B54" s="126" t="s">
        <v>25</v>
      </c>
      <c r="C54" s="211">
        <v>14</v>
      </c>
      <c r="D54" s="211">
        <v>5</v>
      </c>
      <c r="E54" s="305">
        <f>C54/D54</f>
        <v>2.8</v>
      </c>
    </row>
    <row r="55" spans="1:5" ht="13.5" customHeight="1">
      <c r="A55" s="129" t="s">
        <v>62</v>
      </c>
      <c r="B55" s="126" t="s">
        <v>29</v>
      </c>
      <c r="C55" s="211">
        <v>0</v>
      </c>
      <c r="D55" s="211">
        <v>1</v>
      </c>
      <c r="E55" s="305" t="s">
        <v>298</v>
      </c>
    </row>
    <row r="56" spans="1:5" s="121" customFormat="1" ht="13.5" customHeight="1" thickBot="1">
      <c r="A56" s="134" t="s">
        <v>63</v>
      </c>
      <c r="B56" s="136" t="s">
        <v>304</v>
      </c>
      <c r="C56" s="211">
        <v>2</v>
      </c>
      <c r="D56" s="211">
        <v>0</v>
      </c>
      <c r="E56" s="305" t="s">
        <v>298</v>
      </c>
    </row>
    <row r="57" spans="1:5" ht="13.5" customHeight="1" thickBot="1">
      <c r="A57" s="130"/>
      <c r="B57" s="131" t="s">
        <v>64</v>
      </c>
      <c r="C57" s="208">
        <f>SUM(C51:C56)</f>
        <v>38</v>
      </c>
      <c r="D57" s="208">
        <f>SUM(D51:D56)</f>
        <v>39</v>
      </c>
      <c r="E57" s="304">
        <f>C57/D57</f>
        <v>0.9743589743589743</v>
      </c>
    </row>
    <row r="58" spans="3:5" ht="4.5" customHeight="1" thickBot="1">
      <c r="C58" s="209"/>
      <c r="D58" s="209"/>
      <c r="E58" s="305"/>
    </row>
    <row r="59" spans="1:5" ht="12.75" customHeight="1">
      <c r="A59" s="378" t="s">
        <v>15</v>
      </c>
      <c r="B59" s="380" t="s">
        <v>65</v>
      </c>
      <c r="C59" s="382" t="s">
        <v>17</v>
      </c>
      <c r="D59" s="383"/>
      <c r="E59" s="213" t="s">
        <v>272</v>
      </c>
    </row>
    <row r="60" spans="1:5" ht="12.75" customHeight="1" thickBot="1">
      <c r="A60" s="379"/>
      <c r="B60" s="381"/>
      <c r="C60" s="124">
        <v>2017</v>
      </c>
      <c r="D60" s="124">
        <v>2016</v>
      </c>
      <c r="E60" s="214" t="s">
        <v>297</v>
      </c>
    </row>
    <row r="61" spans="1:5" ht="13.5" customHeight="1" thickTop="1">
      <c r="A61" s="125" t="s">
        <v>66</v>
      </c>
      <c r="B61" s="126" t="s">
        <v>283</v>
      </c>
      <c r="C61" s="207">
        <v>7167</v>
      </c>
      <c r="D61" s="207">
        <v>7271</v>
      </c>
      <c r="E61" s="305">
        <f>C61/D61</f>
        <v>0.985696602943199</v>
      </c>
    </row>
    <row r="62" spans="1:5" ht="13.5" customHeight="1">
      <c r="A62" s="125" t="s">
        <v>67</v>
      </c>
      <c r="B62" s="126" t="s">
        <v>21</v>
      </c>
      <c r="C62" s="207">
        <v>19</v>
      </c>
      <c r="D62" s="207">
        <v>10</v>
      </c>
      <c r="E62" s="305">
        <f>C62/D62</f>
        <v>1.9</v>
      </c>
    </row>
    <row r="63" spans="1:5" ht="13.5" customHeight="1">
      <c r="A63" s="129" t="s">
        <v>68</v>
      </c>
      <c r="B63" s="137" t="s">
        <v>23</v>
      </c>
      <c r="C63" s="207">
        <v>3</v>
      </c>
      <c r="D63" s="207">
        <v>4</v>
      </c>
      <c r="E63" s="305">
        <f>C63/D63</f>
        <v>0.75</v>
      </c>
    </row>
    <row r="64" spans="1:5" ht="13.5" customHeight="1">
      <c r="A64" s="127" t="s">
        <v>69</v>
      </c>
      <c r="B64" s="126" t="s">
        <v>29</v>
      </c>
      <c r="C64" s="207">
        <v>125</v>
      </c>
      <c r="D64" s="207">
        <v>90</v>
      </c>
      <c r="E64" s="305">
        <f>C64/D64</f>
        <v>1.3888888888888888</v>
      </c>
    </row>
    <row r="65" spans="1:5" ht="13.5" customHeight="1">
      <c r="A65" s="129" t="s">
        <v>70</v>
      </c>
      <c r="B65" s="126" t="s">
        <v>31</v>
      </c>
      <c r="C65" s="207">
        <v>0</v>
      </c>
      <c r="D65" s="207">
        <v>0</v>
      </c>
      <c r="E65" s="305" t="s">
        <v>298</v>
      </c>
    </row>
    <row r="66" spans="1:5" s="121" customFormat="1" ht="13.5" customHeight="1" thickBot="1">
      <c r="A66" s="138" t="s">
        <v>71</v>
      </c>
      <c r="B66" s="139" t="s">
        <v>304</v>
      </c>
      <c r="C66" s="207">
        <v>54</v>
      </c>
      <c r="D66" s="207">
        <v>138</v>
      </c>
      <c r="E66" s="305">
        <f>C66/D66</f>
        <v>0.391304347826087</v>
      </c>
    </row>
    <row r="67" spans="1:5" ht="13.5" customHeight="1" thickBot="1">
      <c r="A67" s="130"/>
      <c r="B67" s="131" t="s">
        <v>72</v>
      </c>
      <c r="C67" s="208">
        <f>SUM(C61:C66)</f>
        <v>7368</v>
      </c>
      <c r="D67" s="208">
        <f>SUM(D61:D66)</f>
        <v>7513</v>
      </c>
      <c r="E67" s="304">
        <f>C67/D67</f>
        <v>0.9807001197923599</v>
      </c>
    </row>
    <row r="68" spans="1:5" ht="4.5" customHeight="1" thickBot="1">
      <c r="A68" s="140"/>
      <c r="B68" s="141"/>
      <c r="C68" s="212"/>
      <c r="D68" s="212"/>
      <c r="E68" s="305"/>
    </row>
    <row r="69" spans="1:5" ht="13.5" customHeight="1" thickBot="1">
      <c r="A69" s="130"/>
      <c r="B69" s="131" t="s">
        <v>73</v>
      </c>
      <c r="C69" s="208">
        <f>C16+C27+C37+C47+C57+C67</f>
        <v>57397</v>
      </c>
      <c r="D69" s="208">
        <f>D16+D27+D37+D47+D57+D67</f>
        <v>65036</v>
      </c>
      <c r="E69" s="304">
        <f>C69/D69</f>
        <v>0.8825419767513377</v>
      </c>
    </row>
    <row r="70" ht="12" customHeight="1"/>
    <row r="71" spans="1:5" ht="5.25" customHeight="1">
      <c r="A71" s="376"/>
      <c r="B71" s="377"/>
      <c r="C71" s="377"/>
      <c r="D71" s="377"/>
      <c r="E71" s="377"/>
    </row>
    <row r="72" spans="1:5" ht="15">
      <c r="A72" s="377"/>
      <c r="B72" s="377"/>
      <c r="C72" s="377"/>
      <c r="D72" s="377"/>
      <c r="E72" s="377"/>
    </row>
    <row r="73" spans="1:5" ht="15">
      <c r="A73" s="377"/>
      <c r="B73" s="377"/>
      <c r="C73" s="377"/>
      <c r="D73" s="377"/>
      <c r="E73" s="377"/>
    </row>
    <row r="74" spans="1:5" ht="37.5" customHeight="1">
      <c r="A74" s="377"/>
      <c r="B74" s="377"/>
      <c r="C74" s="377"/>
      <c r="D74" s="377"/>
      <c r="E74" s="377"/>
    </row>
    <row r="76" spans="3:4" ht="15">
      <c r="C76" s="199"/>
      <c r="D76" s="199"/>
    </row>
  </sheetData>
  <sheetProtection/>
  <mergeCells count="21">
    <mergeCell ref="G18:H18"/>
    <mergeCell ref="A1:E1"/>
    <mergeCell ref="A3:A4"/>
    <mergeCell ref="B3:B4"/>
    <mergeCell ref="C3:D3"/>
    <mergeCell ref="A18:A19"/>
    <mergeCell ref="B18:B19"/>
    <mergeCell ref="C18:D18"/>
    <mergeCell ref="A29:A30"/>
    <mergeCell ref="B29:B30"/>
    <mergeCell ref="C29:D29"/>
    <mergeCell ref="A39:A40"/>
    <mergeCell ref="B39:B40"/>
    <mergeCell ref="C39:D39"/>
    <mergeCell ref="A71:E74"/>
    <mergeCell ref="A49:A50"/>
    <mergeCell ref="B49:B50"/>
    <mergeCell ref="C49:D49"/>
    <mergeCell ref="A59:A60"/>
    <mergeCell ref="B59:B60"/>
    <mergeCell ref="C59:D59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2
</oddHeader>
    <oddFooter xml:space="preserve">&amp;L&amp;"Arial CE,Kurzíva"&amp;10Pozn.: Údaje sú spracované k 22.01.2018 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Layout" workbookViewId="0" topLeftCell="A10">
      <selection activeCell="E5" sqref="E5"/>
    </sheetView>
  </sheetViews>
  <sheetFormatPr defaultColWidth="8.796875" defaultRowHeight="15"/>
  <cols>
    <col min="1" max="1" width="8.59765625" style="1" customWidth="1"/>
    <col min="2" max="2" width="28.69921875" style="1" customWidth="1"/>
    <col min="3" max="4" width="8.296875" style="1" customWidth="1"/>
    <col min="5" max="5" width="10.8984375" style="1" customWidth="1"/>
    <col min="6" max="16384" width="8.8984375" style="1" customWidth="1"/>
  </cols>
  <sheetData>
    <row r="1" spans="1:5" ht="27.75" customHeight="1">
      <c r="A1" s="388" t="s">
        <v>74</v>
      </c>
      <c r="B1" s="388"/>
      <c r="C1" s="388"/>
      <c r="D1" s="388"/>
      <c r="E1" s="388"/>
    </row>
    <row r="2" spans="1:5" ht="13.5" customHeight="1" thickBot="1">
      <c r="A2" s="142"/>
      <c r="E2" s="143"/>
    </row>
    <row r="3" spans="1:5" ht="15.75" customHeight="1">
      <c r="A3" s="390" t="s">
        <v>15</v>
      </c>
      <c r="B3" s="393" t="s">
        <v>75</v>
      </c>
      <c r="C3" s="396" t="s">
        <v>76</v>
      </c>
      <c r="D3" s="397"/>
      <c r="E3" s="400" t="s">
        <v>272</v>
      </c>
    </row>
    <row r="4" spans="1:5" ht="15.75">
      <c r="A4" s="391"/>
      <c r="B4" s="394"/>
      <c r="C4" s="398"/>
      <c r="D4" s="399"/>
      <c r="E4" s="401"/>
    </row>
    <row r="5" spans="1:5" ht="37.5" customHeight="1" thickBot="1">
      <c r="A5" s="392"/>
      <c r="B5" s="395"/>
      <c r="C5" s="144" t="s">
        <v>317</v>
      </c>
      <c r="D5" s="144" t="s">
        <v>294</v>
      </c>
      <c r="E5" s="145" t="s">
        <v>316</v>
      </c>
    </row>
    <row r="6" spans="1:5" ht="21" customHeight="1" thickTop="1">
      <c r="A6" s="146" t="s">
        <v>77</v>
      </c>
      <c r="B6" s="147" t="s">
        <v>78</v>
      </c>
      <c r="C6" s="148">
        <v>5911</v>
      </c>
      <c r="D6" s="148">
        <v>5552</v>
      </c>
      <c r="E6" s="311">
        <f aca="true" t="shared" si="0" ref="E6:E20">C6/D6</f>
        <v>1.0646613832853027</v>
      </c>
    </row>
    <row r="7" spans="1:5" ht="21" customHeight="1">
      <c r="A7" s="146" t="s">
        <v>79</v>
      </c>
      <c r="B7" s="149" t="s">
        <v>80</v>
      </c>
      <c r="C7" s="148">
        <v>898</v>
      </c>
      <c r="D7" s="148">
        <v>957</v>
      </c>
      <c r="E7" s="311">
        <f t="shared" si="0"/>
        <v>0.9383490073145245</v>
      </c>
    </row>
    <row r="8" spans="1:5" ht="21" customHeight="1">
      <c r="A8" s="146" t="s">
        <v>81</v>
      </c>
      <c r="B8" s="149" t="s">
        <v>82</v>
      </c>
      <c r="C8" s="150">
        <v>4088</v>
      </c>
      <c r="D8" s="150">
        <v>3948</v>
      </c>
      <c r="E8" s="311">
        <f t="shared" si="0"/>
        <v>1.0354609929078014</v>
      </c>
    </row>
    <row r="9" spans="1:5" ht="21" customHeight="1">
      <c r="A9" s="146" t="s">
        <v>83</v>
      </c>
      <c r="B9" s="149" t="s">
        <v>84</v>
      </c>
      <c r="C9" s="148">
        <v>483</v>
      </c>
      <c r="D9" s="148">
        <v>326</v>
      </c>
      <c r="E9" s="311">
        <f t="shared" si="0"/>
        <v>1.48159509202454</v>
      </c>
    </row>
    <row r="10" spans="1:5" ht="21" customHeight="1">
      <c r="A10" s="146" t="s">
        <v>85</v>
      </c>
      <c r="B10" s="149" t="s">
        <v>86</v>
      </c>
      <c r="C10" s="148">
        <v>709</v>
      </c>
      <c r="D10" s="148">
        <v>590</v>
      </c>
      <c r="E10" s="311">
        <f t="shared" si="0"/>
        <v>1.2016949152542373</v>
      </c>
    </row>
    <row r="11" spans="1:5" ht="21" customHeight="1">
      <c r="A11" s="146" t="s">
        <v>87</v>
      </c>
      <c r="B11" s="149" t="s">
        <v>88</v>
      </c>
      <c r="C11" s="148">
        <v>8850</v>
      </c>
      <c r="D11" s="148">
        <v>7620</v>
      </c>
      <c r="E11" s="311">
        <f t="shared" si="0"/>
        <v>1.1614173228346456</v>
      </c>
    </row>
    <row r="12" spans="1:5" ht="21" customHeight="1">
      <c r="A12" s="146" t="s">
        <v>89</v>
      </c>
      <c r="B12" s="149" t="s">
        <v>90</v>
      </c>
      <c r="C12" s="148">
        <v>10498</v>
      </c>
      <c r="D12" s="148">
        <v>8290</v>
      </c>
      <c r="E12" s="311">
        <f t="shared" si="0"/>
        <v>1.2663449939686369</v>
      </c>
    </row>
    <row r="13" spans="1:5" ht="21" customHeight="1">
      <c r="A13" s="146" t="s">
        <v>91</v>
      </c>
      <c r="B13" s="149" t="s">
        <v>92</v>
      </c>
      <c r="C13" s="148">
        <v>1201</v>
      </c>
      <c r="D13" s="148">
        <v>809</v>
      </c>
      <c r="E13" s="311">
        <f t="shared" si="0"/>
        <v>1.484548825710754</v>
      </c>
    </row>
    <row r="14" spans="1:5" ht="21" customHeight="1">
      <c r="A14" s="151" t="s">
        <v>93</v>
      </c>
      <c r="B14" s="149" t="s">
        <v>94</v>
      </c>
      <c r="C14" s="152">
        <v>472</v>
      </c>
      <c r="D14" s="152">
        <v>471</v>
      </c>
      <c r="E14" s="311">
        <f t="shared" si="0"/>
        <v>1.0021231422505308</v>
      </c>
    </row>
    <row r="15" spans="1:5" ht="21" customHeight="1">
      <c r="A15" s="151" t="s">
        <v>95</v>
      </c>
      <c r="B15" s="149" t="s">
        <v>96</v>
      </c>
      <c r="C15" s="152">
        <v>625</v>
      </c>
      <c r="D15" s="152">
        <v>544</v>
      </c>
      <c r="E15" s="311">
        <f t="shared" si="0"/>
        <v>1.1488970588235294</v>
      </c>
    </row>
    <row r="16" spans="1:5" ht="21" customHeight="1">
      <c r="A16" s="151" t="s">
        <v>97</v>
      </c>
      <c r="B16" s="149" t="s">
        <v>98</v>
      </c>
      <c r="C16" s="152">
        <v>7</v>
      </c>
      <c r="D16" s="152">
        <v>10</v>
      </c>
      <c r="E16" s="311">
        <f t="shared" si="0"/>
        <v>0.7</v>
      </c>
    </row>
    <row r="17" spans="1:5" ht="21" customHeight="1">
      <c r="A17" s="151" t="s">
        <v>99</v>
      </c>
      <c r="B17" s="149" t="s">
        <v>100</v>
      </c>
      <c r="C17" s="152">
        <v>12544</v>
      </c>
      <c r="D17" s="152">
        <v>11995</v>
      </c>
      <c r="E17" s="311">
        <f t="shared" si="0"/>
        <v>1.0457690704460192</v>
      </c>
    </row>
    <row r="18" spans="1:5" ht="21" customHeight="1">
      <c r="A18" s="151" t="s">
        <v>101</v>
      </c>
      <c r="B18" s="149" t="s">
        <v>102</v>
      </c>
      <c r="C18" s="152">
        <v>975</v>
      </c>
      <c r="D18" s="152">
        <v>811</v>
      </c>
      <c r="E18" s="311">
        <f t="shared" si="0"/>
        <v>1.2022194821208385</v>
      </c>
    </row>
    <row r="19" spans="1:5" ht="21" customHeight="1" thickBot="1">
      <c r="A19" s="314" t="s">
        <v>103</v>
      </c>
      <c r="B19" s="313" t="s">
        <v>104</v>
      </c>
      <c r="C19" s="312">
        <v>0</v>
      </c>
      <c r="D19" s="312">
        <v>12</v>
      </c>
      <c r="E19" s="311">
        <f t="shared" si="0"/>
        <v>0</v>
      </c>
    </row>
    <row r="20" spans="1:5" ht="22.5" customHeight="1" thickBot="1">
      <c r="A20" s="153"/>
      <c r="B20" s="154" t="s">
        <v>105</v>
      </c>
      <c r="C20" s="155">
        <f>SUM(C6:C19)</f>
        <v>47261</v>
      </c>
      <c r="D20" s="155">
        <v>41935</v>
      </c>
      <c r="E20" s="310">
        <f t="shared" si="0"/>
        <v>1.1270060808393942</v>
      </c>
    </row>
  </sheetData>
  <sheetProtection/>
  <mergeCells count="5">
    <mergeCell ref="A1:E1"/>
    <mergeCell ref="A3:A5"/>
    <mergeCell ref="B3:B5"/>
    <mergeCell ref="C3:D4"/>
    <mergeCell ref="E3:E4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3</oddHeader>
    <oddFooter xml:space="preserve">&amp;L&amp;"Arial CE,Kurzíva"&amp;10Pozn.: Údaje sú spracované k 22.01.2018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view="pageLayout" zoomScaleNormal="75" workbookViewId="0" topLeftCell="A16">
      <selection activeCell="B23" sqref="B23"/>
    </sheetView>
  </sheetViews>
  <sheetFormatPr defaultColWidth="8.796875" defaultRowHeight="15"/>
  <cols>
    <col min="1" max="1" width="4.09765625" style="123" customWidth="1"/>
    <col min="2" max="2" width="39.296875" style="123" customWidth="1"/>
    <col min="3" max="4" width="7.3984375" style="123" customWidth="1"/>
    <col min="5" max="5" width="9.19921875" style="123" customWidth="1"/>
    <col min="6" max="6" width="2.296875" style="123" customWidth="1"/>
    <col min="7" max="16384" width="8.8984375" style="123" customWidth="1"/>
  </cols>
  <sheetData>
    <row r="1" spans="1:5" ht="24" customHeight="1">
      <c r="A1" s="388" t="s">
        <v>143</v>
      </c>
      <c r="B1" s="388"/>
      <c r="C1" s="388"/>
      <c r="D1" s="388"/>
      <c r="E1" s="388"/>
    </row>
    <row r="2" spans="1:5" ht="16.5" customHeight="1" thickBot="1">
      <c r="A2" s="156"/>
      <c r="E2" s="157"/>
    </row>
    <row r="3" spans="1:5" s="3" customFormat="1" ht="15.75" customHeight="1">
      <c r="A3" s="402" t="s">
        <v>15</v>
      </c>
      <c r="B3" s="405" t="s">
        <v>144</v>
      </c>
      <c r="C3" s="408" t="s">
        <v>76</v>
      </c>
      <c r="D3" s="409"/>
      <c r="E3" s="411" t="s">
        <v>272</v>
      </c>
    </row>
    <row r="4" spans="1:5" s="3" customFormat="1" ht="15">
      <c r="A4" s="403"/>
      <c r="B4" s="406"/>
      <c r="C4" s="410"/>
      <c r="D4" s="410"/>
      <c r="E4" s="412"/>
    </row>
    <row r="5" spans="1:5" s="3" customFormat="1" ht="35.25" customHeight="1" thickBot="1">
      <c r="A5" s="404"/>
      <c r="B5" s="407"/>
      <c r="C5" s="22" t="s">
        <v>317</v>
      </c>
      <c r="D5" s="22" t="s">
        <v>294</v>
      </c>
      <c r="E5" s="23" t="s">
        <v>316</v>
      </c>
    </row>
    <row r="6" spans="1:9" s="3" customFormat="1" ht="27.75" customHeight="1" thickTop="1">
      <c r="A6" s="158" t="s">
        <v>106</v>
      </c>
      <c r="B6" s="159" t="s">
        <v>107</v>
      </c>
      <c r="C6" s="215">
        <v>1576</v>
      </c>
      <c r="D6" s="215">
        <v>1225</v>
      </c>
      <c r="E6" s="318">
        <f aca="true" t="shared" si="0" ref="E6:E25">C6/D6</f>
        <v>1.286530612244898</v>
      </c>
      <c r="H6" s="200"/>
      <c r="I6" s="200"/>
    </row>
    <row r="7" spans="1:9" s="3" customFormat="1" ht="27.75" customHeight="1">
      <c r="A7" s="160" t="s">
        <v>108</v>
      </c>
      <c r="B7" s="161" t="s">
        <v>109</v>
      </c>
      <c r="C7" s="216">
        <v>51</v>
      </c>
      <c r="D7" s="216">
        <v>85</v>
      </c>
      <c r="E7" s="317">
        <f t="shared" si="0"/>
        <v>0.6</v>
      </c>
      <c r="H7" s="200"/>
      <c r="I7" s="200"/>
    </row>
    <row r="8" spans="1:12" s="3" customFormat="1" ht="27.75" customHeight="1">
      <c r="A8" s="160" t="s">
        <v>110</v>
      </c>
      <c r="B8" s="161" t="s">
        <v>111</v>
      </c>
      <c r="C8" s="216">
        <v>11103</v>
      </c>
      <c r="D8" s="216">
        <v>9100</v>
      </c>
      <c r="E8" s="317">
        <f t="shared" si="0"/>
        <v>1.2201098901098901</v>
      </c>
      <c r="H8" s="200"/>
      <c r="I8" s="200"/>
      <c r="J8" s="200"/>
      <c r="K8" s="200"/>
      <c r="L8" s="201"/>
    </row>
    <row r="9" spans="1:12" s="3" customFormat="1" ht="27.75" customHeight="1">
      <c r="A9" s="160" t="s">
        <v>112</v>
      </c>
      <c r="B9" s="161" t="s">
        <v>113</v>
      </c>
      <c r="C9" s="216">
        <v>600</v>
      </c>
      <c r="D9" s="216">
        <v>610</v>
      </c>
      <c r="E9" s="317">
        <f t="shared" si="0"/>
        <v>0.9836065573770492</v>
      </c>
      <c r="H9" s="200"/>
      <c r="I9" s="200"/>
      <c r="J9" s="200"/>
      <c r="K9" s="200"/>
      <c r="L9" s="201"/>
    </row>
    <row r="10" spans="1:12" s="3" customFormat="1" ht="27.75" customHeight="1">
      <c r="A10" s="160" t="s">
        <v>114</v>
      </c>
      <c r="B10" s="161" t="s">
        <v>321</v>
      </c>
      <c r="C10" s="216">
        <v>425</v>
      </c>
      <c r="D10" s="216">
        <v>374</v>
      </c>
      <c r="E10" s="317">
        <f t="shared" si="0"/>
        <v>1.1363636363636365</v>
      </c>
      <c r="H10" s="200"/>
      <c r="I10" s="200"/>
      <c r="J10" s="200"/>
      <c r="K10" s="200"/>
      <c r="L10" s="201"/>
    </row>
    <row r="11" spans="1:12" s="3" customFormat="1" ht="27.75" customHeight="1">
      <c r="A11" s="160" t="s">
        <v>115</v>
      </c>
      <c r="B11" s="161" t="s">
        <v>116</v>
      </c>
      <c r="C11" s="216">
        <v>4069</v>
      </c>
      <c r="D11" s="216">
        <v>3951</v>
      </c>
      <c r="E11" s="317">
        <f t="shared" si="0"/>
        <v>1.0298658567451278</v>
      </c>
      <c r="H11" s="200"/>
      <c r="I11" s="200"/>
      <c r="J11" s="200"/>
      <c r="K11" s="200"/>
      <c r="L11" s="201"/>
    </row>
    <row r="12" spans="1:12" s="3" customFormat="1" ht="27.75" customHeight="1">
      <c r="A12" s="160" t="s">
        <v>117</v>
      </c>
      <c r="B12" s="161" t="s">
        <v>322</v>
      </c>
      <c r="C12" s="216">
        <v>7771</v>
      </c>
      <c r="D12" s="216">
        <v>7993</v>
      </c>
      <c r="E12" s="317">
        <f t="shared" si="0"/>
        <v>0.9722256974852996</v>
      </c>
      <c r="H12" s="200"/>
      <c r="I12" s="200"/>
      <c r="J12" s="200"/>
      <c r="K12" s="200"/>
      <c r="L12" s="201"/>
    </row>
    <row r="13" spans="1:12" s="3" customFormat="1" ht="27.75" customHeight="1">
      <c r="A13" s="160" t="s">
        <v>118</v>
      </c>
      <c r="B13" s="161" t="s">
        <v>119</v>
      </c>
      <c r="C13" s="216">
        <v>6616</v>
      </c>
      <c r="D13" s="216">
        <v>5948</v>
      </c>
      <c r="E13" s="317">
        <f t="shared" si="0"/>
        <v>1.1123066577000673</v>
      </c>
      <c r="H13" s="200"/>
      <c r="I13" s="200"/>
      <c r="J13" s="200"/>
      <c r="K13" s="200"/>
      <c r="L13" s="201"/>
    </row>
    <row r="14" spans="1:12" s="3" customFormat="1" ht="27.75" customHeight="1">
      <c r="A14" s="160" t="s">
        <v>120</v>
      </c>
      <c r="B14" s="161" t="s">
        <v>121</v>
      </c>
      <c r="C14" s="216">
        <v>2824</v>
      </c>
      <c r="D14" s="216">
        <v>2272</v>
      </c>
      <c r="E14" s="317">
        <f t="shared" si="0"/>
        <v>1.2429577464788732</v>
      </c>
      <c r="H14" s="200"/>
      <c r="I14" s="200"/>
      <c r="J14" s="200"/>
      <c r="K14" s="200"/>
      <c r="L14" s="201"/>
    </row>
    <row r="15" spans="1:12" s="3" customFormat="1" ht="27.75" customHeight="1">
      <c r="A15" s="160" t="s">
        <v>122</v>
      </c>
      <c r="B15" s="161" t="s">
        <v>123</v>
      </c>
      <c r="C15" s="216">
        <v>338</v>
      </c>
      <c r="D15" s="216">
        <v>336</v>
      </c>
      <c r="E15" s="317">
        <f t="shared" si="0"/>
        <v>1.005952380952381</v>
      </c>
      <c r="H15" s="200"/>
      <c r="I15" s="200"/>
      <c r="J15" s="200"/>
      <c r="K15" s="200"/>
      <c r="L15" s="201"/>
    </row>
    <row r="16" spans="1:12" s="3" customFormat="1" ht="27.75" customHeight="1">
      <c r="A16" s="160" t="s">
        <v>124</v>
      </c>
      <c r="B16" s="161" t="s">
        <v>125</v>
      </c>
      <c r="C16" s="216">
        <v>48</v>
      </c>
      <c r="D16" s="216">
        <v>73</v>
      </c>
      <c r="E16" s="317">
        <f t="shared" si="0"/>
        <v>0.6575342465753424</v>
      </c>
      <c r="H16" s="200"/>
      <c r="I16" s="200"/>
      <c r="J16" s="200"/>
      <c r="K16" s="200"/>
      <c r="L16" s="201"/>
    </row>
    <row r="17" spans="1:12" s="3" customFormat="1" ht="27.75" customHeight="1">
      <c r="A17" s="160" t="s">
        <v>126</v>
      </c>
      <c r="B17" s="161" t="s">
        <v>127</v>
      </c>
      <c r="C17" s="216">
        <v>2412</v>
      </c>
      <c r="D17" s="216">
        <v>2189</v>
      </c>
      <c r="E17" s="317">
        <f t="shared" si="0"/>
        <v>1.1018730013704887</v>
      </c>
      <c r="H17" s="200"/>
      <c r="I17" s="200"/>
      <c r="J17" s="200"/>
      <c r="K17" s="200"/>
      <c r="L17" s="201"/>
    </row>
    <row r="18" spans="1:12" s="3" customFormat="1" ht="27.75" customHeight="1">
      <c r="A18" s="160" t="s">
        <v>128</v>
      </c>
      <c r="B18" s="161" t="s">
        <v>129</v>
      </c>
      <c r="C18" s="216">
        <v>1599</v>
      </c>
      <c r="D18" s="216">
        <v>1688</v>
      </c>
      <c r="E18" s="317">
        <f t="shared" si="0"/>
        <v>0.9472748815165877</v>
      </c>
      <c r="H18" s="200"/>
      <c r="I18" s="200"/>
      <c r="J18" s="200"/>
      <c r="K18" s="200"/>
      <c r="L18" s="201"/>
    </row>
    <row r="19" spans="1:12" s="3" customFormat="1" ht="27.75" customHeight="1">
      <c r="A19" s="160" t="s">
        <v>130</v>
      </c>
      <c r="B19" s="161" t="s">
        <v>131</v>
      </c>
      <c r="C19" s="216">
        <v>2388</v>
      </c>
      <c r="D19" s="216">
        <v>2063</v>
      </c>
      <c r="E19" s="317">
        <f t="shared" si="0"/>
        <v>1.157537566650509</v>
      </c>
      <c r="H19" s="200"/>
      <c r="I19" s="200"/>
      <c r="J19" s="200"/>
      <c r="K19" s="200"/>
      <c r="L19" s="201"/>
    </row>
    <row r="20" spans="1:12" s="3" customFormat="1" ht="27.75" customHeight="1">
      <c r="A20" s="160" t="s">
        <v>132</v>
      </c>
      <c r="B20" s="161" t="s">
        <v>133</v>
      </c>
      <c r="C20" s="216">
        <v>1541</v>
      </c>
      <c r="D20" s="216">
        <v>1382</v>
      </c>
      <c r="E20" s="317">
        <f t="shared" si="0"/>
        <v>1.1150506512301013</v>
      </c>
      <c r="H20" s="200"/>
      <c r="I20" s="200"/>
      <c r="J20" s="200"/>
      <c r="K20" s="200"/>
      <c r="L20" s="201"/>
    </row>
    <row r="21" spans="1:12" s="3" customFormat="1" ht="27.75" customHeight="1">
      <c r="A21" s="160" t="s">
        <v>134</v>
      </c>
      <c r="B21" s="161" t="s">
        <v>135</v>
      </c>
      <c r="C21" s="216">
        <v>1126</v>
      </c>
      <c r="D21" s="216">
        <v>997</v>
      </c>
      <c r="E21" s="317">
        <f t="shared" si="0"/>
        <v>1.1293881644934805</v>
      </c>
      <c r="H21" s="200"/>
      <c r="I21" s="200"/>
      <c r="J21" s="200"/>
      <c r="K21" s="200"/>
      <c r="L21" s="201"/>
    </row>
    <row r="22" spans="1:12" s="3" customFormat="1" ht="27.75" customHeight="1">
      <c r="A22" s="160" t="s">
        <v>136</v>
      </c>
      <c r="B22" s="161" t="s">
        <v>137</v>
      </c>
      <c r="C22" s="216">
        <v>1485</v>
      </c>
      <c r="D22" s="216">
        <v>725</v>
      </c>
      <c r="E22" s="317">
        <f t="shared" si="0"/>
        <v>2.0482758620689654</v>
      </c>
      <c r="H22" s="200"/>
      <c r="I22" s="200"/>
      <c r="J22" s="200"/>
      <c r="K22" s="200"/>
      <c r="L22" s="201"/>
    </row>
    <row r="23" spans="1:12" s="3" customFormat="1" ht="27.75" customHeight="1">
      <c r="A23" s="160" t="s">
        <v>138</v>
      </c>
      <c r="B23" s="161" t="s">
        <v>139</v>
      </c>
      <c r="C23" s="216">
        <v>599</v>
      </c>
      <c r="D23" s="216">
        <v>456</v>
      </c>
      <c r="E23" s="317">
        <f t="shared" si="0"/>
        <v>1.3135964912280702</v>
      </c>
      <c r="H23" s="200"/>
      <c r="I23" s="200"/>
      <c r="J23" s="200"/>
      <c r="K23" s="200"/>
      <c r="L23" s="201"/>
    </row>
    <row r="24" spans="1:12" s="3" customFormat="1" ht="27.75" customHeight="1">
      <c r="A24" s="160" t="s">
        <v>140</v>
      </c>
      <c r="B24" s="161" t="s">
        <v>141</v>
      </c>
      <c r="C24" s="216">
        <v>675</v>
      </c>
      <c r="D24" s="216">
        <v>455</v>
      </c>
      <c r="E24" s="317">
        <f t="shared" si="0"/>
        <v>1.4835164835164836</v>
      </c>
      <c r="H24" s="200"/>
      <c r="I24" s="200"/>
      <c r="J24" s="200"/>
      <c r="K24" s="200"/>
      <c r="L24" s="201"/>
    </row>
    <row r="25" spans="1:12" s="3" customFormat="1" ht="27.75" customHeight="1">
      <c r="A25" s="160" t="s">
        <v>273</v>
      </c>
      <c r="B25" s="161" t="s">
        <v>323</v>
      </c>
      <c r="C25" s="216">
        <v>0</v>
      </c>
      <c r="D25" s="216">
        <v>3</v>
      </c>
      <c r="E25" s="317">
        <f t="shared" si="0"/>
        <v>0</v>
      </c>
      <c r="H25" s="200"/>
      <c r="I25" s="200"/>
      <c r="J25" s="200"/>
      <c r="K25" s="200"/>
      <c r="L25" s="201"/>
    </row>
    <row r="26" spans="1:12" s="3" customFormat="1" ht="27.75" customHeight="1" thickBot="1">
      <c r="A26" s="160" t="s">
        <v>295</v>
      </c>
      <c r="B26" s="161" t="s">
        <v>296</v>
      </c>
      <c r="C26" s="216">
        <v>15</v>
      </c>
      <c r="D26" s="216">
        <v>10</v>
      </c>
      <c r="E26" s="316" t="s">
        <v>298</v>
      </c>
      <c r="H26" s="200"/>
      <c r="I26" s="200"/>
      <c r="J26" s="200"/>
      <c r="K26" s="200"/>
      <c r="L26" s="201"/>
    </row>
    <row r="27" spans="1:12" s="3" customFormat="1" ht="22.5" customHeight="1" thickBot="1">
      <c r="A27" s="413" t="s">
        <v>142</v>
      </c>
      <c r="B27" s="414"/>
      <c r="C27" s="217">
        <f>SUM(C6:C26)</f>
        <v>47261</v>
      </c>
      <c r="D27" s="217">
        <f>SUM(D6:D26)</f>
        <v>41935</v>
      </c>
      <c r="E27" s="315">
        <f>C27/D27</f>
        <v>1.1270060808393942</v>
      </c>
      <c r="H27" s="201"/>
      <c r="I27" s="200"/>
      <c r="J27" s="200"/>
      <c r="K27" s="200"/>
      <c r="L27" s="201"/>
    </row>
    <row r="28" spans="3:12" ht="15">
      <c r="C28" s="191"/>
      <c r="D28" s="191"/>
      <c r="J28" s="200"/>
      <c r="K28" s="200"/>
      <c r="L28" s="201"/>
    </row>
    <row r="29" spans="8:12" ht="15">
      <c r="H29" s="200"/>
      <c r="I29" s="197"/>
      <c r="J29" s="200"/>
      <c r="K29" s="200"/>
      <c r="L29" s="201"/>
    </row>
    <row r="30" spans="8:12" ht="15">
      <c r="H30" s="200"/>
      <c r="I30" s="197"/>
      <c r="J30" s="200"/>
      <c r="K30" s="200"/>
      <c r="L30" s="201"/>
    </row>
  </sheetData>
  <sheetProtection/>
  <mergeCells count="6">
    <mergeCell ref="A1:E1"/>
    <mergeCell ref="A3:A5"/>
    <mergeCell ref="B3:B5"/>
    <mergeCell ref="C3:D4"/>
    <mergeCell ref="E3:E4"/>
    <mergeCell ref="A27:B27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4
</oddHeader>
    <oddFooter>&amp;L&amp;"Arial CE,Kurzíva"&amp;10Pozn.: Údaje sú spracované k 22.01.2018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view="pageLayout" workbookViewId="0" topLeftCell="A37">
      <selection activeCell="G36" sqref="G36"/>
    </sheetView>
  </sheetViews>
  <sheetFormatPr defaultColWidth="8.796875" defaultRowHeight="15"/>
  <cols>
    <col min="1" max="1" width="30.3984375" style="19" customWidth="1"/>
    <col min="2" max="2" width="4.8984375" style="19" customWidth="1"/>
    <col min="3" max="3" width="5.19921875" style="19" customWidth="1"/>
    <col min="4" max="4" width="6.8984375" style="19" customWidth="1"/>
    <col min="5" max="5" width="8.3984375" style="19" customWidth="1"/>
    <col min="6" max="6" width="8.09765625" style="19" customWidth="1"/>
    <col min="7" max="7" width="8.19921875" style="19" customWidth="1"/>
    <col min="8" max="16384" width="8.8984375" style="19" customWidth="1"/>
  </cols>
  <sheetData>
    <row r="1" spans="1:7" s="20" customFormat="1" ht="15" customHeight="1">
      <c r="A1" s="415" t="s">
        <v>267</v>
      </c>
      <c r="B1" s="415"/>
      <c r="C1" s="415"/>
      <c r="D1" s="415"/>
      <c r="E1" s="415"/>
      <c r="F1" s="415"/>
      <c r="G1" s="415"/>
    </row>
    <row r="2" spans="1:7" ht="10.5" customHeight="1" thickBot="1">
      <c r="A2" s="24"/>
      <c r="B2" s="18"/>
      <c r="C2" s="18"/>
      <c r="D2" s="18"/>
      <c r="E2" s="18"/>
      <c r="F2" s="18"/>
      <c r="G2" s="18"/>
    </row>
    <row r="3" spans="1:7" s="21" customFormat="1" ht="15" customHeight="1">
      <c r="A3" s="429" t="s">
        <v>302</v>
      </c>
      <c r="B3" s="421" t="s">
        <v>145</v>
      </c>
      <c r="C3" s="422"/>
      <c r="D3" s="423"/>
      <c r="E3" s="421" t="s">
        <v>147</v>
      </c>
      <c r="F3" s="422"/>
      <c r="G3" s="426"/>
    </row>
    <row r="4" spans="1:7" s="21" customFormat="1" ht="15" customHeight="1">
      <c r="A4" s="430"/>
      <c r="B4" s="419" t="s">
        <v>317</v>
      </c>
      <c r="C4" s="419" t="s">
        <v>294</v>
      </c>
      <c r="D4" s="424" t="s">
        <v>146</v>
      </c>
      <c r="E4" s="419" t="s">
        <v>317</v>
      </c>
      <c r="F4" s="419" t="s">
        <v>294</v>
      </c>
      <c r="G4" s="427" t="s">
        <v>146</v>
      </c>
    </row>
    <row r="5" spans="1:7" s="21" customFormat="1" ht="15" customHeight="1" thickBot="1">
      <c r="A5" s="431"/>
      <c r="B5" s="420"/>
      <c r="C5" s="420"/>
      <c r="D5" s="425"/>
      <c r="E5" s="420"/>
      <c r="F5" s="420"/>
      <c r="G5" s="428"/>
    </row>
    <row r="6" spans="1:7" s="27" customFormat="1" ht="18" customHeight="1" thickTop="1">
      <c r="A6" s="236" t="s">
        <v>283</v>
      </c>
      <c r="B6" s="29">
        <v>1569</v>
      </c>
      <c r="C6" s="29">
        <v>1257</v>
      </c>
      <c r="D6" s="29">
        <f aca="true" t="shared" si="0" ref="D6:D11">B6-C6</f>
        <v>312</v>
      </c>
      <c r="E6" s="26">
        <v>3946000</v>
      </c>
      <c r="F6" s="26">
        <v>3086200</v>
      </c>
      <c r="G6" s="36">
        <f aca="true" t="shared" si="1" ref="G6:G11">E6-F6</f>
        <v>859800</v>
      </c>
    </row>
    <row r="7" spans="1:7" s="27" customFormat="1" ht="18" customHeight="1">
      <c r="A7" s="237" t="s">
        <v>21</v>
      </c>
      <c r="B7" s="29">
        <v>636</v>
      </c>
      <c r="C7" s="29">
        <v>545</v>
      </c>
      <c r="D7" s="29">
        <f t="shared" si="0"/>
        <v>91</v>
      </c>
      <c r="E7" s="26">
        <v>1532451</v>
      </c>
      <c r="F7" s="26">
        <v>1432985</v>
      </c>
      <c r="G7" s="36">
        <f t="shared" si="1"/>
        <v>99466</v>
      </c>
    </row>
    <row r="8" spans="1:7" s="27" customFormat="1" ht="18" customHeight="1">
      <c r="A8" s="237" t="s">
        <v>29</v>
      </c>
      <c r="B8" s="29">
        <v>1272</v>
      </c>
      <c r="C8" s="29">
        <v>1165</v>
      </c>
      <c r="D8" s="29">
        <f t="shared" si="0"/>
        <v>107</v>
      </c>
      <c r="E8" s="26">
        <v>2059323</v>
      </c>
      <c r="F8" s="26">
        <v>1716988</v>
      </c>
      <c r="G8" s="36">
        <f t="shared" si="1"/>
        <v>342335</v>
      </c>
    </row>
    <row r="9" spans="1:7" s="27" customFormat="1" ht="18" customHeight="1">
      <c r="A9" s="238" t="s">
        <v>268</v>
      </c>
      <c r="B9" s="29">
        <v>76</v>
      </c>
      <c r="C9" s="29">
        <v>32</v>
      </c>
      <c r="D9" s="29">
        <f t="shared" si="0"/>
        <v>44</v>
      </c>
      <c r="E9" s="26">
        <v>147750</v>
      </c>
      <c r="F9" s="26">
        <v>106050</v>
      </c>
      <c r="G9" s="36">
        <f t="shared" si="1"/>
        <v>41700</v>
      </c>
    </row>
    <row r="10" spans="1:7" s="27" customFormat="1" ht="18" customHeight="1" thickBot="1">
      <c r="A10" s="238" t="s">
        <v>31</v>
      </c>
      <c r="B10" s="29">
        <v>49</v>
      </c>
      <c r="C10" s="29">
        <v>42</v>
      </c>
      <c r="D10" s="29">
        <f t="shared" si="0"/>
        <v>7</v>
      </c>
      <c r="E10" s="26">
        <v>719700</v>
      </c>
      <c r="F10" s="26">
        <v>606500</v>
      </c>
      <c r="G10" s="36">
        <f t="shared" si="1"/>
        <v>113200</v>
      </c>
    </row>
    <row r="11" spans="1:7" s="27" customFormat="1" ht="19.5" customHeight="1" thickBot="1" thickTop="1">
      <c r="A11" s="239" t="s">
        <v>301</v>
      </c>
      <c r="B11" s="32">
        <f>SUM(B6:B10)</f>
        <v>3602</v>
      </c>
      <c r="C11" s="32">
        <f>SUM(C6:C10)</f>
        <v>3041</v>
      </c>
      <c r="D11" s="33">
        <f t="shared" si="0"/>
        <v>561</v>
      </c>
      <c r="E11" s="34">
        <f>SUM(E6:E10)</f>
        <v>8405224</v>
      </c>
      <c r="F11" s="34">
        <f>SUM(F6:F10)</f>
        <v>6948723</v>
      </c>
      <c r="G11" s="37">
        <f t="shared" si="1"/>
        <v>1456501</v>
      </c>
    </row>
    <row r="12" ht="11.25" customHeight="1"/>
    <row r="13" spans="1:7" s="20" customFormat="1" ht="15" customHeight="1">
      <c r="A13" s="415" t="s">
        <v>269</v>
      </c>
      <c r="B13" s="415"/>
      <c r="C13" s="415"/>
      <c r="D13" s="415"/>
      <c r="E13" s="415"/>
      <c r="F13" s="415"/>
      <c r="G13" s="415"/>
    </row>
    <row r="14" spans="1:7" s="21" customFormat="1" ht="10.5" customHeight="1" thickBot="1">
      <c r="A14" s="24"/>
      <c r="B14" s="35"/>
      <c r="C14" s="35"/>
      <c r="D14" s="35"/>
      <c r="E14" s="35"/>
      <c r="F14" s="35"/>
      <c r="G14" s="35"/>
    </row>
    <row r="15" spans="1:7" s="21" customFormat="1" ht="15" customHeight="1">
      <c r="A15" s="429" t="s">
        <v>302</v>
      </c>
      <c r="B15" s="421" t="s">
        <v>145</v>
      </c>
      <c r="C15" s="422"/>
      <c r="D15" s="423"/>
      <c r="E15" s="421" t="s">
        <v>147</v>
      </c>
      <c r="F15" s="422"/>
      <c r="G15" s="426"/>
    </row>
    <row r="16" spans="1:7" s="21" customFormat="1" ht="15" customHeight="1">
      <c r="A16" s="430"/>
      <c r="B16" s="419" t="s">
        <v>317</v>
      </c>
      <c r="C16" s="419" t="s">
        <v>294</v>
      </c>
      <c r="D16" s="424" t="s">
        <v>146</v>
      </c>
      <c r="E16" s="419" t="s">
        <v>317</v>
      </c>
      <c r="F16" s="419" t="s">
        <v>294</v>
      </c>
      <c r="G16" s="427" t="s">
        <v>146</v>
      </c>
    </row>
    <row r="17" spans="1:7" s="21" customFormat="1" ht="15" customHeight="1" thickBot="1">
      <c r="A17" s="431"/>
      <c r="B17" s="420"/>
      <c r="C17" s="420"/>
      <c r="D17" s="425"/>
      <c r="E17" s="420"/>
      <c r="F17" s="420"/>
      <c r="G17" s="428"/>
    </row>
    <row r="18" spans="1:7" s="27" customFormat="1" ht="18" customHeight="1" thickTop="1">
      <c r="A18" s="30" t="s">
        <v>283</v>
      </c>
      <c r="B18" s="329">
        <v>3</v>
      </c>
      <c r="C18" s="329">
        <v>31</v>
      </c>
      <c r="D18" s="321">
        <f aca="true" t="shared" si="2" ref="D18:D23">B18-C18</f>
        <v>-28</v>
      </c>
      <c r="E18" s="328">
        <v>1400</v>
      </c>
      <c r="F18" s="328">
        <v>15390</v>
      </c>
      <c r="G18" s="327">
        <f aca="true" t="shared" si="3" ref="G18:G23">E18-F18</f>
        <v>-13990</v>
      </c>
    </row>
    <row r="19" spans="1:7" s="27" customFormat="1" ht="18" customHeight="1">
      <c r="A19" s="30" t="s">
        <v>21</v>
      </c>
      <c r="B19" s="329">
        <v>2</v>
      </c>
      <c r="C19" s="329">
        <v>1</v>
      </c>
      <c r="D19" s="321">
        <f t="shared" si="2"/>
        <v>1</v>
      </c>
      <c r="E19" s="328">
        <v>1150</v>
      </c>
      <c r="F19" s="328">
        <v>1000</v>
      </c>
      <c r="G19" s="327">
        <f t="shared" si="3"/>
        <v>150</v>
      </c>
    </row>
    <row r="20" spans="1:7" s="27" customFormat="1" ht="18" customHeight="1">
      <c r="A20" s="30" t="s">
        <v>148</v>
      </c>
      <c r="B20" s="329">
        <v>23</v>
      </c>
      <c r="C20" s="329">
        <v>35</v>
      </c>
      <c r="D20" s="321">
        <f t="shared" si="2"/>
        <v>-12</v>
      </c>
      <c r="E20" s="328">
        <v>19950</v>
      </c>
      <c r="F20" s="328">
        <v>29663</v>
      </c>
      <c r="G20" s="327">
        <f t="shared" si="3"/>
        <v>-9713</v>
      </c>
    </row>
    <row r="21" spans="1:7" s="27" customFormat="1" ht="18" customHeight="1" thickBot="1">
      <c r="A21" s="28" t="s">
        <v>31</v>
      </c>
      <c r="B21" s="329">
        <v>0</v>
      </c>
      <c r="C21" s="329">
        <v>0</v>
      </c>
      <c r="D21" s="321">
        <f t="shared" si="2"/>
        <v>0</v>
      </c>
      <c r="E21" s="328">
        <v>0</v>
      </c>
      <c r="F21" s="328">
        <v>0</v>
      </c>
      <c r="G21" s="327">
        <f t="shared" si="3"/>
        <v>0</v>
      </c>
    </row>
    <row r="22" spans="1:7" s="27" customFormat="1" ht="19.5" customHeight="1" thickBot="1" thickTop="1">
      <c r="A22" s="31" t="s">
        <v>300</v>
      </c>
      <c r="B22" s="326">
        <f>SUM(B18:B21)</f>
        <v>28</v>
      </c>
      <c r="C22" s="326">
        <f>SUM(C18:C21)</f>
        <v>67</v>
      </c>
      <c r="D22" s="324">
        <f t="shared" si="2"/>
        <v>-39</v>
      </c>
      <c r="E22" s="323">
        <f>SUM(E18:E21)</f>
        <v>22500</v>
      </c>
      <c r="F22" s="323">
        <f>SUM(F18:F21)</f>
        <v>46053</v>
      </c>
      <c r="G22" s="322">
        <f t="shared" si="3"/>
        <v>-23553</v>
      </c>
    </row>
    <row r="23" spans="1:7" s="27" customFormat="1" ht="19.5" customHeight="1" thickBot="1" thickTop="1">
      <c r="A23" s="31" t="s">
        <v>149</v>
      </c>
      <c r="B23" s="325">
        <v>1626</v>
      </c>
      <c r="C23" s="325">
        <v>1552</v>
      </c>
      <c r="D23" s="324">
        <f t="shared" si="2"/>
        <v>74</v>
      </c>
      <c r="E23" s="323">
        <v>91426</v>
      </c>
      <c r="F23" s="323">
        <v>107033</v>
      </c>
      <c r="G23" s="322">
        <f t="shared" si="3"/>
        <v>-15607</v>
      </c>
    </row>
    <row r="24" ht="11.25" customHeight="1"/>
    <row r="25" spans="1:7" s="20" customFormat="1" ht="15" customHeight="1">
      <c r="A25" s="415" t="s">
        <v>270</v>
      </c>
      <c r="B25" s="415"/>
      <c r="C25" s="415"/>
      <c r="D25" s="415"/>
      <c r="E25" s="415"/>
      <c r="F25" s="415"/>
      <c r="G25" s="415"/>
    </row>
    <row r="26" spans="1:7" ht="10.5" customHeight="1" thickBot="1">
      <c r="A26" s="24"/>
      <c r="B26" s="18"/>
      <c r="C26" s="18"/>
      <c r="D26" s="18"/>
      <c r="E26" s="18"/>
      <c r="F26" s="18"/>
      <c r="G26" s="18"/>
    </row>
    <row r="27" spans="1:7" s="21" customFormat="1" ht="15" customHeight="1">
      <c r="A27" s="416" t="s">
        <v>150</v>
      </c>
      <c r="B27" s="421" t="s">
        <v>145</v>
      </c>
      <c r="C27" s="422"/>
      <c r="D27" s="423"/>
      <c r="E27" s="421" t="s">
        <v>147</v>
      </c>
      <c r="F27" s="422"/>
      <c r="G27" s="426"/>
    </row>
    <row r="28" spans="1:7" s="21" customFormat="1" ht="15" customHeight="1">
      <c r="A28" s="417"/>
      <c r="B28" s="419" t="s">
        <v>317</v>
      </c>
      <c r="C28" s="419" t="s">
        <v>294</v>
      </c>
      <c r="D28" s="424" t="s">
        <v>146</v>
      </c>
      <c r="E28" s="419" t="s">
        <v>317</v>
      </c>
      <c r="F28" s="419" t="s">
        <v>294</v>
      </c>
      <c r="G28" s="427" t="s">
        <v>146</v>
      </c>
    </row>
    <row r="29" spans="1:7" s="21" customFormat="1" ht="19.5" customHeight="1" thickBot="1">
      <c r="A29" s="418"/>
      <c r="B29" s="420"/>
      <c r="C29" s="420"/>
      <c r="D29" s="425"/>
      <c r="E29" s="420"/>
      <c r="F29" s="420"/>
      <c r="G29" s="428"/>
    </row>
    <row r="30" spans="1:7" s="27" customFormat="1" ht="18" customHeight="1" thickTop="1">
      <c r="A30" s="30" t="s">
        <v>151</v>
      </c>
      <c r="B30" s="25">
        <v>740</v>
      </c>
      <c r="C30" s="25">
        <v>569</v>
      </c>
      <c r="D30" s="25">
        <f aca="true" t="shared" si="4" ref="D30:D42">B30-C30</f>
        <v>171</v>
      </c>
      <c r="E30" s="38">
        <v>1526500</v>
      </c>
      <c r="F30" s="38">
        <v>1162950</v>
      </c>
      <c r="G30" s="39">
        <f aca="true" t="shared" si="5" ref="G30:G42">E30-F30</f>
        <v>363550</v>
      </c>
    </row>
    <row r="31" spans="1:7" s="27" customFormat="1" ht="18" customHeight="1">
      <c r="A31" s="30" t="s">
        <v>102</v>
      </c>
      <c r="B31" s="25">
        <v>3</v>
      </c>
      <c r="C31" s="25">
        <v>5</v>
      </c>
      <c r="D31" s="25">
        <f t="shared" si="4"/>
        <v>-2</v>
      </c>
      <c r="E31" s="38">
        <v>9000</v>
      </c>
      <c r="F31" s="38">
        <v>54500</v>
      </c>
      <c r="G31" s="39">
        <f t="shared" si="5"/>
        <v>-45500</v>
      </c>
    </row>
    <row r="32" spans="1:7" s="27" customFormat="1" ht="18" customHeight="1">
      <c r="A32" s="30" t="s">
        <v>152</v>
      </c>
      <c r="B32" s="25">
        <v>1413</v>
      </c>
      <c r="C32" s="25">
        <v>1235</v>
      </c>
      <c r="D32" s="25">
        <f t="shared" si="4"/>
        <v>178</v>
      </c>
      <c r="E32" s="38">
        <v>1707724</v>
      </c>
      <c r="F32" s="38">
        <v>1407793</v>
      </c>
      <c r="G32" s="39">
        <f t="shared" si="5"/>
        <v>299931</v>
      </c>
    </row>
    <row r="33" spans="1:7" s="27" customFormat="1" ht="18" customHeight="1">
      <c r="A33" s="40" t="s">
        <v>153</v>
      </c>
      <c r="B33" s="176">
        <v>1279</v>
      </c>
      <c r="C33" s="176">
        <v>1055</v>
      </c>
      <c r="D33" s="176">
        <f t="shared" si="4"/>
        <v>224</v>
      </c>
      <c r="E33" s="177">
        <v>4746700</v>
      </c>
      <c r="F33" s="177">
        <v>3887700</v>
      </c>
      <c r="G33" s="178">
        <f t="shared" si="5"/>
        <v>859000</v>
      </c>
    </row>
    <row r="34" spans="1:7" s="27" customFormat="1" ht="18" customHeight="1">
      <c r="A34" s="40" t="s">
        <v>27</v>
      </c>
      <c r="B34" s="176">
        <v>20</v>
      </c>
      <c r="C34" s="176">
        <v>28</v>
      </c>
      <c r="D34" s="176">
        <f t="shared" si="4"/>
        <v>-8</v>
      </c>
      <c r="E34" s="177">
        <v>37400</v>
      </c>
      <c r="F34" s="177">
        <v>45300</v>
      </c>
      <c r="G34" s="178">
        <f t="shared" si="5"/>
        <v>-7900</v>
      </c>
    </row>
    <row r="35" spans="1:7" s="27" customFormat="1" ht="18" customHeight="1" thickBot="1">
      <c r="A35" s="41" t="s">
        <v>65</v>
      </c>
      <c r="B35" s="179">
        <v>147</v>
      </c>
      <c r="C35" s="179">
        <v>149</v>
      </c>
      <c r="D35" s="179">
        <f t="shared" si="4"/>
        <v>-2</v>
      </c>
      <c r="E35" s="180">
        <v>377900</v>
      </c>
      <c r="F35" s="180">
        <v>390480</v>
      </c>
      <c r="G35" s="181">
        <f t="shared" si="5"/>
        <v>-12580</v>
      </c>
    </row>
    <row r="36" spans="1:7" s="27" customFormat="1" ht="19.5" customHeight="1" thickBot="1" thickTop="1">
      <c r="A36" s="42" t="s">
        <v>299</v>
      </c>
      <c r="B36" s="182">
        <f>SUM(B30:B35)</f>
        <v>3602</v>
      </c>
      <c r="C36" s="182">
        <f>SUM(C30:C35)</f>
        <v>3041</v>
      </c>
      <c r="D36" s="183">
        <f t="shared" si="4"/>
        <v>561</v>
      </c>
      <c r="E36" s="184">
        <f>SUM(E30:E35)</f>
        <v>8405224</v>
      </c>
      <c r="F36" s="184">
        <f>SUM(F30:F35)</f>
        <v>6948723</v>
      </c>
      <c r="G36" s="185">
        <f t="shared" si="5"/>
        <v>1456501</v>
      </c>
    </row>
    <row r="37" spans="1:7" s="27" customFormat="1" ht="18" customHeight="1" thickTop="1">
      <c r="A37" s="30" t="s">
        <v>151</v>
      </c>
      <c r="B37" s="176">
        <v>1</v>
      </c>
      <c r="C37" s="176">
        <v>2</v>
      </c>
      <c r="D37" s="321">
        <f t="shared" si="4"/>
        <v>-1</v>
      </c>
      <c r="E37" s="320">
        <v>1000</v>
      </c>
      <c r="F37" s="320">
        <v>2000</v>
      </c>
      <c r="G37" s="319">
        <f t="shared" si="5"/>
        <v>-1000</v>
      </c>
    </row>
    <row r="38" spans="1:7" s="27" customFormat="1" ht="18" customHeight="1">
      <c r="A38" s="30" t="s">
        <v>102</v>
      </c>
      <c r="B38" s="176">
        <v>0</v>
      </c>
      <c r="C38" s="176">
        <v>0</v>
      </c>
      <c r="D38" s="321">
        <f t="shared" si="4"/>
        <v>0</v>
      </c>
      <c r="E38" s="320">
        <v>0</v>
      </c>
      <c r="F38" s="320">
        <v>0</v>
      </c>
      <c r="G38" s="319">
        <f t="shared" si="5"/>
        <v>0</v>
      </c>
    </row>
    <row r="39" spans="1:7" s="27" customFormat="1" ht="18" customHeight="1">
      <c r="A39" s="30" t="s">
        <v>152</v>
      </c>
      <c r="B39" s="176">
        <v>24</v>
      </c>
      <c r="C39" s="176">
        <v>34</v>
      </c>
      <c r="D39" s="321">
        <f t="shared" si="4"/>
        <v>-10</v>
      </c>
      <c r="E39" s="320">
        <v>19300</v>
      </c>
      <c r="F39" s="320">
        <v>32053</v>
      </c>
      <c r="G39" s="319">
        <f t="shared" si="5"/>
        <v>-12753</v>
      </c>
    </row>
    <row r="40" spans="1:7" s="27" customFormat="1" ht="18" customHeight="1">
      <c r="A40" s="40" t="s">
        <v>153</v>
      </c>
      <c r="B40" s="176">
        <v>2</v>
      </c>
      <c r="C40" s="176">
        <v>0</v>
      </c>
      <c r="D40" s="176">
        <f t="shared" si="4"/>
        <v>2</v>
      </c>
      <c r="E40" s="177">
        <v>2000</v>
      </c>
      <c r="F40" s="177">
        <v>0</v>
      </c>
      <c r="G40" s="319">
        <f t="shared" si="5"/>
        <v>2000</v>
      </c>
    </row>
    <row r="41" spans="1:7" s="27" customFormat="1" ht="18" customHeight="1" thickBot="1">
      <c r="A41" s="41" t="s">
        <v>65</v>
      </c>
      <c r="B41" s="176">
        <v>1</v>
      </c>
      <c r="C41" s="176">
        <v>31</v>
      </c>
      <c r="D41" s="179">
        <f t="shared" si="4"/>
        <v>-30</v>
      </c>
      <c r="E41" s="180">
        <v>200</v>
      </c>
      <c r="F41" s="180">
        <v>12000</v>
      </c>
      <c r="G41" s="181">
        <f t="shared" si="5"/>
        <v>-11800</v>
      </c>
    </row>
    <row r="42" spans="1:7" s="27" customFormat="1" ht="19.5" customHeight="1" thickBot="1" thickTop="1">
      <c r="A42" s="31" t="s">
        <v>300</v>
      </c>
      <c r="B42" s="32">
        <f>SUM(B37:B41)</f>
        <v>28</v>
      </c>
      <c r="C42" s="32">
        <f>SUM(C37:C41)</f>
        <v>67</v>
      </c>
      <c r="D42" s="33">
        <f t="shared" si="4"/>
        <v>-39</v>
      </c>
      <c r="E42" s="43">
        <f>SUM(E37:E41)</f>
        <v>22500</v>
      </c>
      <c r="F42" s="43">
        <f>SUM(F37:F41)</f>
        <v>46053</v>
      </c>
      <c r="G42" s="44">
        <f t="shared" si="5"/>
        <v>-23553</v>
      </c>
    </row>
  </sheetData>
  <sheetProtection/>
  <mergeCells count="30">
    <mergeCell ref="A1:G1"/>
    <mergeCell ref="A3:A5"/>
    <mergeCell ref="B4:B5"/>
    <mergeCell ref="C4:C5"/>
    <mergeCell ref="E4:E5"/>
    <mergeCell ref="F4:F5"/>
    <mergeCell ref="B3:D3"/>
    <mergeCell ref="D4:D5"/>
    <mergeCell ref="E3:G3"/>
    <mergeCell ref="G4:G5"/>
    <mergeCell ref="A13:G13"/>
    <mergeCell ref="A15:A17"/>
    <mergeCell ref="B16:B17"/>
    <mergeCell ref="C16:C17"/>
    <mergeCell ref="E16:E17"/>
    <mergeCell ref="F16:F17"/>
    <mergeCell ref="E15:G15"/>
    <mergeCell ref="G16:G17"/>
    <mergeCell ref="B15:D15"/>
    <mergeCell ref="D16:D17"/>
    <mergeCell ref="A25:G25"/>
    <mergeCell ref="A27:A29"/>
    <mergeCell ref="B28:B29"/>
    <mergeCell ref="C28:C29"/>
    <mergeCell ref="E28:E29"/>
    <mergeCell ref="F28:F29"/>
    <mergeCell ref="B27:D27"/>
    <mergeCell ref="D28:D29"/>
    <mergeCell ref="E27:G27"/>
    <mergeCell ref="G28:G29"/>
  </mergeCells>
  <printOptions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5</oddHeader>
    <oddFooter xml:space="preserve">&amp;L&amp;"Arial CE,Kurzíva"&amp;10Pozn.: Údaje sú spracované k 22.01.2018
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3">
      <selection activeCell="E25" sqref="E25"/>
    </sheetView>
  </sheetViews>
  <sheetFormatPr defaultColWidth="8.796875" defaultRowHeight="15"/>
  <cols>
    <col min="1" max="1" width="3.69921875" style="1" customWidth="1"/>
    <col min="2" max="2" width="40.296875" style="1" customWidth="1"/>
    <col min="3" max="3" width="8.796875" style="1" bestFit="1" customWidth="1"/>
    <col min="4" max="4" width="8.19921875" style="1" customWidth="1"/>
    <col min="5" max="5" width="9.59765625" style="1" customWidth="1"/>
    <col min="6" max="16384" width="8.8984375" style="1" customWidth="1"/>
  </cols>
  <sheetData>
    <row r="1" spans="1:5" ht="15.75">
      <c r="A1" s="388" t="s">
        <v>154</v>
      </c>
      <c r="B1" s="388"/>
      <c r="C1" s="388"/>
      <c r="D1" s="388"/>
      <c r="E1" s="388"/>
    </row>
    <row r="2" spans="1:5" ht="12" customHeight="1" thickBot="1">
      <c r="A2" s="162"/>
      <c r="E2" s="143"/>
    </row>
    <row r="3" spans="1:5" ht="31.5" customHeight="1">
      <c r="A3" s="390" t="s">
        <v>15</v>
      </c>
      <c r="B3" s="393" t="s">
        <v>155</v>
      </c>
      <c r="C3" s="45" t="s">
        <v>156</v>
      </c>
      <c r="D3" s="46"/>
      <c r="E3" s="47" t="s">
        <v>272</v>
      </c>
    </row>
    <row r="4" spans="1:5" ht="15" customHeight="1">
      <c r="A4" s="391"/>
      <c r="B4" s="394"/>
      <c r="C4" s="438" t="s">
        <v>317</v>
      </c>
      <c r="D4" s="440" t="s">
        <v>294</v>
      </c>
      <c r="E4" s="442" t="s">
        <v>316</v>
      </c>
    </row>
    <row r="5" spans="1:5" ht="16.5" customHeight="1" thickBot="1">
      <c r="A5" s="392"/>
      <c r="B5" s="395"/>
      <c r="C5" s="439"/>
      <c r="D5" s="441"/>
      <c r="E5" s="443"/>
    </row>
    <row r="6" spans="1:9" ht="21.75" customHeight="1" thickTop="1">
      <c r="A6" s="163">
        <v>21</v>
      </c>
      <c r="B6" s="164" t="s">
        <v>157</v>
      </c>
      <c r="C6" s="186">
        <v>0</v>
      </c>
      <c r="D6" s="186">
        <v>1</v>
      </c>
      <c r="E6" s="333">
        <f aca="true" t="shared" si="0" ref="E6:E15">C6/D6</f>
        <v>0</v>
      </c>
      <c r="G6" s="200"/>
      <c r="H6" s="197"/>
      <c r="I6" s="200"/>
    </row>
    <row r="7" spans="1:9" ht="21.75" customHeight="1">
      <c r="A7" s="163">
        <v>22</v>
      </c>
      <c r="B7" s="164" t="s">
        <v>158</v>
      </c>
      <c r="C7" s="186">
        <v>2</v>
      </c>
      <c r="D7" s="186">
        <v>8</v>
      </c>
      <c r="E7" s="333">
        <f t="shared" si="0"/>
        <v>0.25</v>
      </c>
      <c r="G7" s="200"/>
      <c r="H7" s="197"/>
      <c r="I7" s="200"/>
    </row>
    <row r="8" spans="1:9" ht="21.75" customHeight="1">
      <c r="A8" s="163">
        <v>23</v>
      </c>
      <c r="B8" s="165" t="s">
        <v>159</v>
      </c>
      <c r="C8" s="186">
        <v>1</v>
      </c>
      <c r="D8" s="186">
        <v>3</v>
      </c>
      <c r="E8" s="333">
        <f t="shared" si="0"/>
        <v>0.3333333333333333</v>
      </c>
      <c r="G8" s="200"/>
      <c r="H8" s="197"/>
      <c r="I8" s="200"/>
    </row>
    <row r="9" spans="1:9" ht="21.75" customHeight="1">
      <c r="A9" s="163">
        <v>24</v>
      </c>
      <c r="B9" s="164" t="s">
        <v>160</v>
      </c>
      <c r="C9" s="186">
        <v>0</v>
      </c>
      <c r="D9" s="186">
        <v>3</v>
      </c>
      <c r="E9" s="333">
        <f t="shared" si="0"/>
        <v>0</v>
      </c>
      <c r="G9" s="200"/>
      <c r="H9" s="197"/>
      <c r="I9" s="200"/>
    </row>
    <row r="10" spans="1:9" ht="21.75" customHeight="1">
      <c r="A10" s="163">
        <v>25</v>
      </c>
      <c r="B10" s="164" t="s">
        <v>161</v>
      </c>
      <c r="C10" s="186">
        <v>84</v>
      </c>
      <c r="D10" s="186">
        <v>109</v>
      </c>
      <c r="E10" s="333">
        <f t="shared" si="0"/>
        <v>0.7706422018348624</v>
      </c>
      <c r="G10" s="200"/>
      <c r="H10" s="197"/>
      <c r="I10" s="200"/>
    </row>
    <row r="11" spans="1:9" ht="21.75" customHeight="1">
      <c r="A11" s="163">
        <v>26</v>
      </c>
      <c r="B11" s="164" t="s">
        <v>162</v>
      </c>
      <c r="C11" s="186">
        <v>0</v>
      </c>
      <c r="D11" s="186">
        <v>1</v>
      </c>
      <c r="E11" s="333">
        <f t="shared" si="0"/>
        <v>0</v>
      </c>
      <c r="G11" s="200"/>
      <c r="H11" s="197"/>
      <c r="I11" s="200"/>
    </row>
    <row r="12" spans="1:9" ht="21.75" customHeight="1">
      <c r="A12" s="163">
        <v>31</v>
      </c>
      <c r="B12" s="164" t="s">
        <v>163</v>
      </c>
      <c r="C12" s="186">
        <v>7</v>
      </c>
      <c r="D12" s="186">
        <v>2</v>
      </c>
      <c r="E12" s="333">
        <f t="shared" si="0"/>
        <v>3.5</v>
      </c>
      <c r="G12" s="200"/>
      <c r="H12" s="197"/>
      <c r="I12" s="200"/>
    </row>
    <row r="13" spans="1:9" ht="21.75" customHeight="1">
      <c r="A13" s="163">
        <v>32</v>
      </c>
      <c r="B13" s="164" t="s">
        <v>164</v>
      </c>
      <c r="C13" s="186">
        <v>3</v>
      </c>
      <c r="D13" s="186">
        <v>5</v>
      </c>
      <c r="E13" s="333">
        <f t="shared" si="0"/>
        <v>0.6</v>
      </c>
      <c r="G13" s="200"/>
      <c r="H13" s="197"/>
      <c r="I13" s="200"/>
    </row>
    <row r="14" spans="1:9" ht="21.75" customHeight="1">
      <c r="A14" s="163">
        <v>33</v>
      </c>
      <c r="B14" s="164" t="s">
        <v>165</v>
      </c>
      <c r="C14" s="186">
        <v>4</v>
      </c>
      <c r="D14" s="186">
        <v>1</v>
      </c>
      <c r="E14" s="333">
        <f t="shared" si="0"/>
        <v>4</v>
      </c>
      <c r="G14" s="200"/>
      <c r="H14" s="197"/>
      <c r="I14" s="200"/>
    </row>
    <row r="15" spans="1:9" ht="21.75" customHeight="1">
      <c r="A15" s="163">
        <v>34</v>
      </c>
      <c r="B15" s="164" t="s">
        <v>318</v>
      </c>
      <c r="C15" s="186">
        <v>1</v>
      </c>
      <c r="D15" s="186">
        <v>1</v>
      </c>
      <c r="E15" s="333">
        <f t="shared" si="0"/>
        <v>1</v>
      </c>
      <c r="G15" s="200"/>
      <c r="H15" s="197"/>
      <c r="I15" s="200"/>
    </row>
    <row r="16" spans="1:9" ht="21.75" customHeight="1">
      <c r="A16" s="163">
        <v>43</v>
      </c>
      <c r="B16" s="164" t="s">
        <v>274</v>
      </c>
      <c r="C16" s="186">
        <v>2</v>
      </c>
      <c r="D16" s="186">
        <v>0</v>
      </c>
      <c r="E16" s="333">
        <v>0</v>
      </c>
      <c r="G16" s="200"/>
      <c r="H16" s="197"/>
      <c r="I16" s="200"/>
    </row>
    <row r="17" spans="1:9" ht="31.5">
      <c r="A17" s="163">
        <v>44</v>
      </c>
      <c r="B17" s="192" t="s">
        <v>276</v>
      </c>
      <c r="C17" s="186">
        <v>0</v>
      </c>
      <c r="D17" s="186">
        <v>0</v>
      </c>
      <c r="E17" s="333">
        <v>0</v>
      </c>
      <c r="G17" s="200"/>
      <c r="H17" s="197"/>
      <c r="I17" s="200"/>
    </row>
    <row r="18" spans="1:9" ht="32.25" customHeight="1">
      <c r="A18" s="163">
        <v>46</v>
      </c>
      <c r="B18" s="192" t="s">
        <v>275</v>
      </c>
      <c r="C18" s="186">
        <v>0</v>
      </c>
      <c r="D18" s="186">
        <v>0</v>
      </c>
      <c r="E18" s="333">
        <v>0</v>
      </c>
      <c r="G18" s="200"/>
      <c r="H18" s="197"/>
      <c r="I18" s="200"/>
    </row>
    <row r="19" spans="1:9" ht="21.75" customHeight="1">
      <c r="A19" s="163">
        <v>47</v>
      </c>
      <c r="B19" s="164" t="s">
        <v>166</v>
      </c>
      <c r="C19" s="186">
        <v>4</v>
      </c>
      <c r="D19" s="186">
        <v>0</v>
      </c>
      <c r="E19" s="333">
        <v>0</v>
      </c>
      <c r="G19" s="200"/>
      <c r="H19" s="197"/>
      <c r="I19" s="200"/>
    </row>
    <row r="20" spans="1:9" ht="21.75" customHeight="1">
      <c r="A20" s="163">
        <v>48</v>
      </c>
      <c r="B20" s="164" t="s">
        <v>167</v>
      </c>
      <c r="C20" s="186">
        <v>19</v>
      </c>
      <c r="D20" s="186">
        <v>19</v>
      </c>
      <c r="E20" s="333">
        <f>C20/D20</f>
        <v>1</v>
      </c>
      <c r="G20" s="200"/>
      <c r="H20" s="197"/>
      <c r="I20" s="200"/>
    </row>
    <row r="21" spans="1:9" ht="21.75" customHeight="1">
      <c r="A21" s="163">
        <v>49</v>
      </c>
      <c r="B21" s="164" t="s">
        <v>168</v>
      </c>
      <c r="C21" s="186">
        <v>15</v>
      </c>
      <c r="D21" s="186">
        <v>10</v>
      </c>
      <c r="E21" s="333">
        <f>C21/D21</f>
        <v>1.5</v>
      </c>
      <c r="G21" s="200"/>
      <c r="H21" s="197"/>
      <c r="I21" s="200"/>
    </row>
    <row r="22" spans="1:9" ht="21.75" customHeight="1" thickBot="1">
      <c r="A22" s="163">
        <v>50</v>
      </c>
      <c r="B22" s="164" t="s">
        <v>169</v>
      </c>
      <c r="C22" s="186">
        <v>3275</v>
      </c>
      <c r="D22" s="186">
        <v>2756</v>
      </c>
      <c r="E22" s="333">
        <f>C22/D22</f>
        <v>1.1883164005805515</v>
      </c>
      <c r="G22" s="200"/>
      <c r="H22" s="197"/>
      <c r="I22" s="200"/>
    </row>
    <row r="23" spans="1:9" ht="21.75" customHeight="1" thickBot="1" thickTop="1">
      <c r="A23" s="166"/>
      <c r="B23" s="167" t="s">
        <v>8</v>
      </c>
      <c r="C23" s="187">
        <f>SUM(C6:C22)</f>
        <v>3417</v>
      </c>
      <c r="D23" s="187">
        <f>SUM(D6:D22)</f>
        <v>2919</v>
      </c>
      <c r="E23" s="332">
        <f>C23/D23</f>
        <v>1.1706063720452209</v>
      </c>
      <c r="G23" s="200"/>
      <c r="H23" s="197"/>
      <c r="I23" s="200"/>
    </row>
    <row r="24" spans="1:9" ht="24.75" customHeight="1">
      <c r="A24" s="434" t="s">
        <v>170</v>
      </c>
      <c r="B24" s="435"/>
      <c r="C24" s="219">
        <v>0</v>
      </c>
      <c r="D24" s="168">
        <v>0</v>
      </c>
      <c r="E24" s="218" t="s">
        <v>298</v>
      </c>
      <c r="G24" s="200"/>
      <c r="H24" s="197"/>
      <c r="I24" s="200"/>
    </row>
    <row r="25" spans="1:9" ht="24.75" customHeight="1">
      <c r="A25" s="436" t="s">
        <v>171</v>
      </c>
      <c r="B25" s="437"/>
      <c r="C25" s="220">
        <v>6131650</v>
      </c>
      <c r="D25" s="220">
        <v>5502350</v>
      </c>
      <c r="E25" s="331">
        <f>C25-D25</f>
        <v>629300</v>
      </c>
      <c r="G25" s="200"/>
      <c r="H25" s="197"/>
      <c r="I25" s="200"/>
    </row>
    <row r="26" spans="1:9" ht="24.75" customHeight="1" thickBot="1">
      <c r="A26" s="432" t="s">
        <v>172</v>
      </c>
      <c r="B26" s="433"/>
      <c r="C26" s="221">
        <v>0</v>
      </c>
      <c r="D26" s="169">
        <v>2000</v>
      </c>
      <c r="E26" s="330">
        <f>C26/D26</f>
        <v>0</v>
      </c>
      <c r="G26" s="200"/>
      <c r="H26" s="197"/>
      <c r="I26" s="200"/>
    </row>
    <row r="27" spans="7:9" ht="15.75">
      <c r="G27" s="200"/>
      <c r="H27" s="197"/>
      <c r="I27" s="200"/>
    </row>
    <row r="28" spans="7:9" ht="15.75">
      <c r="G28" s="200"/>
      <c r="H28" s="197"/>
      <c r="I28" s="200"/>
    </row>
    <row r="29" spans="7:9" ht="15.75">
      <c r="G29" s="200"/>
      <c r="H29" s="197"/>
      <c r="I29" s="200"/>
    </row>
    <row r="30" spans="7:9" ht="15.75">
      <c r="G30" s="200"/>
      <c r="H30" s="197"/>
      <c r="I30" s="200"/>
    </row>
    <row r="31" spans="7:9" ht="15.75">
      <c r="G31" s="200"/>
      <c r="H31" s="197"/>
      <c r="I31" s="200"/>
    </row>
    <row r="32" spans="7:9" ht="15.75">
      <c r="G32" s="200"/>
      <c r="H32" s="197"/>
      <c r="I32" s="200"/>
    </row>
    <row r="33" spans="7:9" ht="15.75">
      <c r="G33" s="200"/>
      <c r="H33" s="197"/>
      <c r="I33" s="200"/>
    </row>
    <row r="34" spans="7:9" ht="15.75">
      <c r="G34" s="200"/>
      <c r="H34" s="197"/>
      <c r="I34" s="200"/>
    </row>
    <row r="35" spans="7:9" ht="15.75">
      <c r="G35" s="200"/>
      <c r="H35" s="197"/>
      <c r="I35" s="200"/>
    </row>
    <row r="36" spans="7:9" ht="15.75">
      <c r="G36" s="201"/>
      <c r="H36" s="197"/>
      <c r="I36" s="201"/>
    </row>
  </sheetData>
  <sheetProtection/>
  <mergeCells count="9">
    <mergeCell ref="A26:B26"/>
    <mergeCell ref="A24:B24"/>
    <mergeCell ref="A25:B25"/>
    <mergeCell ref="A1:E1"/>
    <mergeCell ref="A3:A5"/>
    <mergeCell ref="B3:B5"/>
    <mergeCell ref="C4:C5"/>
    <mergeCell ref="D4:D5"/>
    <mergeCell ref="E4:E5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6
</oddHeader>
    <oddFooter>&amp;L&amp;"Arial CE,Kurzíva"&amp;10Pozn.: Údaje sú spracované k 22.01.2018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view="pageLayout" workbookViewId="0" topLeftCell="A1">
      <selection activeCell="B3" sqref="B3"/>
    </sheetView>
  </sheetViews>
  <sheetFormatPr defaultColWidth="8.796875" defaultRowHeight="15"/>
  <cols>
    <col min="1" max="1" width="4" style="48" customWidth="1"/>
    <col min="2" max="2" width="38.8984375" style="48" customWidth="1"/>
    <col min="3" max="13" width="5.8984375" style="48" customWidth="1"/>
    <col min="14" max="16384" width="8.8984375" style="48" customWidth="1"/>
  </cols>
  <sheetData>
    <row r="1" spans="1:13" ht="33" customHeight="1" thickBot="1">
      <c r="A1" s="444" t="s">
        <v>307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ht="42" customHeight="1" thickBot="1">
      <c r="A2" s="57" t="s">
        <v>15</v>
      </c>
      <c r="B2" s="58" t="s">
        <v>328</v>
      </c>
      <c r="C2" s="58">
        <v>2007</v>
      </c>
      <c r="D2" s="58">
        <v>2008</v>
      </c>
      <c r="E2" s="58">
        <v>2009</v>
      </c>
      <c r="F2" s="58">
        <v>2010</v>
      </c>
      <c r="G2" s="58">
        <v>2011</v>
      </c>
      <c r="H2" s="58">
        <v>2012</v>
      </c>
      <c r="I2" s="58">
        <v>2013</v>
      </c>
      <c r="J2" s="58">
        <v>2014</v>
      </c>
      <c r="K2" s="58">
        <v>2015</v>
      </c>
      <c r="L2" s="58">
        <v>2016</v>
      </c>
      <c r="M2" s="284">
        <v>2017</v>
      </c>
    </row>
    <row r="3" spans="1:13" s="52" customFormat="1" ht="23.25" customHeight="1" thickTop="1">
      <c r="A3" s="59" t="s">
        <v>173</v>
      </c>
      <c r="B3" s="51" t="s">
        <v>174</v>
      </c>
      <c r="C3" s="50">
        <v>38</v>
      </c>
      <c r="D3" s="50">
        <v>30</v>
      </c>
      <c r="E3" s="50">
        <v>16</v>
      </c>
      <c r="F3" s="50">
        <v>28</v>
      </c>
      <c r="G3" s="50">
        <v>17</v>
      </c>
      <c r="H3" s="50">
        <v>20</v>
      </c>
      <c r="I3" s="50">
        <v>20</v>
      </c>
      <c r="J3" s="50">
        <v>18</v>
      </c>
      <c r="K3" s="50">
        <v>23</v>
      </c>
      <c r="L3" s="50">
        <v>20</v>
      </c>
      <c r="M3" s="285">
        <v>16</v>
      </c>
    </row>
    <row r="4" spans="1:13" s="52" customFormat="1" ht="23.25" customHeight="1">
      <c r="A4" s="60" t="s">
        <v>175</v>
      </c>
      <c r="B4" s="54" t="s">
        <v>176</v>
      </c>
      <c r="C4" s="53">
        <v>2</v>
      </c>
      <c r="D4" s="53">
        <v>10</v>
      </c>
      <c r="E4" s="53">
        <v>2</v>
      </c>
      <c r="F4" s="53">
        <v>0</v>
      </c>
      <c r="G4" s="53">
        <v>2</v>
      </c>
      <c r="H4" s="53">
        <v>3</v>
      </c>
      <c r="I4" s="53">
        <v>2</v>
      </c>
      <c r="J4" s="53">
        <v>0</v>
      </c>
      <c r="K4" s="53">
        <v>3</v>
      </c>
      <c r="L4" s="53">
        <v>2</v>
      </c>
      <c r="M4" s="286">
        <v>3</v>
      </c>
    </row>
    <row r="5" spans="1:13" s="52" customFormat="1" ht="23.25" customHeight="1">
      <c r="A5" s="60" t="s">
        <v>177</v>
      </c>
      <c r="B5" s="54" t="s">
        <v>178</v>
      </c>
      <c r="C5" s="53">
        <v>11</v>
      </c>
      <c r="D5" s="53">
        <v>13</v>
      </c>
      <c r="E5" s="53">
        <v>1</v>
      </c>
      <c r="F5" s="53">
        <v>1</v>
      </c>
      <c r="G5" s="53">
        <v>4</v>
      </c>
      <c r="H5" s="53">
        <v>4</v>
      </c>
      <c r="I5" s="53">
        <v>2</v>
      </c>
      <c r="J5" s="53">
        <v>5</v>
      </c>
      <c r="K5" s="53">
        <v>2</v>
      </c>
      <c r="L5" s="53">
        <v>3</v>
      </c>
      <c r="M5" s="286">
        <v>0</v>
      </c>
    </row>
    <row r="6" spans="1:13" s="52" customFormat="1" ht="23.25" customHeight="1">
      <c r="A6" s="60" t="s">
        <v>179</v>
      </c>
      <c r="B6" s="54" t="s">
        <v>180</v>
      </c>
      <c r="C6" s="53">
        <v>15</v>
      </c>
      <c r="D6" s="53">
        <v>11</v>
      </c>
      <c r="E6" s="53">
        <v>15</v>
      </c>
      <c r="F6" s="53">
        <v>10</v>
      </c>
      <c r="G6" s="53">
        <v>11</v>
      </c>
      <c r="H6" s="53">
        <v>10</v>
      </c>
      <c r="I6" s="53">
        <v>14</v>
      </c>
      <c r="J6" s="53">
        <v>6</v>
      </c>
      <c r="K6" s="53">
        <v>14</v>
      </c>
      <c r="L6" s="53">
        <v>5</v>
      </c>
      <c r="M6" s="286">
        <v>13</v>
      </c>
    </row>
    <row r="7" spans="1:13" s="52" customFormat="1" ht="23.25" customHeight="1">
      <c r="A7" s="60" t="s">
        <v>181</v>
      </c>
      <c r="B7" s="54" t="s">
        <v>182</v>
      </c>
      <c r="C7" s="53">
        <v>11</v>
      </c>
      <c r="D7" s="53">
        <v>9</v>
      </c>
      <c r="E7" s="53">
        <v>3</v>
      </c>
      <c r="F7" s="53">
        <v>3</v>
      </c>
      <c r="G7" s="53">
        <v>3</v>
      </c>
      <c r="H7" s="53">
        <v>7</v>
      </c>
      <c r="I7" s="53">
        <v>5</v>
      </c>
      <c r="J7" s="53">
        <v>6</v>
      </c>
      <c r="K7" s="53">
        <v>8</v>
      </c>
      <c r="L7" s="53">
        <v>5</v>
      </c>
      <c r="M7" s="286">
        <v>7</v>
      </c>
    </row>
    <row r="8" spans="1:13" s="52" customFormat="1" ht="23.25" customHeight="1">
      <c r="A8" s="60" t="s">
        <v>183</v>
      </c>
      <c r="B8" s="54" t="s">
        <v>184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286">
        <v>0</v>
      </c>
    </row>
    <row r="9" spans="1:13" s="52" customFormat="1" ht="23.25" customHeight="1">
      <c r="A9" s="60" t="s">
        <v>185</v>
      </c>
      <c r="B9" s="54" t="s">
        <v>186</v>
      </c>
      <c r="C9" s="53">
        <v>11</v>
      </c>
      <c r="D9" s="53">
        <v>1</v>
      </c>
      <c r="E9" s="53">
        <v>2</v>
      </c>
      <c r="F9" s="53">
        <v>0</v>
      </c>
      <c r="G9" s="53">
        <v>0</v>
      </c>
      <c r="H9" s="53">
        <v>2</v>
      </c>
      <c r="I9" s="53">
        <v>5</v>
      </c>
      <c r="J9" s="53">
        <v>2</v>
      </c>
      <c r="K9" s="53">
        <v>0</v>
      </c>
      <c r="L9" s="53">
        <v>0</v>
      </c>
      <c r="M9" s="286">
        <v>1</v>
      </c>
    </row>
    <row r="10" spans="1:13" s="52" customFormat="1" ht="23.25" customHeight="1">
      <c r="A10" s="60" t="s">
        <v>187</v>
      </c>
      <c r="B10" s="54" t="s">
        <v>188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286">
        <v>0</v>
      </c>
    </row>
    <row r="11" spans="1:13" s="52" customFormat="1" ht="23.25" customHeight="1">
      <c r="A11" s="60" t="s">
        <v>189</v>
      </c>
      <c r="B11" s="54" t="s">
        <v>190</v>
      </c>
      <c r="C11" s="53">
        <v>5</v>
      </c>
      <c r="D11" s="53">
        <v>3</v>
      </c>
      <c r="E11" s="53">
        <v>0</v>
      </c>
      <c r="F11" s="53">
        <v>1</v>
      </c>
      <c r="G11" s="53">
        <v>0</v>
      </c>
      <c r="H11" s="53">
        <v>4</v>
      </c>
      <c r="I11" s="53">
        <v>1</v>
      </c>
      <c r="J11" s="53">
        <v>1</v>
      </c>
      <c r="K11" s="53">
        <v>2</v>
      </c>
      <c r="L11" s="53">
        <v>4</v>
      </c>
      <c r="M11" s="286">
        <v>1</v>
      </c>
    </row>
    <row r="12" spans="1:13" s="52" customFormat="1" ht="23.25" customHeight="1">
      <c r="A12" s="60" t="s">
        <v>191</v>
      </c>
      <c r="B12" s="54" t="s">
        <v>192</v>
      </c>
      <c r="C12" s="53">
        <v>6</v>
      </c>
      <c r="D12" s="53">
        <v>1</v>
      </c>
      <c r="E12" s="53">
        <v>2</v>
      </c>
      <c r="F12" s="53">
        <v>3</v>
      </c>
      <c r="G12" s="53">
        <v>1</v>
      </c>
      <c r="H12" s="53">
        <v>1</v>
      </c>
      <c r="I12" s="53">
        <v>4</v>
      </c>
      <c r="J12" s="53">
        <v>1</v>
      </c>
      <c r="K12" s="53">
        <v>1</v>
      </c>
      <c r="L12" s="53">
        <v>1</v>
      </c>
      <c r="M12" s="286">
        <v>0</v>
      </c>
    </row>
    <row r="13" spans="1:13" s="52" customFormat="1" ht="23.25" customHeight="1" thickBot="1">
      <c r="A13" s="61" t="s">
        <v>193</v>
      </c>
      <c r="B13" s="56" t="s">
        <v>194</v>
      </c>
      <c r="C13" s="55">
        <v>0</v>
      </c>
      <c r="D13" s="55">
        <v>2</v>
      </c>
      <c r="E13" s="55">
        <v>3</v>
      </c>
      <c r="F13" s="55">
        <v>3</v>
      </c>
      <c r="G13" s="55">
        <v>0</v>
      </c>
      <c r="H13" s="55">
        <v>2</v>
      </c>
      <c r="I13" s="55">
        <v>0</v>
      </c>
      <c r="J13" s="55">
        <v>1</v>
      </c>
      <c r="K13" s="55">
        <v>2</v>
      </c>
      <c r="L13" s="55">
        <v>0</v>
      </c>
      <c r="M13" s="287">
        <v>0</v>
      </c>
    </row>
    <row r="14" spans="1:13" s="52" customFormat="1" ht="23.25" customHeight="1" thickBot="1" thickTop="1">
      <c r="A14" s="62"/>
      <c r="B14" s="63" t="s">
        <v>195</v>
      </c>
      <c r="C14" s="65">
        <v>99</v>
      </c>
      <c r="D14" s="65">
        <v>80</v>
      </c>
      <c r="E14" s="65">
        <v>44</v>
      </c>
      <c r="F14" s="65">
        <v>49</v>
      </c>
      <c r="G14" s="65">
        <v>38</v>
      </c>
      <c r="H14" s="65">
        <v>53</v>
      </c>
      <c r="I14" s="65">
        <v>53</v>
      </c>
      <c r="J14" s="65">
        <f>SUM(J3:J13)</f>
        <v>40</v>
      </c>
      <c r="K14" s="65">
        <v>55</v>
      </c>
      <c r="L14" s="65">
        <v>40</v>
      </c>
      <c r="M14" s="271">
        <f>SUM(M3:M13)</f>
        <v>41</v>
      </c>
    </row>
    <row r="24" ht="12.75">
      <c r="B24" s="48" t="s">
        <v>324</v>
      </c>
    </row>
  </sheetData>
  <sheetProtection/>
  <mergeCells count="1">
    <mergeCell ref="A1:M1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7
</oddHeader>
    <oddFooter xml:space="preserve">&amp;L&amp;"Arial CE,Kurzíva"&amp;10Pozn.: Údaje sú spracované k 22.01.2018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1">
      <selection activeCell="B3" sqref="B3"/>
    </sheetView>
  </sheetViews>
  <sheetFormatPr defaultColWidth="8.796875" defaultRowHeight="15"/>
  <cols>
    <col min="1" max="1" width="3.69921875" style="48" customWidth="1"/>
    <col min="2" max="2" width="38.796875" style="48" customWidth="1"/>
    <col min="3" max="13" width="5.8984375" style="48" customWidth="1"/>
    <col min="14" max="16384" width="8.8984375" style="48" customWidth="1"/>
  </cols>
  <sheetData>
    <row r="1" spans="1:13" ht="34.5" customHeight="1" thickBot="1">
      <c r="A1" s="445" t="s">
        <v>308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ht="42" customHeight="1" thickBot="1">
      <c r="A2" s="57" t="s">
        <v>15</v>
      </c>
      <c r="B2" s="58" t="s">
        <v>328</v>
      </c>
      <c r="C2" s="58">
        <v>2007</v>
      </c>
      <c r="D2" s="58">
        <v>2008</v>
      </c>
      <c r="E2" s="58">
        <v>2009</v>
      </c>
      <c r="F2" s="58">
        <v>2010</v>
      </c>
      <c r="G2" s="58">
        <v>2011</v>
      </c>
      <c r="H2" s="58">
        <v>2012</v>
      </c>
      <c r="I2" s="58">
        <v>2013</v>
      </c>
      <c r="J2" s="58">
        <v>2014</v>
      </c>
      <c r="K2" s="58">
        <v>2015</v>
      </c>
      <c r="L2" s="58">
        <v>2016</v>
      </c>
      <c r="M2" s="284">
        <v>2017</v>
      </c>
    </row>
    <row r="3" spans="1:13" s="52" customFormat="1" ht="23.25" customHeight="1" thickTop="1">
      <c r="A3" s="59" t="s">
        <v>173</v>
      </c>
      <c r="B3" s="51" t="s">
        <v>174</v>
      </c>
      <c r="C3" s="50">
        <v>26</v>
      </c>
      <c r="D3" s="50">
        <v>39</v>
      </c>
      <c r="E3" s="50">
        <v>23</v>
      </c>
      <c r="F3" s="50">
        <v>28</v>
      </c>
      <c r="G3" s="50">
        <v>23</v>
      </c>
      <c r="H3" s="50">
        <v>38</v>
      </c>
      <c r="I3" s="50">
        <v>25</v>
      </c>
      <c r="J3" s="50">
        <v>37</v>
      </c>
      <c r="K3" s="50">
        <v>33</v>
      </c>
      <c r="L3" s="50">
        <v>22</v>
      </c>
      <c r="M3" s="285">
        <v>28</v>
      </c>
    </row>
    <row r="4" spans="1:13" s="52" customFormat="1" ht="23.25" customHeight="1">
      <c r="A4" s="60" t="s">
        <v>175</v>
      </c>
      <c r="B4" s="54" t="s">
        <v>176</v>
      </c>
      <c r="C4" s="53">
        <v>13</v>
      </c>
      <c r="D4" s="53">
        <v>8</v>
      </c>
      <c r="E4" s="53">
        <v>9</v>
      </c>
      <c r="F4" s="53">
        <v>9</v>
      </c>
      <c r="G4" s="53">
        <v>13</v>
      </c>
      <c r="H4" s="53">
        <v>8</v>
      </c>
      <c r="I4" s="53">
        <v>4</v>
      </c>
      <c r="J4" s="53">
        <v>10</v>
      </c>
      <c r="K4" s="53">
        <v>8</v>
      </c>
      <c r="L4" s="53">
        <v>4</v>
      </c>
      <c r="M4" s="286">
        <v>5</v>
      </c>
    </row>
    <row r="5" spans="1:13" s="52" customFormat="1" ht="23.25" customHeight="1">
      <c r="A5" s="60" t="s">
        <v>177</v>
      </c>
      <c r="B5" s="54" t="s">
        <v>178</v>
      </c>
      <c r="C5" s="53">
        <v>52</v>
      </c>
      <c r="D5" s="53">
        <v>63</v>
      </c>
      <c r="E5" s="53">
        <v>32</v>
      </c>
      <c r="F5" s="53">
        <v>44</v>
      </c>
      <c r="G5" s="53">
        <v>37</v>
      </c>
      <c r="H5" s="53">
        <v>37</v>
      </c>
      <c r="I5" s="53">
        <v>34</v>
      </c>
      <c r="J5" s="53">
        <v>26</v>
      </c>
      <c r="K5" s="53">
        <v>34</v>
      </c>
      <c r="L5" s="53">
        <v>31</v>
      </c>
      <c r="M5" s="286">
        <v>25</v>
      </c>
    </row>
    <row r="6" spans="1:13" s="52" customFormat="1" ht="23.25" customHeight="1">
      <c r="A6" s="60" t="s">
        <v>179</v>
      </c>
      <c r="B6" s="54" t="s">
        <v>180</v>
      </c>
      <c r="C6" s="53">
        <v>58</v>
      </c>
      <c r="D6" s="53">
        <v>76</v>
      </c>
      <c r="E6" s="53">
        <v>40</v>
      </c>
      <c r="F6" s="53">
        <v>51</v>
      </c>
      <c r="G6" s="53">
        <v>35</v>
      </c>
      <c r="H6" s="53">
        <v>47</v>
      </c>
      <c r="I6" s="53">
        <v>47</v>
      </c>
      <c r="J6" s="53">
        <v>40</v>
      </c>
      <c r="K6" s="53">
        <v>38</v>
      </c>
      <c r="L6" s="53">
        <v>20</v>
      </c>
      <c r="M6" s="286">
        <v>36</v>
      </c>
    </row>
    <row r="7" spans="1:13" s="52" customFormat="1" ht="23.25" customHeight="1">
      <c r="A7" s="60" t="s">
        <v>181</v>
      </c>
      <c r="B7" s="54" t="s">
        <v>182</v>
      </c>
      <c r="C7" s="53">
        <v>35</v>
      </c>
      <c r="D7" s="53">
        <v>38</v>
      </c>
      <c r="E7" s="53">
        <v>17</v>
      </c>
      <c r="F7" s="53">
        <v>18</v>
      </c>
      <c r="G7" s="53">
        <v>17</v>
      </c>
      <c r="H7" s="53">
        <v>17</v>
      </c>
      <c r="I7" s="53">
        <v>23</v>
      </c>
      <c r="J7" s="53">
        <v>19</v>
      </c>
      <c r="K7" s="53">
        <v>24</v>
      </c>
      <c r="L7" s="53">
        <v>15</v>
      </c>
      <c r="M7" s="286">
        <v>11</v>
      </c>
    </row>
    <row r="8" spans="1:13" s="52" customFormat="1" ht="23.25" customHeight="1">
      <c r="A8" s="60" t="s">
        <v>183</v>
      </c>
      <c r="B8" s="54" t="s">
        <v>184</v>
      </c>
      <c r="C8" s="53">
        <v>5</v>
      </c>
      <c r="D8" s="53">
        <v>5</v>
      </c>
      <c r="E8" s="53">
        <v>4</v>
      </c>
      <c r="F8" s="53">
        <v>1</v>
      </c>
      <c r="G8" s="53">
        <v>4</v>
      </c>
      <c r="H8" s="53">
        <v>1</v>
      </c>
      <c r="I8" s="53">
        <v>4</v>
      </c>
      <c r="J8" s="53">
        <v>4</v>
      </c>
      <c r="K8" s="53">
        <v>3</v>
      </c>
      <c r="L8" s="53">
        <v>0</v>
      </c>
      <c r="M8" s="286">
        <v>4</v>
      </c>
    </row>
    <row r="9" spans="1:13" s="52" customFormat="1" ht="23.25" customHeight="1">
      <c r="A9" s="60" t="s">
        <v>185</v>
      </c>
      <c r="B9" s="54" t="s">
        <v>186</v>
      </c>
      <c r="C9" s="53">
        <v>11</v>
      </c>
      <c r="D9" s="53">
        <v>3</v>
      </c>
      <c r="E9" s="53">
        <v>5</v>
      </c>
      <c r="F9" s="53">
        <v>2</v>
      </c>
      <c r="G9" s="53">
        <v>3</v>
      </c>
      <c r="H9" s="53">
        <v>6</v>
      </c>
      <c r="I9" s="53">
        <v>4</v>
      </c>
      <c r="J9" s="53">
        <v>5</v>
      </c>
      <c r="K9" s="53">
        <v>4</v>
      </c>
      <c r="L9" s="53">
        <v>3</v>
      </c>
      <c r="M9" s="286">
        <v>7</v>
      </c>
    </row>
    <row r="10" spans="1:13" s="52" customFormat="1" ht="23.25" customHeight="1">
      <c r="A10" s="60" t="s">
        <v>187</v>
      </c>
      <c r="B10" s="54" t="s">
        <v>188</v>
      </c>
      <c r="C10" s="53">
        <v>0</v>
      </c>
      <c r="D10" s="53">
        <v>1</v>
      </c>
      <c r="E10" s="53">
        <v>0</v>
      </c>
      <c r="F10" s="53">
        <v>1</v>
      </c>
      <c r="G10" s="53">
        <v>0</v>
      </c>
      <c r="H10" s="53">
        <v>0</v>
      </c>
      <c r="I10" s="53">
        <v>0</v>
      </c>
      <c r="J10" s="53">
        <v>1</v>
      </c>
      <c r="K10" s="53">
        <v>0</v>
      </c>
      <c r="L10" s="53">
        <v>1</v>
      </c>
      <c r="M10" s="286">
        <v>0</v>
      </c>
    </row>
    <row r="11" spans="1:13" s="52" customFormat="1" ht="23.25" customHeight="1">
      <c r="A11" s="60" t="s">
        <v>189</v>
      </c>
      <c r="B11" s="54" t="s">
        <v>190</v>
      </c>
      <c r="C11" s="53">
        <v>0</v>
      </c>
      <c r="D11" s="53">
        <v>1</v>
      </c>
      <c r="E11" s="53">
        <v>3</v>
      </c>
      <c r="F11" s="53">
        <v>3</v>
      </c>
      <c r="G11" s="53">
        <v>2</v>
      </c>
      <c r="H11" s="53">
        <v>3</v>
      </c>
      <c r="I11" s="53">
        <v>2</v>
      </c>
      <c r="J11" s="53">
        <v>2</v>
      </c>
      <c r="K11" s="53">
        <v>0</v>
      </c>
      <c r="L11" s="53">
        <v>2</v>
      </c>
      <c r="M11" s="286">
        <v>1</v>
      </c>
    </row>
    <row r="12" spans="1:13" s="52" customFormat="1" ht="23.25" customHeight="1">
      <c r="A12" s="60" t="s">
        <v>191</v>
      </c>
      <c r="B12" s="54" t="s">
        <v>192</v>
      </c>
      <c r="C12" s="53">
        <v>6</v>
      </c>
      <c r="D12" s="53">
        <v>3</v>
      </c>
      <c r="E12" s="53">
        <v>10</v>
      </c>
      <c r="F12" s="53">
        <v>3</v>
      </c>
      <c r="G12" s="53">
        <v>3</v>
      </c>
      <c r="H12" s="53">
        <v>7</v>
      </c>
      <c r="I12" s="53">
        <v>8</v>
      </c>
      <c r="J12" s="53">
        <v>6</v>
      </c>
      <c r="K12" s="53">
        <v>4</v>
      </c>
      <c r="L12" s="53">
        <v>3</v>
      </c>
      <c r="M12" s="286">
        <v>0</v>
      </c>
    </row>
    <row r="13" spans="1:13" s="52" customFormat="1" ht="23.25" customHeight="1" thickBot="1">
      <c r="A13" s="61" t="s">
        <v>193</v>
      </c>
      <c r="B13" s="56" t="s">
        <v>194</v>
      </c>
      <c r="C13" s="55">
        <v>1</v>
      </c>
      <c r="D13" s="55">
        <v>4</v>
      </c>
      <c r="E13" s="55">
        <v>5</v>
      </c>
      <c r="F13" s="55">
        <v>2</v>
      </c>
      <c r="G13" s="55">
        <v>0</v>
      </c>
      <c r="H13" s="55">
        <v>4</v>
      </c>
      <c r="I13" s="55">
        <v>4</v>
      </c>
      <c r="J13" s="55">
        <v>2</v>
      </c>
      <c r="K13" s="55">
        <v>6</v>
      </c>
      <c r="L13" s="55">
        <v>2</v>
      </c>
      <c r="M13" s="287">
        <v>1</v>
      </c>
    </row>
    <row r="14" spans="1:13" s="52" customFormat="1" ht="23.25" customHeight="1" thickBot="1" thickTop="1">
      <c r="A14" s="62"/>
      <c r="B14" s="63" t="s">
        <v>195</v>
      </c>
      <c r="C14" s="64">
        <v>207</v>
      </c>
      <c r="D14" s="64">
        <v>241</v>
      </c>
      <c r="E14" s="64">
        <v>148</v>
      </c>
      <c r="F14" s="64">
        <v>162</v>
      </c>
      <c r="G14" s="64">
        <v>137</v>
      </c>
      <c r="H14" s="64">
        <v>168</v>
      </c>
      <c r="I14" s="64">
        <v>155</v>
      </c>
      <c r="J14" s="64">
        <f>SUM(J3:J13)</f>
        <v>152</v>
      </c>
      <c r="K14" s="64">
        <f>SUM(K3:K13)</f>
        <v>154</v>
      </c>
      <c r="L14" s="64">
        <f>SUM(L3:L13)</f>
        <v>103</v>
      </c>
      <c r="M14" s="288">
        <f>SUM(M3:M13)</f>
        <v>118</v>
      </c>
    </row>
  </sheetData>
  <sheetProtection/>
  <mergeCells count="1">
    <mergeCell ref="A1:M1"/>
  </mergeCells>
  <printOptions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8</oddHeader>
    <oddFooter xml:space="preserve">&amp;L&amp;"Arial CE,Kurzíva"&amp;10Pozn.: Údaje sú spracované k 22.01.2018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view="pageLayout" workbookViewId="0" topLeftCell="A1">
      <selection activeCell="B3" sqref="B3"/>
    </sheetView>
  </sheetViews>
  <sheetFormatPr defaultColWidth="8.796875" defaultRowHeight="15"/>
  <cols>
    <col min="1" max="1" width="3.296875" style="48" customWidth="1"/>
    <col min="2" max="2" width="38.296875" style="48" customWidth="1"/>
    <col min="3" max="13" width="5.8984375" style="48" customWidth="1"/>
    <col min="14" max="16384" width="8.8984375" style="48" customWidth="1"/>
  </cols>
  <sheetData>
    <row r="1" spans="1:13" ht="30.75" customHeight="1" thickBot="1">
      <c r="A1" s="446" t="s">
        <v>309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s="52" customFormat="1" ht="13.5" thickBot="1">
      <c r="A2" s="57" t="s">
        <v>15</v>
      </c>
      <c r="B2" s="58" t="s">
        <v>327</v>
      </c>
      <c r="C2" s="58">
        <v>2007</v>
      </c>
      <c r="D2" s="58">
        <v>2008</v>
      </c>
      <c r="E2" s="58">
        <v>2009</v>
      </c>
      <c r="F2" s="58">
        <v>2010</v>
      </c>
      <c r="G2" s="58">
        <v>2011</v>
      </c>
      <c r="H2" s="58">
        <v>2012</v>
      </c>
      <c r="I2" s="58">
        <v>2013</v>
      </c>
      <c r="J2" s="58">
        <v>2014</v>
      </c>
      <c r="K2" s="58">
        <v>2015</v>
      </c>
      <c r="L2" s="58">
        <v>2016</v>
      </c>
      <c r="M2" s="284">
        <v>2017</v>
      </c>
    </row>
    <row r="3" spans="1:13" s="52" customFormat="1" ht="18" customHeight="1" thickTop="1">
      <c r="A3" s="74" t="s">
        <v>196</v>
      </c>
      <c r="B3" s="51" t="s">
        <v>197</v>
      </c>
      <c r="C3" s="66">
        <v>12</v>
      </c>
      <c r="D3" s="66">
        <v>3</v>
      </c>
      <c r="E3" s="66">
        <v>2</v>
      </c>
      <c r="F3" s="66">
        <v>0</v>
      </c>
      <c r="G3" s="66">
        <v>2</v>
      </c>
      <c r="H3" s="66">
        <v>7</v>
      </c>
      <c r="I3" s="66">
        <v>2</v>
      </c>
      <c r="J3" s="66">
        <v>0</v>
      </c>
      <c r="K3" s="66">
        <v>1</v>
      </c>
      <c r="L3" s="66">
        <v>2</v>
      </c>
      <c r="M3" s="289">
        <v>2</v>
      </c>
    </row>
    <row r="4" spans="1:13" s="52" customFormat="1" ht="27.75" customHeight="1">
      <c r="A4" s="73" t="s">
        <v>198</v>
      </c>
      <c r="B4" s="54" t="s">
        <v>199</v>
      </c>
      <c r="C4" s="67">
        <v>10</v>
      </c>
      <c r="D4" s="67">
        <v>7</v>
      </c>
      <c r="E4" s="67">
        <v>4</v>
      </c>
      <c r="F4" s="67">
        <v>0</v>
      </c>
      <c r="G4" s="67">
        <v>4</v>
      </c>
      <c r="H4" s="67">
        <v>4</v>
      </c>
      <c r="I4" s="67">
        <v>3</v>
      </c>
      <c r="J4" s="67">
        <v>0</v>
      </c>
      <c r="K4" s="67">
        <v>3</v>
      </c>
      <c r="L4" s="67">
        <v>1</v>
      </c>
      <c r="M4" s="290">
        <v>3</v>
      </c>
    </row>
    <row r="5" spans="1:13" s="52" customFormat="1" ht="12.75" customHeight="1">
      <c r="A5" s="73" t="s">
        <v>200</v>
      </c>
      <c r="B5" s="54" t="s">
        <v>201</v>
      </c>
      <c r="C5" s="67">
        <v>0</v>
      </c>
      <c r="D5" s="67">
        <v>0</v>
      </c>
      <c r="E5" s="67">
        <v>1</v>
      </c>
      <c r="F5" s="67">
        <v>0</v>
      </c>
      <c r="G5" s="67">
        <v>0</v>
      </c>
      <c r="H5" s="67">
        <v>1</v>
      </c>
      <c r="I5" s="67">
        <v>0</v>
      </c>
      <c r="J5" s="67">
        <v>0</v>
      </c>
      <c r="K5" s="67">
        <v>1</v>
      </c>
      <c r="L5" s="67">
        <v>0</v>
      </c>
      <c r="M5" s="290">
        <v>0</v>
      </c>
    </row>
    <row r="6" spans="1:13" s="52" customFormat="1" ht="23.25" customHeight="1">
      <c r="A6" s="73" t="s">
        <v>202</v>
      </c>
      <c r="B6" s="54" t="s">
        <v>203</v>
      </c>
      <c r="C6" s="67">
        <v>2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1</v>
      </c>
      <c r="L6" s="67">
        <v>0</v>
      </c>
      <c r="M6" s="290">
        <v>0</v>
      </c>
    </row>
    <row r="7" spans="1:13" s="52" customFormat="1" ht="23.25" customHeight="1">
      <c r="A7" s="73" t="s">
        <v>204</v>
      </c>
      <c r="B7" s="54" t="s">
        <v>205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1</v>
      </c>
      <c r="J7" s="67">
        <v>0</v>
      </c>
      <c r="K7" s="67">
        <v>0</v>
      </c>
      <c r="L7" s="67">
        <v>0</v>
      </c>
      <c r="M7" s="290">
        <v>1</v>
      </c>
    </row>
    <row r="8" spans="1:13" s="52" customFormat="1" ht="18" customHeight="1">
      <c r="A8" s="73" t="s">
        <v>206</v>
      </c>
      <c r="B8" s="54" t="s">
        <v>207</v>
      </c>
      <c r="C8" s="67">
        <v>8</v>
      </c>
      <c r="D8" s="67">
        <v>6</v>
      </c>
      <c r="E8" s="67">
        <v>7</v>
      </c>
      <c r="F8" s="67">
        <v>8</v>
      </c>
      <c r="G8" s="67">
        <v>1</v>
      </c>
      <c r="H8" s="67">
        <v>2</v>
      </c>
      <c r="I8" s="67">
        <v>4</v>
      </c>
      <c r="J8" s="67">
        <v>4</v>
      </c>
      <c r="K8" s="67">
        <v>5</v>
      </c>
      <c r="L8" s="67">
        <v>2</v>
      </c>
      <c r="M8" s="290">
        <v>3</v>
      </c>
    </row>
    <row r="9" spans="1:13" s="52" customFormat="1" ht="27.75" customHeight="1">
      <c r="A9" s="73" t="s">
        <v>208</v>
      </c>
      <c r="B9" s="54" t="s">
        <v>209</v>
      </c>
      <c r="C9" s="67">
        <v>1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1</v>
      </c>
      <c r="M9" s="290">
        <v>0</v>
      </c>
    </row>
    <row r="10" spans="1:13" s="52" customFormat="1" ht="27.75" customHeight="1">
      <c r="A10" s="75"/>
      <c r="B10" s="68" t="s">
        <v>225</v>
      </c>
      <c r="C10" s="69">
        <v>33</v>
      </c>
      <c r="D10" s="69">
        <v>16</v>
      </c>
      <c r="E10" s="69">
        <v>14</v>
      </c>
      <c r="F10" s="69">
        <v>8</v>
      </c>
      <c r="G10" s="69">
        <v>7</v>
      </c>
      <c r="H10" s="69">
        <v>14</v>
      </c>
      <c r="I10" s="69">
        <v>10</v>
      </c>
      <c r="J10" s="69">
        <f>SUM(J3:J9)</f>
        <v>4</v>
      </c>
      <c r="K10" s="69">
        <f>SUM(K3:K9)</f>
        <v>11</v>
      </c>
      <c r="L10" s="69">
        <f>SUM(L3:L9)</f>
        <v>6</v>
      </c>
      <c r="M10" s="291">
        <f>SUM(M3:M9)</f>
        <v>9</v>
      </c>
    </row>
    <row r="11" spans="1:13" s="52" customFormat="1" ht="24.75" customHeight="1">
      <c r="A11" s="73" t="s">
        <v>210</v>
      </c>
      <c r="B11" s="54" t="s">
        <v>211</v>
      </c>
      <c r="C11" s="67">
        <v>29</v>
      </c>
      <c r="D11" s="67">
        <v>25</v>
      </c>
      <c r="E11" s="67">
        <v>8</v>
      </c>
      <c r="F11" s="67">
        <v>9</v>
      </c>
      <c r="G11" s="67">
        <v>10</v>
      </c>
      <c r="H11" s="67">
        <v>6</v>
      </c>
      <c r="I11" s="67">
        <v>17</v>
      </c>
      <c r="J11" s="67">
        <v>9</v>
      </c>
      <c r="K11" s="67">
        <v>9</v>
      </c>
      <c r="L11" s="67">
        <v>9</v>
      </c>
      <c r="M11" s="290">
        <v>9</v>
      </c>
    </row>
    <row r="12" spans="1:13" s="52" customFormat="1" ht="26.25" customHeight="1">
      <c r="A12" s="73" t="s">
        <v>212</v>
      </c>
      <c r="B12" s="54" t="s">
        <v>213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1</v>
      </c>
      <c r="M12" s="290">
        <v>2</v>
      </c>
    </row>
    <row r="13" spans="1:13" s="52" customFormat="1" ht="24.75" customHeight="1">
      <c r="A13" s="73" t="s">
        <v>214</v>
      </c>
      <c r="B13" s="54" t="s">
        <v>215</v>
      </c>
      <c r="C13" s="67">
        <v>0</v>
      </c>
      <c r="D13" s="67">
        <v>0</v>
      </c>
      <c r="E13" s="67">
        <v>0</v>
      </c>
      <c r="F13" s="67">
        <v>0</v>
      </c>
      <c r="G13" s="67">
        <v>1</v>
      </c>
      <c r="H13" s="67">
        <v>1</v>
      </c>
      <c r="I13" s="67">
        <v>0</v>
      </c>
      <c r="J13" s="67">
        <v>0</v>
      </c>
      <c r="K13" s="67">
        <v>0</v>
      </c>
      <c r="L13" s="67">
        <v>0</v>
      </c>
      <c r="M13" s="290">
        <v>0</v>
      </c>
    </row>
    <row r="14" spans="1:13" s="52" customFormat="1" ht="27.75" customHeight="1">
      <c r="A14" s="75"/>
      <c r="B14" s="68" t="s">
        <v>305</v>
      </c>
      <c r="C14" s="69">
        <v>29</v>
      </c>
      <c r="D14" s="69">
        <v>25</v>
      </c>
      <c r="E14" s="69">
        <v>8</v>
      </c>
      <c r="F14" s="69">
        <v>9</v>
      </c>
      <c r="G14" s="69">
        <v>11</v>
      </c>
      <c r="H14" s="69">
        <v>7</v>
      </c>
      <c r="I14" s="69">
        <v>17</v>
      </c>
      <c r="J14" s="69">
        <f>SUM(J11:J13)</f>
        <v>9</v>
      </c>
      <c r="K14" s="69">
        <f>SUM(K11:K13)</f>
        <v>9</v>
      </c>
      <c r="L14" s="69">
        <v>10</v>
      </c>
      <c r="M14" s="291">
        <f>SUM(M11:M13)</f>
        <v>11</v>
      </c>
    </row>
    <row r="15" spans="1:13" s="52" customFormat="1" ht="24.75" customHeight="1">
      <c r="A15" s="73" t="s">
        <v>216</v>
      </c>
      <c r="B15" s="54" t="s">
        <v>217</v>
      </c>
      <c r="C15" s="67">
        <v>12</v>
      </c>
      <c r="D15" s="67">
        <v>6</v>
      </c>
      <c r="E15" s="67">
        <v>4</v>
      </c>
      <c r="F15" s="67">
        <v>10</v>
      </c>
      <c r="G15" s="67">
        <v>5</v>
      </c>
      <c r="H15" s="67">
        <v>9</v>
      </c>
      <c r="I15" s="67">
        <v>4</v>
      </c>
      <c r="J15" s="67">
        <v>7</v>
      </c>
      <c r="K15" s="67">
        <v>4</v>
      </c>
      <c r="L15" s="67">
        <v>5</v>
      </c>
      <c r="M15" s="290">
        <v>5</v>
      </c>
    </row>
    <row r="16" spans="1:13" s="52" customFormat="1" ht="23.25" customHeight="1">
      <c r="A16" s="73" t="s">
        <v>218</v>
      </c>
      <c r="B16" s="54" t="s">
        <v>219</v>
      </c>
      <c r="C16" s="67">
        <v>4</v>
      </c>
      <c r="D16" s="67">
        <v>9</v>
      </c>
      <c r="E16" s="67">
        <v>8</v>
      </c>
      <c r="F16" s="67">
        <v>5</v>
      </c>
      <c r="G16" s="67">
        <v>6</v>
      </c>
      <c r="H16" s="67">
        <v>1</v>
      </c>
      <c r="I16" s="67">
        <v>6</v>
      </c>
      <c r="J16" s="67">
        <v>6</v>
      </c>
      <c r="K16" s="67">
        <v>8</v>
      </c>
      <c r="L16" s="67">
        <v>1</v>
      </c>
      <c r="M16" s="290">
        <v>1</v>
      </c>
    </row>
    <row r="17" spans="1:13" s="52" customFormat="1" ht="25.5" customHeight="1">
      <c r="A17" s="73" t="s">
        <v>220</v>
      </c>
      <c r="B17" s="54" t="s">
        <v>221</v>
      </c>
      <c r="C17" s="67">
        <v>3</v>
      </c>
      <c r="D17" s="67">
        <v>0</v>
      </c>
      <c r="E17" s="67">
        <v>0</v>
      </c>
      <c r="F17" s="67">
        <v>1</v>
      </c>
      <c r="G17" s="67">
        <v>0</v>
      </c>
      <c r="H17" s="67">
        <v>1</v>
      </c>
      <c r="I17" s="67">
        <v>2</v>
      </c>
      <c r="J17" s="67">
        <v>1</v>
      </c>
      <c r="K17" s="67">
        <v>1</v>
      </c>
      <c r="L17" s="67">
        <v>0</v>
      </c>
      <c r="M17" s="290">
        <v>0</v>
      </c>
    </row>
    <row r="18" spans="1:13" s="52" customFormat="1" ht="17.25" customHeight="1">
      <c r="A18" s="73" t="s">
        <v>222</v>
      </c>
      <c r="B18" s="54" t="s">
        <v>223</v>
      </c>
      <c r="C18" s="70">
        <v>18</v>
      </c>
      <c r="D18" s="70">
        <v>24</v>
      </c>
      <c r="E18" s="70">
        <v>10</v>
      </c>
      <c r="F18" s="70">
        <v>16</v>
      </c>
      <c r="G18" s="70">
        <v>9</v>
      </c>
      <c r="H18" s="70">
        <v>21</v>
      </c>
      <c r="I18" s="70">
        <v>14</v>
      </c>
      <c r="J18" s="70">
        <v>13</v>
      </c>
      <c r="K18" s="70">
        <v>22</v>
      </c>
      <c r="L18" s="70">
        <v>18</v>
      </c>
      <c r="M18" s="292">
        <v>15</v>
      </c>
    </row>
    <row r="19" spans="1:13" s="52" customFormat="1" ht="12.75" customHeight="1" thickBot="1">
      <c r="A19" s="76"/>
      <c r="B19" s="71" t="s">
        <v>224</v>
      </c>
      <c r="C19" s="72">
        <v>37</v>
      </c>
      <c r="D19" s="72">
        <v>39</v>
      </c>
      <c r="E19" s="72">
        <v>22</v>
      </c>
      <c r="F19" s="72">
        <v>32</v>
      </c>
      <c r="G19" s="72">
        <v>20</v>
      </c>
      <c r="H19" s="72">
        <v>32</v>
      </c>
      <c r="I19" s="72">
        <v>26</v>
      </c>
      <c r="J19" s="72">
        <f>SUM(J15:J18)</f>
        <v>27</v>
      </c>
      <c r="K19" s="72">
        <f>SUM(K15:K18)</f>
        <v>35</v>
      </c>
      <c r="L19" s="72">
        <f>SUM(L15:L18)</f>
        <v>24</v>
      </c>
      <c r="M19" s="293">
        <f>SUM(M15:M18)</f>
        <v>21</v>
      </c>
    </row>
    <row r="20" spans="1:13" s="52" customFormat="1" ht="18" customHeight="1" thickBot="1" thickTop="1">
      <c r="A20" s="77"/>
      <c r="B20" s="63" t="s">
        <v>195</v>
      </c>
      <c r="C20" s="78">
        <v>99</v>
      </c>
      <c r="D20" s="78">
        <v>80</v>
      </c>
      <c r="E20" s="78">
        <v>44</v>
      </c>
      <c r="F20" s="78">
        <v>49</v>
      </c>
      <c r="G20" s="78">
        <v>38</v>
      </c>
      <c r="H20" s="78">
        <v>53</v>
      </c>
      <c r="I20" s="78">
        <v>53</v>
      </c>
      <c r="J20" s="78">
        <f>J10+J14+J19</f>
        <v>40</v>
      </c>
      <c r="K20" s="78">
        <f>K10+K14+K19</f>
        <v>55</v>
      </c>
      <c r="L20" s="78">
        <f>L10+L14+L19</f>
        <v>40</v>
      </c>
      <c r="M20" s="272">
        <f>M10+M14+M19</f>
        <v>41</v>
      </c>
    </row>
  </sheetData>
  <sheetProtection/>
  <mergeCells count="1">
    <mergeCell ref="A1:M1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landscape" paperSize="9" r:id="rId1"/>
  <headerFooter alignWithMargins="0">
    <oddHeader>&amp;R&amp;"Times New Roman CE,Normálne"&amp;9Tabuľka č. 9</oddHeader>
    <oddFooter xml:space="preserve">&amp;L&amp;"Arial CE,Kurzíva"&amp;10Pozn.: Údaje sú spracované k 22.01.2018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Kuntova Gabriela</cp:lastModifiedBy>
  <cp:lastPrinted>2018-06-07T08:45:38Z</cp:lastPrinted>
  <dcterms:created xsi:type="dcterms:W3CDTF">2001-03-06T09:40:04Z</dcterms:created>
  <dcterms:modified xsi:type="dcterms:W3CDTF">2018-06-07T08:51:30Z</dcterms:modified>
  <cp:category/>
  <cp:version/>
  <cp:contentType/>
  <cp:contentStatus/>
</cp:coreProperties>
</file>