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tabRatio="639" activeTab="12"/>
  </bookViews>
  <sheets>
    <sheet name="tab_1" sheetId="1" r:id="rId1"/>
    <sheet name="tab_2" sheetId="2" r:id="rId2"/>
    <sheet name="tab_3" sheetId="3" r:id="rId3"/>
    <sheet name="tab_4" sheetId="4" r:id="rId4"/>
    <sheet name="tab_5pravopl" sheetId="5" r:id="rId5"/>
    <sheet name="tab_6" sheetId="6" r:id="rId6"/>
    <sheet name="tab_7" sheetId="7" r:id="rId7"/>
    <sheet name="tab_8" sheetId="8" r:id="rId8"/>
    <sheet name="tab_9" sheetId="9" r:id="rId9"/>
    <sheet name="tab_10" sheetId="10" r:id="rId10"/>
    <sheet name="tab_11" sheetId="11" r:id="rId11"/>
    <sheet name="tab_12" sheetId="12" r:id="rId12"/>
    <sheet name="tab_13" sheetId="13" r:id="rId13"/>
  </sheets>
  <definedNames>
    <definedName name="_xlfn.BAHTTEXT" hidden="1">#NAME?</definedName>
    <definedName name="_xlnm.Print_Titles" localSheetId="10">'tab_11'!$2:$2</definedName>
    <definedName name="_xlnm.Print_Area" localSheetId="1">'tab_2'!$A$1:$E$74</definedName>
  </definedNames>
  <calcPr fullCalcOnLoad="1"/>
</workbook>
</file>

<file path=xl/sharedStrings.xml><?xml version="1.0" encoding="utf-8"?>
<sst xmlns="http://schemas.openxmlformats.org/spreadsheetml/2006/main" count="549" uniqueCount="330">
  <si>
    <t>250 a viac</t>
  </si>
  <si>
    <t>Spoločnosť s ručením obmedzeným</t>
  </si>
  <si>
    <t>Verejná obchodná spoločnosť</t>
  </si>
  <si>
    <t>Fyzické osoby spolu</t>
  </si>
  <si>
    <t xml:space="preserve">Počet kontrolovaných subjektov  </t>
  </si>
  <si>
    <t>Právna forma subjektu</t>
  </si>
  <si>
    <t>Nezisková organizácia</t>
  </si>
  <si>
    <t xml:space="preserve">Iné          </t>
  </si>
  <si>
    <t>Spolu</t>
  </si>
  <si>
    <t>spolu</t>
  </si>
  <si>
    <t>rozdelenie podľa počtu zamestnancov</t>
  </si>
  <si>
    <t xml:space="preserve"> = 0</t>
  </si>
  <si>
    <t xml:space="preserve"> 1 - 9</t>
  </si>
  <si>
    <t xml:space="preserve"> 10 - 49</t>
  </si>
  <si>
    <t xml:space="preserve"> 50 - 249</t>
  </si>
  <si>
    <t>Kód</t>
  </si>
  <si>
    <t xml:space="preserve"> B O Z P</t>
  </si>
  <si>
    <t>Počet v roku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</si>
  <si>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</si>
  <si>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</si>
  <si>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</si>
  <si>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</si>
  <si>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</si>
  <si>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</si>
  <si>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</si>
  <si>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 </t>
  </si>
  <si>
    <t>22/D</t>
  </si>
  <si>
    <t>Jadrový dozor</t>
  </si>
  <si>
    <t>22/E</t>
  </si>
  <si>
    <t xml:space="preserve">Vybavovanie podnetov </t>
  </si>
  <si>
    <t>41/J-47/J</t>
  </si>
  <si>
    <t>Vyšetrovanie udalostí</t>
  </si>
  <si>
    <t>22/K1, 2</t>
  </si>
  <si>
    <t>Závažné priemyselné havárie - posudzovanie BS, prevencia</t>
  </si>
  <si>
    <t>22/K3, 4</t>
  </si>
  <si>
    <t>Závažné priemyselné havárie - vyšetrovanie ZPH a ohrozenia</t>
  </si>
  <si>
    <t>22/G</t>
  </si>
  <si>
    <t>P o č e t   v ý k o n o v - BOZP</t>
  </si>
  <si>
    <t>T r h o v ý   d o h ľ a d</t>
  </si>
  <si>
    <t>23/A</t>
  </si>
  <si>
    <t>23/B</t>
  </si>
  <si>
    <t>23/F</t>
  </si>
  <si>
    <t>23/C</t>
  </si>
  <si>
    <t>Účasť na kolaudačnom konaní</t>
  </si>
  <si>
    <t>23/E</t>
  </si>
  <si>
    <t>23/J</t>
  </si>
  <si>
    <t>23/G</t>
  </si>
  <si>
    <t>P o č e t   v ý k o n o v - trhový dohľad</t>
  </si>
  <si>
    <t>P P V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</si>
  <si>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</si>
  <si>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</si>
  <si>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</si>
  <si>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</si>
  <si>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</si>
  <si>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</si>
  <si>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</si>
  <si>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 o č e t   v ý k o n o v  - PPV</t>
  </si>
  <si>
    <t xml:space="preserve">Kontrola nelegálneho zamestnania </t>
  </si>
  <si>
    <t>P o č e t   v ý k o n o v - KNZ</t>
  </si>
  <si>
    <t>26/A</t>
  </si>
  <si>
    <t>26/B</t>
  </si>
  <si>
    <t>26/F</t>
  </si>
  <si>
    <t>26/C</t>
  </si>
  <si>
    <t>26/E</t>
  </si>
  <si>
    <t>26/G</t>
  </si>
  <si>
    <t>P o č e t   v ý k o n o v - JD</t>
  </si>
  <si>
    <t>SLvD</t>
  </si>
  <si>
    <t>27/A</t>
  </si>
  <si>
    <t>27/B</t>
  </si>
  <si>
    <t>27/F</t>
  </si>
  <si>
    <t>27/E</t>
  </si>
  <si>
    <t>27/J</t>
  </si>
  <si>
    <t>27/G</t>
  </si>
  <si>
    <t>P o č e t   v ý k o n o v - SLvD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</si>
  <si>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</si>
  <si>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</si>
  <si>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</si>
  <si>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</si>
  <si>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</si>
  <si>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</si>
  <si>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</si>
  <si>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</si>
  <si>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</si>
  <si>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</si>
  <si>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</si>
  <si>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</si>
  <si>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</si>
  <si>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</si>
  <si>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</si>
  <si>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</si>
  <si>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</si>
  <si>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</si>
  <si>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</si>
  <si>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</si>
  <si>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</si>
  <si>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</si>
  <si>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</si>
  <si>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</si>
  <si>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</si>
  <si>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</si>
  <si>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</si>
  <si>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</si>
  <si>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</si>
  <si>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</si>
  <si>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9999</t>
  </si>
  <si>
    <t>Bližšie nešpecifikovaný</t>
  </si>
  <si>
    <t xml:space="preserve"> S   p   o   l   u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</si>
  <si>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</si>
  <si>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</si>
  <si>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</si>
  <si>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</si>
  <si>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</si>
  <si>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</si>
  <si>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</si>
  <si>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</si>
  <si>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</si>
  <si>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</si>
  <si>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</si>
  <si>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</si>
  <si>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</si>
  <si>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</si>
  <si>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</si>
  <si>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</si>
  <si>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</si>
  <si>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</si>
  <si>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</si>
  <si>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</si>
  <si>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</si>
  <si>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</si>
  <si>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</si>
  <si>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</si>
  <si>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</si>
  <si>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</si>
  <si>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</si>
  <si>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</si>
  <si>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</si>
  <si>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</si>
  <si>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</si>
  <si>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</si>
  <si>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</si>
  <si>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</si>
  <si>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</si>
  <si>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</si>
  <si>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</si>
  <si>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</si>
  <si>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          S   p   o   l   u</t>
  </si>
  <si>
    <t>Prehľad porušení predpisov (nedostatkov) podľa SK NACE</t>
  </si>
  <si>
    <t>Názov odvetvia (SK NACE)</t>
  </si>
  <si>
    <t>Počet pokút</t>
  </si>
  <si>
    <t>porovn.</t>
  </si>
  <si>
    <t>Sumy pokút v €</t>
  </si>
  <si>
    <t>Vybavovanie podnetov</t>
  </si>
  <si>
    <t>Blokové pokuty</t>
  </si>
  <si>
    <t>Druh výkonu</t>
  </si>
  <si>
    <t>Kontrola BOZP</t>
  </si>
  <si>
    <t>Kontrola PPV</t>
  </si>
  <si>
    <t>Kontrola NZ</t>
  </si>
  <si>
    <t>Prehľad rozhodnutí podľa druhu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</si>
  <si>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</si>
  <si>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</si>
  <si>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</si>
  <si>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</si>
  <si>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plynových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</si>
  <si>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</si>
  <si>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</si>
  <si>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</si>
  <si>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</si>
  <si>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</si>
  <si>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</si>
  <si>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ostatných prác mladistvých a žien</t>
  </si>
  <si>
    <t>Zákaz ostatných prác bez oprávnenia, resp. kvalifikácie</t>
  </si>
  <si>
    <t>Zákaz ostatných prác proti predpisom</t>
  </si>
  <si>
    <t>Práce bez právneho titulu - nelegálne zamestnávanie</t>
  </si>
  <si>
    <t>Uloženie blokových pokút v €</t>
  </si>
  <si>
    <t>Navrhované pokuty organizáciám v €</t>
  </si>
  <si>
    <t>Navrhované pokuty jednotlivcom v €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</si>
  <si>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</si>
  <si>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</si>
  <si>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</si>
  <si>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</si>
  <si>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</si>
  <si>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</si>
  <si>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</si>
  <si>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</si>
  <si>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</si>
  <si>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</si>
  <si>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</si>
  <si>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</si>
  <si>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</si>
  <si>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</si>
  <si>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</si>
  <si>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</si>
  <si>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</si>
  <si>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</si>
  <si>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</si>
  <si>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</si>
  <si>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</si>
  <si>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</si>
  <si>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</si>
  <si>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</si>
  <si>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</si>
  <si>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</si>
  <si>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</si>
  <si>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</si>
  <si>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</si>
  <si>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</si>
  <si>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</si>
  <si>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</si>
  <si>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</si>
  <si>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</si>
  <si>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</si>
  <si>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</si>
  <si>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</si>
  <si>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</si>
  <si>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</si>
  <si>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</si>
  <si>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</si>
  <si>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</si>
  <si>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</si>
  <si>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</si>
  <si>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</si>
  <si>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</si>
  <si>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</si>
  <si>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</si>
  <si>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</si>
  <si>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</si>
  <si>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</si>
  <si>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</si>
  <si>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</si>
  <si>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Spolu iné príčiny </t>
    </r>
    <r>
      <rPr>
        <sz val="10"/>
        <color indexed="8"/>
        <rFont val="Times New Roman"/>
        <family val="1"/>
      </rPr>
      <t>(kódy 11-14)</t>
    </r>
  </si>
  <si>
    <r>
      <t xml:space="preserve">Spolu príčiny, za ktoré nesie zodpovednosť zamestnávateľ  </t>
    </r>
    <r>
      <rPr>
        <sz val="10"/>
        <color indexed="8"/>
        <rFont val="Times New Roman"/>
        <family val="1"/>
      </rPr>
      <t>(kódy 1-7)</t>
    </r>
  </si>
  <si>
    <t>Rok</t>
  </si>
  <si>
    <t>Priemerný počet nem. poistených zamestnan.</t>
  </si>
  <si>
    <t>Počet prípadov PN pre pracov.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</si>
  <si>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</si>
  <si>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</si>
  <si>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</si>
  <si>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</si>
  <si>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</si>
  <si>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</si>
  <si>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</si>
  <si>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</si>
  <si>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</si>
  <si>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</si>
  <si>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</si>
  <si>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</si>
  <si>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</si>
  <si>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</si>
  <si>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</si>
  <si>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</si>
  <si>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</si>
  <si>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</si>
  <si>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</si>
  <si>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</si>
  <si>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</si>
  <si>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</si>
  <si>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</si>
  <si>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</si>
  <si>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</si>
  <si>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</si>
  <si>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</si>
  <si>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Pracovné, príp. cestné dopravné priestory ako zdroje pádov osôb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</si>
  <si>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</si>
  <si>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</si>
  <si>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</si>
  <si>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</si>
  <si>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t>22/H</t>
  </si>
  <si>
    <t>Stanoviská na základe vyžiadania (výnimky)</t>
  </si>
  <si>
    <t>Komanditná spoločnosť</t>
  </si>
  <si>
    <t>Verejnoprávna inštitúcia</t>
  </si>
  <si>
    <t>Sociálna a zdravotné poisťovne</t>
  </si>
  <si>
    <t>Záujmové združenie právnických osôb</t>
  </si>
  <si>
    <t xml:space="preserve">Prehľad výkonov inšpekcie práce (činnostná štatistika NIP) </t>
  </si>
  <si>
    <t xml:space="preserve">Právoplatné pokuty uložené organizáciám </t>
  </si>
  <si>
    <t>Násl. previerky - kontrola ulož. opatrení</t>
  </si>
  <si>
    <t xml:space="preserve">Právoplatné pokuty uložené jednotlivcom </t>
  </si>
  <si>
    <t xml:space="preserve">Rozdelenie právoplatných pokút podľa druhu výkonu </t>
  </si>
  <si>
    <t>301*</t>
  </si>
  <si>
    <t>% porovnanie</t>
  </si>
  <si>
    <t>rok 2015</t>
  </si>
  <si>
    <t>T</t>
  </si>
  <si>
    <t>Zákaz nočnej práce mladistvým</t>
  </si>
  <si>
    <t>Zákaz práce pri ručnej manipulácii s bremenami nadlimitnej hmotnosti - ženy</t>
  </si>
  <si>
    <t>Zákaz nočnej práce tehotných žien a matiek dieťaťa           do 9 mesiacov</t>
  </si>
  <si>
    <t>Činnoti domácnotí ako zamestnávateľov</t>
  </si>
  <si>
    <t>25-28/A</t>
  </si>
  <si>
    <t>25-28/B</t>
  </si>
  <si>
    <t>25-28/F</t>
  </si>
  <si>
    <t>25-28/E</t>
  </si>
  <si>
    <t>25-28/J</t>
  </si>
  <si>
    <t>25-28/G</t>
  </si>
  <si>
    <t>Previerky podľa plánu hlavných úloh</t>
  </si>
  <si>
    <t>Akciová spoločnosť</t>
  </si>
  <si>
    <t>Družstvo</t>
  </si>
  <si>
    <t>Štátny podnik</t>
  </si>
  <si>
    <t>Rozpočtová organizácia</t>
  </si>
  <si>
    <t>Príspevková organizácia</t>
  </si>
  <si>
    <t>Zahraničná osoba, právnická osoba so sídlom mimo územia SR</t>
  </si>
  <si>
    <t>Združenie (zväz, spolok, spoločnosť, klub ai.)</t>
  </si>
  <si>
    <t>Cirkevná organizácia</t>
  </si>
  <si>
    <t>Obec (obecný úrad), mesto (mestský úrad)</t>
  </si>
  <si>
    <t>Medzinárodné organizácie a združenia</t>
  </si>
  <si>
    <t>Počet subjektov kontrolovaných v roku 2016</t>
  </si>
  <si>
    <t>rok 2016</t>
  </si>
  <si>
    <t>U</t>
  </si>
  <si>
    <t>Činnosti extrateritoriálnych organizácií a združení</t>
  </si>
  <si>
    <t>2016/2015</t>
  </si>
  <si>
    <t>-</t>
  </si>
  <si>
    <t>rok 2016/2015</t>
  </si>
  <si>
    <t xml:space="preserve">Spolu pokuty realizované organizáciám </t>
  </si>
  <si>
    <t>Spolu pokuty realizované jednotlivcom</t>
  </si>
  <si>
    <t>Spolu pokuty realizované organizáciám</t>
  </si>
  <si>
    <t>Kód činnosti, pri ktorej bola                       pokuta realizovaná</t>
  </si>
  <si>
    <t>Vývoj pracovnej úrazovosti a chorôb z povolania v SR v rokoch 1969 – 2016</t>
  </si>
  <si>
    <t>323*</t>
  </si>
  <si>
    <t>Zdroj údajov: Štatistický úrad SR a Ministerstvo zdravotníctva SR  (*)</t>
  </si>
  <si>
    <t>Poradenská činnosť na vyžiadanie</t>
  </si>
  <si>
    <t>Odobratie oprávnenia subjektu</t>
  </si>
  <si>
    <r>
      <t xml:space="preserve">Spolu príčiny spočívajúce v konaní samotného poškodeného </t>
    </r>
    <r>
      <rPr>
        <sz val="10"/>
        <color indexed="8"/>
        <rFont val="Times New Roman"/>
        <family val="1"/>
      </rPr>
      <t>(kódy 8-10)</t>
    </r>
  </si>
  <si>
    <t>Počty</t>
  </si>
  <si>
    <r>
      <t>Zdrojová skupina</t>
    </r>
    <r>
      <rPr>
        <sz val="10"/>
        <color indexed="8"/>
        <rFont val="Times New Roman"/>
        <family val="1"/>
      </rPr>
      <t xml:space="preserve"> </t>
    </r>
  </si>
  <si>
    <r>
      <t xml:space="preserve">Podiely </t>
    </r>
    <r>
      <rPr>
        <b/>
        <sz val="10"/>
        <color indexed="8"/>
        <rFont val="Symbol"/>
        <family val="1"/>
      </rPr>
      <t>[%]</t>
    </r>
  </si>
  <si>
    <t>316*</t>
  </si>
  <si>
    <t>Spolu iné príčiny (kódy 11-14)</t>
  </si>
  <si>
    <t>Podiely hlavných skupín zdrojov na celkovom počte smrteľných pracovných úrazov v organizáciách podliehajúcich dozoru IP v rokoch 2006 - 2016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</si>
  <si>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IP </t>
    </r>
    <r>
      <rPr>
        <b/>
        <sz val="11"/>
        <color indexed="8"/>
        <rFont val="Times New Roman"/>
        <family val="1"/>
      </rPr>
      <t>v rokoch 2006 - 2016</t>
    </r>
  </si>
  <si>
    <t>Podiely jednotlivých skupín príčin na celkovom počte smrteľných pracovných úrazov v organizáciách podliehajúcich dozoru IP                              v rokoch 2006 - 2016</t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</si>
  <si>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IP </t>
    </r>
    <r>
      <rPr>
        <b/>
        <sz val="12"/>
        <color indexed="8"/>
        <rFont val="Times New Roman"/>
        <family val="1"/>
      </rPr>
      <t>v rokoch 2006 - 2016</t>
    </r>
  </si>
  <si>
    <r>
      <t xml:space="preserve">Podiely  hlavných skupín zdrojov na celkovom počte ostatných registrovaných pracovných úrazov v organizáciách </t>
    </r>
    <r>
      <rPr>
        <b/>
        <sz val="10"/>
        <rFont val="Times New Roman"/>
        <family val="1"/>
      </rPr>
      <t xml:space="preserve">podliehajúcich dozoru IP </t>
    </r>
    <r>
      <rPr>
        <b/>
        <sz val="10"/>
        <color indexed="8"/>
        <rFont val="Times New Roman"/>
        <family val="1"/>
      </rPr>
      <t>v rokoch 2006 – 2016                                                            v počtoch a v %</t>
    </r>
  </si>
  <si>
    <r>
      <t xml:space="preserve">Podiely jednotlivých skupín príčin na celkovom počte ostatných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IP v rokoch 2006 - 2016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</si>
</sst>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#,##0.000"/>
    <numFmt numFmtId="193" formatCode="\P\r\a\vd\a;&quot;Pravda&quot;;&quot;Nepravda&quot;"/>
    <numFmt numFmtId="194" formatCode="[$€-2]\ #\ ##,000_);[Red]\([$¥€-2]\ #\ ##,000\)"/>
    <numFmt numFmtId="195" formatCode="_-* #,##0.0\ _S_k_-;\-* #,##0.0\ _S_k_-;_-* &quot;-&quot;??\ _S_k_-;_-@_-"/>
    <numFmt numFmtId="196" formatCode="_-* #,##0\ _S_k_-;\-* #,##0\ _S_k_-;_-* &quot;-&quot;??\ _S_k_-;_-@_-"/>
    <numFmt numFmtId="197" formatCode="[$-41B]dddd\,\ d\.\ mmmm\ yyyy"/>
    <numFmt numFmtId="198" formatCode="0.0"/>
    <numFmt numFmtId="199" formatCode="0.0%"/>
    <numFmt numFmtId="200" formatCode="_-* #,##0.000\ _S_k_-;\-* #,##0.000\ _S_k_-;_-* &quot;-&quot;??\ _S_k_-;_-@_-"/>
  </numFmts>
  <fonts count="101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vertAlign val="superscript"/>
      <sz val="12"/>
      <name val="Times New Roman CE"/>
      <family val="0"/>
    </font>
    <font>
      <b/>
      <sz val="10"/>
      <color indexed="8"/>
      <name val="Symbol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18"/>
      <name val="Calibri"/>
      <family val="2"/>
    </font>
    <font>
      <b/>
      <sz val="8"/>
      <color indexed="8"/>
      <name val="Arial Narro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8"/>
      <color rgb="FF000096"/>
      <name val="Calibri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0" fillId="22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23" borderId="5" applyNumberFormat="0" applyFont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8" applyNumberFormat="0" applyAlignment="0" applyProtection="0"/>
    <xf numFmtId="0" fontId="90" fillId="24" borderId="8" applyNumberFormat="0" applyAlignment="0" applyProtection="0"/>
    <xf numFmtId="0" fontId="91" fillId="25" borderId="8" applyNumberFormat="0" applyAlignment="0" applyProtection="0"/>
    <xf numFmtId="0" fontId="92" fillId="25" borderId="8" applyNumberFormat="0" applyAlignment="0" applyProtection="0"/>
    <xf numFmtId="0" fontId="93" fillId="25" borderId="9" applyNumberFormat="0" applyAlignment="0" applyProtection="0"/>
    <xf numFmtId="0" fontId="94" fillId="25" borderId="9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6" borderId="0" applyNumberFormat="0" applyBorder="0" applyAlignment="0" applyProtection="0"/>
    <xf numFmtId="0" fontId="98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8" fillId="0" borderId="0" xfId="69" applyFont="1" applyAlignment="1">
      <alignment horizontal="centerContinuous"/>
      <protection/>
    </xf>
    <xf numFmtId="0" fontId="8" fillId="0" borderId="0" xfId="69" applyFont="1">
      <alignment/>
      <protection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4" fillId="0" borderId="13" xfId="69" applyFont="1" applyBorder="1" applyAlignment="1">
      <alignment horizontal="center"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Continuous"/>
      <protection/>
    </xf>
    <xf numFmtId="3" fontId="3" fillId="0" borderId="24" xfId="69" applyNumberFormat="1" applyFont="1" applyBorder="1" applyAlignment="1">
      <alignment horizontal="center"/>
      <protection/>
    </xf>
    <xf numFmtId="3" fontId="3" fillId="0" borderId="24" xfId="69" applyNumberFormat="1" applyFont="1" applyBorder="1" applyAlignment="1">
      <alignment/>
      <protection/>
    </xf>
    <xf numFmtId="0" fontId="3" fillId="0" borderId="0" xfId="69" applyFont="1" applyAlignment="1">
      <alignment/>
      <protection/>
    </xf>
    <xf numFmtId="0" fontId="3" fillId="0" borderId="26" xfId="69" applyFont="1" applyBorder="1" applyAlignment="1">
      <alignment horizontal="left" indent="1"/>
      <protection/>
    </xf>
    <xf numFmtId="0" fontId="3" fillId="0" borderId="24" xfId="69" applyFont="1" applyBorder="1" applyAlignment="1">
      <alignment horizontal="center"/>
      <protection/>
    </xf>
    <xf numFmtId="0" fontId="3" fillId="0" borderId="27" xfId="69" applyFont="1" applyBorder="1" applyAlignment="1">
      <alignment horizontal="left" indent="1"/>
      <protection/>
    </xf>
    <xf numFmtId="0" fontId="4" fillId="0" borderId="28" xfId="69" applyFont="1" applyBorder="1" applyAlignment="1">
      <alignment horizontal="left" indent="1"/>
      <protection/>
    </xf>
    <xf numFmtId="3" fontId="4" fillId="0" borderId="29" xfId="69" applyNumberFormat="1" applyFont="1" applyBorder="1" applyAlignment="1">
      <alignment horizontal="center"/>
      <protection/>
    </xf>
    <xf numFmtId="0" fontId="4" fillId="0" borderId="29" xfId="69" applyFont="1" applyBorder="1" applyAlignment="1">
      <alignment horizontal="center"/>
      <protection/>
    </xf>
    <xf numFmtId="3" fontId="4" fillId="0" borderId="17" xfId="69" applyNumberFormat="1" applyFont="1" applyBorder="1" applyAlignment="1">
      <alignment horizontal="center"/>
      <protection/>
    </xf>
    <xf numFmtId="3" fontId="4" fillId="0" borderId="29" xfId="69" applyNumberFormat="1" applyFont="1" applyBorder="1" applyAlignment="1">
      <alignment/>
      <protection/>
    </xf>
    <xf numFmtId="0" fontId="3" fillId="0" borderId="0" xfId="69" applyFont="1" applyAlignment="1">
      <alignment horizontal="centerContinuous"/>
      <protection/>
    </xf>
    <xf numFmtId="3" fontId="3" fillId="0" borderId="30" xfId="69" applyNumberFormat="1" applyFont="1" applyBorder="1" applyAlignment="1">
      <alignment/>
      <protection/>
    </xf>
    <xf numFmtId="3" fontId="4" fillId="0" borderId="18" xfId="69" applyNumberFormat="1" applyFont="1" applyBorder="1" applyAlignment="1">
      <alignment/>
      <protection/>
    </xf>
    <xf numFmtId="3" fontId="3" fillId="0" borderId="24" xfId="69" applyNumberFormat="1" applyFont="1" applyBorder="1" applyAlignment="1">
      <alignment horizontal="right"/>
      <protection/>
    </xf>
    <xf numFmtId="3" fontId="3" fillId="0" borderId="30" xfId="69" applyNumberFormat="1" applyFont="1" applyBorder="1" applyAlignment="1">
      <alignment horizontal="right"/>
      <protection/>
    </xf>
    <xf numFmtId="0" fontId="3" fillId="0" borderId="31" xfId="69" applyFont="1" applyBorder="1" applyAlignment="1">
      <alignment horizontal="left" indent="1"/>
      <protection/>
    </xf>
    <xf numFmtId="3" fontId="3" fillId="0" borderId="21" xfId="69" applyNumberFormat="1" applyFont="1" applyBorder="1" applyAlignment="1">
      <alignment horizontal="center"/>
      <protection/>
    </xf>
    <xf numFmtId="3" fontId="3" fillId="0" borderId="21" xfId="69" applyNumberFormat="1" applyFont="1" applyBorder="1" applyAlignment="1">
      <alignment horizontal="right"/>
      <protection/>
    </xf>
    <xf numFmtId="0" fontId="3" fillId="0" borderId="32" xfId="69" applyFont="1" applyBorder="1" applyAlignment="1">
      <alignment horizontal="left" indent="1"/>
      <protection/>
    </xf>
    <xf numFmtId="3" fontId="3" fillId="0" borderId="33" xfId="69" applyNumberFormat="1" applyFont="1" applyBorder="1" applyAlignment="1">
      <alignment horizontal="center"/>
      <protection/>
    </xf>
    <xf numFmtId="3" fontId="3" fillId="0" borderId="33" xfId="69" applyNumberFormat="1" applyFont="1" applyBorder="1" applyAlignment="1">
      <alignment horizontal="right"/>
      <protection/>
    </xf>
    <xf numFmtId="3" fontId="3" fillId="0" borderId="14" xfId="69" applyNumberFormat="1" applyFont="1" applyBorder="1" applyAlignment="1">
      <alignment horizontal="right"/>
      <protection/>
    </xf>
    <xf numFmtId="0" fontId="4" fillId="0" borderId="34" xfId="69" applyFont="1" applyBorder="1" applyAlignment="1">
      <alignment horizontal="left" indent="1"/>
      <protection/>
    </xf>
    <xf numFmtId="3" fontId="4" fillId="0" borderId="29" xfId="69" applyNumberFormat="1" applyFont="1" applyBorder="1" applyAlignment="1">
      <alignment horizontal="right"/>
      <protection/>
    </xf>
    <xf numFmtId="3" fontId="4" fillId="0" borderId="18" xfId="69" applyNumberFormat="1" applyFont="1" applyBorder="1" applyAlignment="1">
      <alignment horizontal="right"/>
      <protection/>
    </xf>
    <xf numFmtId="0" fontId="1" fillId="0" borderId="35" xfId="70" applyFont="1" applyBorder="1" applyAlignment="1">
      <alignment horizontal="centerContinuous" vertical="center"/>
      <protection/>
    </xf>
    <xf numFmtId="0" fontId="1" fillId="0" borderId="36" xfId="70" applyFont="1" applyBorder="1" applyAlignment="1">
      <alignment horizontal="centerContinuous" vertical="center"/>
      <protection/>
    </xf>
    <xf numFmtId="2" fontId="1" fillId="0" borderId="37" xfId="70" applyNumberFormat="1" applyFont="1" applyBorder="1" applyAlignment="1">
      <alignment horizontal="center" wrapText="1"/>
      <protection/>
    </xf>
    <xf numFmtId="0" fontId="14" fillId="0" borderId="0" xfId="70">
      <alignment/>
      <protection/>
    </xf>
    <xf numFmtId="0" fontId="17" fillId="0" borderId="13" xfId="70" applyFont="1" applyBorder="1" applyAlignment="1">
      <alignment horizontal="center" vertical="center" wrapText="1"/>
      <protection/>
    </xf>
    <xf numFmtId="0" fontId="18" fillId="0" borderId="23" xfId="70" applyFont="1" applyBorder="1" applyAlignment="1">
      <alignment horizontal="center" vertical="center" wrapText="1"/>
      <protection/>
    </xf>
    <xf numFmtId="0" fontId="18" fillId="0" borderId="23" xfId="70" applyFont="1" applyBorder="1" applyAlignment="1">
      <alignment horizontal="left" vertical="center" wrapText="1"/>
      <protection/>
    </xf>
    <xf numFmtId="0" fontId="14" fillId="0" borderId="0" xfId="70" applyAlignment="1">
      <alignment vertical="center"/>
      <protection/>
    </xf>
    <xf numFmtId="0" fontId="18" fillId="0" borderId="20" xfId="70" applyFont="1" applyBorder="1" applyAlignment="1">
      <alignment horizontal="center" vertical="center" wrapText="1"/>
      <protection/>
    </xf>
    <xf numFmtId="0" fontId="18" fillId="0" borderId="20" xfId="70" applyFont="1" applyBorder="1" applyAlignment="1">
      <alignment horizontal="left" vertical="center" wrapText="1"/>
      <protection/>
    </xf>
    <xf numFmtId="0" fontId="18" fillId="0" borderId="38" xfId="70" applyFont="1" applyBorder="1" applyAlignment="1">
      <alignment horizontal="center" vertical="center" wrapText="1"/>
      <protection/>
    </xf>
    <xf numFmtId="0" fontId="18" fillId="0" borderId="38" xfId="70" applyFont="1" applyBorder="1" applyAlignment="1">
      <alignment horizontal="left" vertical="center" wrapText="1"/>
      <protection/>
    </xf>
    <xf numFmtId="0" fontId="17" fillId="0" borderId="39" xfId="70" applyFont="1" applyBorder="1" applyAlignment="1">
      <alignment horizontal="center" vertical="center" wrapText="1"/>
      <protection/>
    </xf>
    <xf numFmtId="0" fontId="17" fillId="0" borderId="40" xfId="70" applyFont="1" applyBorder="1" applyAlignment="1">
      <alignment horizontal="center" vertical="center" wrapText="1"/>
      <protection/>
    </xf>
    <xf numFmtId="0" fontId="17" fillId="0" borderId="41" xfId="70" applyFont="1" applyBorder="1" applyAlignment="1">
      <alignment horizontal="center" vertical="center" wrapText="1"/>
      <protection/>
    </xf>
    <xf numFmtId="0" fontId="18" fillId="0" borderId="42" xfId="70" applyFont="1" applyBorder="1" applyAlignment="1">
      <alignment horizontal="center" vertical="center" wrapText="1"/>
      <protection/>
    </xf>
    <xf numFmtId="0" fontId="18" fillId="0" borderId="30" xfId="70" applyFont="1" applyBorder="1" applyAlignment="1">
      <alignment horizontal="center" vertical="center" wrapText="1"/>
      <protection/>
    </xf>
    <xf numFmtId="0" fontId="18" fillId="0" borderId="26" xfId="70" applyFont="1" applyBorder="1" applyAlignment="1">
      <alignment horizontal="center" vertical="center" wrapText="1"/>
      <protection/>
    </xf>
    <xf numFmtId="0" fontId="18" fillId="0" borderId="16" xfId="70" applyFont="1" applyBorder="1" applyAlignment="1">
      <alignment horizontal="center" vertical="center" wrapText="1"/>
      <protection/>
    </xf>
    <xf numFmtId="0" fontId="18" fillId="0" borderId="43" xfId="70" applyFont="1" applyBorder="1" applyAlignment="1">
      <alignment horizontal="center" vertical="center" wrapText="1"/>
      <protection/>
    </xf>
    <xf numFmtId="0" fontId="18" fillId="0" borderId="44" xfId="70" applyFont="1" applyBorder="1" applyAlignment="1">
      <alignment horizontal="center" vertical="center" wrapText="1"/>
      <protection/>
    </xf>
    <xf numFmtId="1" fontId="8" fillId="0" borderId="45" xfId="70" applyNumberFormat="1" applyFont="1" applyBorder="1" applyAlignment="1">
      <alignment horizontal="center" vertical="center"/>
      <protection/>
    </xf>
    <xf numFmtId="1" fontId="8" fillId="0" borderId="20" xfId="70" applyNumberFormat="1" applyFont="1" applyBorder="1" applyAlignment="1">
      <alignment horizontal="center" vertical="center"/>
      <protection/>
    </xf>
    <xf numFmtId="1" fontId="8" fillId="0" borderId="20" xfId="70" applyNumberFormat="1" applyFont="1" applyFill="1" applyBorder="1" applyAlignment="1">
      <alignment horizontal="center" vertical="center"/>
      <protection/>
    </xf>
    <xf numFmtId="0" fontId="17" fillId="0" borderId="26" xfId="70" applyFont="1" applyBorder="1" applyAlignment="1">
      <alignment horizontal="center" vertical="center" wrapText="1"/>
      <protection/>
    </xf>
    <xf numFmtId="0" fontId="17" fillId="0" borderId="14" xfId="70" applyFont="1" applyBorder="1" applyAlignment="1">
      <alignment horizontal="center" vertical="center" wrapText="1"/>
      <protection/>
    </xf>
    <xf numFmtId="0" fontId="17" fillId="0" borderId="42" xfId="70" applyFont="1" applyBorder="1" applyAlignment="1">
      <alignment horizontal="center" vertical="center" wrapText="1"/>
      <protection/>
    </xf>
    <xf numFmtId="1" fontId="8" fillId="0" borderId="15" xfId="70" applyNumberFormat="1" applyFont="1" applyBorder="1" applyAlignment="1">
      <alignment horizontal="center" vertical="center"/>
      <protection/>
    </xf>
    <xf numFmtId="1" fontId="8" fillId="0" borderId="16" xfId="70" applyNumberFormat="1" applyFont="1" applyBorder="1" applyAlignment="1">
      <alignment horizontal="center" vertical="center"/>
      <protection/>
    </xf>
    <xf numFmtId="1" fontId="8" fillId="0" borderId="16" xfId="70" applyNumberFormat="1" applyFont="1" applyFill="1" applyBorder="1" applyAlignment="1">
      <alignment horizontal="center" vertical="center"/>
      <protection/>
    </xf>
    <xf numFmtId="0" fontId="22" fillId="0" borderId="0" xfId="70" applyFont="1" applyAlignment="1">
      <alignment horizontal="right"/>
      <protection/>
    </xf>
    <xf numFmtId="0" fontId="19" fillId="0" borderId="0" xfId="70" applyFont="1" applyAlignment="1">
      <alignment horizontal="left" vertical="top" wrapText="1"/>
      <protection/>
    </xf>
    <xf numFmtId="0" fontId="23" fillId="0" borderId="46" xfId="70" applyFont="1" applyBorder="1" applyAlignment="1">
      <alignment horizontal="center" vertical="center" wrapText="1"/>
      <protection/>
    </xf>
    <xf numFmtId="0" fontId="24" fillId="0" borderId="47" xfId="70" applyFont="1" applyBorder="1" applyAlignment="1">
      <alignment horizontal="center" vertical="center" wrapText="1"/>
      <protection/>
    </xf>
    <xf numFmtId="0" fontId="23" fillId="0" borderId="48" xfId="70" applyFont="1" applyBorder="1" applyAlignment="1">
      <alignment horizontal="center" vertical="center" wrapText="1"/>
      <protection/>
    </xf>
    <xf numFmtId="0" fontId="15" fillId="0" borderId="0" xfId="70" applyFont="1" applyAlignment="1">
      <alignment horizontal="justify" wrapText="1"/>
      <protection/>
    </xf>
    <xf numFmtId="0" fontId="14" fillId="0" borderId="0" xfId="70" applyAlignment="1">
      <alignment/>
      <protection/>
    </xf>
    <xf numFmtId="0" fontId="8" fillId="0" borderId="0" xfId="70" applyFont="1">
      <alignment/>
      <protection/>
    </xf>
    <xf numFmtId="2" fontId="8" fillId="0" borderId="20" xfId="70" applyNumberFormat="1" applyFont="1" applyBorder="1" applyAlignment="1">
      <alignment horizontal="center"/>
      <protection/>
    </xf>
    <xf numFmtId="2" fontId="8" fillId="0" borderId="23" xfId="70" applyNumberFormat="1" applyFont="1" applyBorder="1" applyAlignment="1">
      <alignment horizontal="center"/>
      <protection/>
    </xf>
    <xf numFmtId="0" fontId="11" fillId="0" borderId="0" xfId="70" applyFont="1" applyAlignment="1">
      <alignment wrapText="1"/>
      <protection/>
    </xf>
    <xf numFmtId="0" fontId="18" fillId="0" borderId="30" xfId="70" applyFont="1" applyBorder="1" applyAlignment="1">
      <alignment horizontal="left" vertical="center" wrapText="1"/>
      <protection/>
    </xf>
    <xf numFmtId="3" fontId="18" fillId="0" borderId="23" xfId="70" applyNumberFormat="1" applyFont="1" applyBorder="1" applyAlignment="1">
      <alignment horizontal="center" wrapText="1"/>
      <protection/>
    </xf>
    <xf numFmtId="3" fontId="18" fillId="0" borderId="24" xfId="70" applyNumberFormat="1" applyFont="1" applyBorder="1" applyAlignment="1">
      <alignment horizontal="center" wrapText="1"/>
      <protection/>
    </xf>
    <xf numFmtId="3" fontId="18" fillId="0" borderId="30" xfId="70" applyNumberFormat="1" applyFont="1" applyBorder="1" applyAlignment="1">
      <alignment horizontal="center" wrapText="1"/>
      <protection/>
    </xf>
    <xf numFmtId="3" fontId="18" fillId="0" borderId="20" xfId="70" applyNumberFormat="1" applyFont="1" applyBorder="1" applyAlignment="1">
      <alignment horizontal="center" wrapText="1"/>
      <protection/>
    </xf>
    <xf numFmtId="3" fontId="18" fillId="0" borderId="21" xfId="70" applyNumberFormat="1" applyFont="1" applyBorder="1" applyAlignment="1">
      <alignment horizontal="center" wrapText="1"/>
      <protection/>
    </xf>
    <xf numFmtId="3" fontId="18" fillId="0" borderId="16" xfId="70" applyNumberFormat="1" applyFont="1" applyBorder="1" applyAlignment="1">
      <alignment horizontal="center" wrapText="1"/>
      <protection/>
    </xf>
    <xf numFmtId="2" fontId="8" fillId="0" borderId="16" xfId="70" applyNumberFormat="1" applyFont="1" applyBorder="1" applyAlignment="1">
      <alignment horizontal="center"/>
      <protection/>
    </xf>
    <xf numFmtId="3" fontId="18" fillId="0" borderId="38" xfId="70" applyNumberFormat="1" applyFont="1" applyBorder="1" applyAlignment="1">
      <alignment horizontal="center" wrapText="1"/>
      <protection/>
    </xf>
    <xf numFmtId="3" fontId="18" fillId="0" borderId="49" xfId="70" applyNumberFormat="1" applyFont="1" applyBorder="1" applyAlignment="1">
      <alignment horizontal="center" wrapText="1"/>
      <protection/>
    </xf>
    <xf numFmtId="3" fontId="18" fillId="0" borderId="44" xfId="70" applyNumberFormat="1" applyFont="1" applyBorder="1" applyAlignment="1">
      <alignment horizontal="center" wrapText="1"/>
      <protection/>
    </xf>
    <xf numFmtId="2" fontId="8" fillId="0" borderId="13" xfId="70" applyNumberFormat="1" applyFont="1" applyBorder="1" applyAlignment="1">
      <alignment horizontal="center"/>
      <protection/>
    </xf>
    <xf numFmtId="2" fontId="8" fillId="0" borderId="14" xfId="70" applyNumberFormat="1" applyFont="1" applyBorder="1" applyAlignment="1">
      <alignment horizontal="center"/>
      <protection/>
    </xf>
    <xf numFmtId="0" fontId="25" fillId="0" borderId="0" xfId="0" applyFont="1" applyFill="1" applyBorder="1" applyAlignment="1">
      <alignment/>
    </xf>
    <xf numFmtId="2" fontId="8" fillId="0" borderId="30" xfId="70" applyNumberFormat="1" applyFont="1" applyBorder="1" applyAlignment="1">
      <alignment horizontal="center"/>
      <protection/>
    </xf>
    <xf numFmtId="0" fontId="17" fillId="0" borderId="26" xfId="70" applyFont="1" applyBorder="1" applyAlignment="1">
      <alignment horizontal="center" vertical="top" wrapText="1"/>
      <protection/>
    </xf>
    <xf numFmtId="0" fontId="18" fillId="0" borderId="16" xfId="70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88" fontId="8" fillId="0" borderId="31" xfId="0" applyNumberFormat="1" applyFont="1" applyBorder="1" applyAlignment="1">
      <alignment horizontal="centerContinuous"/>
    </xf>
    <xf numFmtId="0" fontId="8" fillId="0" borderId="20" xfId="0" applyFont="1" applyBorder="1" applyAlignment="1">
      <alignment horizontal="left" inden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left" indent="1"/>
    </xf>
    <xf numFmtId="188" fontId="8" fillId="0" borderId="26" xfId="0" applyNumberFormat="1" applyFont="1" applyBorder="1" applyAlignment="1">
      <alignment horizontal="centerContinuous"/>
    </xf>
    <xf numFmtId="0" fontId="8" fillId="0" borderId="50" xfId="0" applyFont="1" applyBorder="1" applyAlignment="1">
      <alignment horizontal="centerContinuous"/>
    </xf>
    <xf numFmtId="0" fontId="9" fillId="0" borderId="51" xfId="0" applyFon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left" indent="1"/>
    </xf>
    <xf numFmtId="188" fontId="8" fillId="0" borderId="52" xfId="0" applyNumberFormat="1" applyFont="1" applyBorder="1" applyAlignment="1">
      <alignment horizontal="centerContinuous"/>
    </xf>
    <xf numFmtId="0" fontId="8" fillId="0" borderId="0" xfId="0" applyFont="1" applyAlignment="1">
      <alignment horizontal="left" indent="1"/>
    </xf>
    <xf numFmtId="0" fontId="8" fillId="0" borderId="53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88" fontId="8" fillId="0" borderId="43" xfId="0" applyNumberFormat="1" applyFont="1" applyBorder="1" applyAlignment="1">
      <alignment horizontal="centerContinuous"/>
    </xf>
    <xf numFmtId="0" fontId="8" fillId="0" borderId="49" xfId="0" applyFont="1" applyBorder="1" applyAlignment="1">
      <alignment horizontal="left" indent="1"/>
    </xf>
    <xf numFmtId="0" fontId="8" fillId="0" borderId="54" xfId="0" applyFont="1" applyBorder="1" applyAlignment="1">
      <alignment horizontal="centerContinuous"/>
    </xf>
    <xf numFmtId="0" fontId="9" fillId="0" borderId="54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5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indent="1"/>
    </xf>
    <xf numFmtId="189" fontId="2" fillId="0" borderId="49" xfId="0" applyNumberFormat="1" applyFont="1" applyBorder="1" applyAlignment="1">
      <alignment/>
    </xf>
    <xf numFmtId="0" fontId="2" fillId="0" borderId="20" xfId="0" applyFont="1" applyBorder="1" applyAlignment="1">
      <alignment horizontal="left" indent="1"/>
    </xf>
    <xf numFmtId="189" fontId="2" fillId="0" borderId="4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indent="1"/>
    </xf>
    <xf numFmtId="189" fontId="2" fillId="0" borderId="57" xfId="0" applyNumberFormat="1" applyFont="1" applyBorder="1" applyAlignment="1">
      <alignment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 indent="1"/>
    </xf>
    <xf numFmtId="189" fontId="1" fillId="0" borderId="58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2" fillId="0" borderId="28" xfId="0" applyFont="1" applyBorder="1" applyAlignment="1">
      <alignment horizontal="center"/>
    </xf>
    <xf numFmtId="0" fontId="1" fillId="0" borderId="59" xfId="0" applyFont="1" applyBorder="1" applyAlignment="1">
      <alignment horizontal="left" indent="1"/>
    </xf>
    <xf numFmtId="3" fontId="2" fillId="0" borderId="47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3" fillId="0" borderId="21" xfId="69" applyNumberFormat="1" applyFont="1" applyFill="1" applyBorder="1" applyAlignment="1">
      <alignment horizontal="center"/>
      <protection/>
    </xf>
    <xf numFmtId="3" fontId="3" fillId="0" borderId="21" xfId="69" applyNumberFormat="1" applyFont="1" applyFill="1" applyBorder="1" applyAlignment="1">
      <alignment horizontal="right"/>
      <protection/>
    </xf>
    <xf numFmtId="3" fontId="3" fillId="0" borderId="16" xfId="69" applyNumberFormat="1" applyFont="1" applyFill="1" applyBorder="1" applyAlignment="1">
      <alignment horizontal="right"/>
      <protection/>
    </xf>
    <xf numFmtId="3" fontId="3" fillId="0" borderId="33" xfId="69" applyNumberFormat="1" applyFont="1" applyFill="1" applyBorder="1" applyAlignment="1">
      <alignment horizontal="center"/>
      <protection/>
    </xf>
    <xf numFmtId="3" fontId="3" fillId="0" borderId="33" xfId="69" applyNumberFormat="1" applyFont="1" applyFill="1" applyBorder="1" applyAlignment="1">
      <alignment horizontal="right"/>
      <protection/>
    </xf>
    <xf numFmtId="3" fontId="3" fillId="0" borderId="14" xfId="69" applyNumberFormat="1" applyFont="1" applyFill="1" applyBorder="1" applyAlignment="1">
      <alignment horizontal="right"/>
      <protection/>
    </xf>
    <xf numFmtId="3" fontId="4" fillId="0" borderId="60" xfId="69" applyNumberFormat="1" applyFont="1" applyFill="1" applyBorder="1" applyAlignment="1">
      <alignment horizontal="center"/>
      <protection/>
    </xf>
    <xf numFmtId="3" fontId="4" fillId="0" borderId="25" xfId="69" applyNumberFormat="1" applyFont="1" applyFill="1" applyBorder="1" applyAlignment="1">
      <alignment horizontal="center"/>
      <protection/>
    </xf>
    <xf numFmtId="3" fontId="4" fillId="0" borderId="60" xfId="69" applyNumberFormat="1" applyFont="1" applyFill="1" applyBorder="1" applyAlignment="1">
      <alignment horizontal="right"/>
      <protection/>
    </xf>
    <xf numFmtId="3" fontId="4" fillId="0" borderId="11" xfId="69" applyNumberFormat="1" applyFont="1" applyFill="1" applyBorder="1" applyAlignment="1">
      <alignment horizontal="right"/>
      <protection/>
    </xf>
    <xf numFmtId="189" fontId="2" fillId="0" borderId="49" xfId="0" applyNumberFormat="1" applyFont="1" applyFill="1" applyBorder="1" applyAlignment="1">
      <alignment/>
    </xf>
    <xf numFmtId="189" fontId="1" fillId="0" borderId="17" xfId="0" applyNumberFormat="1" applyFont="1" applyFill="1" applyBorder="1" applyAlignment="1">
      <alignment/>
    </xf>
    <xf numFmtId="189" fontId="1" fillId="0" borderId="29" xfId="0" applyNumberFormat="1" applyFont="1" applyFill="1" applyBorder="1" applyAlignment="1">
      <alignment/>
    </xf>
    <xf numFmtId="0" fontId="66" fillId="0" borderId="0" xfId="71">
      <alignment/>
      <protection/>
    </xf>
    <xf numFmtId="3" fontId="3" fillId="0" borderId="0" xfId="0" applyNumberFormat="1" applyFont="1" applyAlignment="1">
      <alignment/>
    </xf>
    <xf numFmtId="0" fontId="66" fillId="0" borderId="0" xfId="71">
      <alignment/>
      <protection/>
    </xf>
    <xf numFmtId="0" fontId="84" fillId="0" borderId="0" xfId="71" applyFont="1">
      <alignment/>
      <protection/>
    </xf>
    <xf numFmtId="3" fontId="66" fillId="0" borderId="0" xfId="71" applyNumberFormat="1">
      <alignment/>
      <protection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6" fillId="0" borderId="0" xfId="71">
      <alignment/>
      <protection/>
    </xf>
    <xf numFmtId="0" fontId="84" fillId="0" borderId="0" xfId="71" applyFont="1">
      <alignment/>
      <protection/>
    </xf>
    <xf numFmtId="0" fontId="99" fillId="0" borderId="0" xfId="71" applyFont="1" applyAlignment="1">
      <alignment horizontal="center"/>
      <protection/>
    </xf>
    <xf numFmtId="0" fontId="66" fillId="0" borderId="0" xfId="71">
      <alignment/>
      <protection/>
    </xf>
    <xf numFmtId="0" fontId="66" fillId="0" borderId="0" xfId="71">
      <alignment/>
      <protection/>
    </xf>
    <xf numFmtId="0" fontId="84" fillId="0" borderId="0" xfId="71" applyFont="1">
      <alignment/>
      <protection/>
    </xf>
    <xf numFmtId="0" fontId="2" fillId="0" borderId="49" xfId="0" applyFont="1" applyBorder="1" applyAlignment="1">
      <alignment horizontal="left" wrapText="1" indent="1"/>
    </xf>
    <xf numFmtId="0" fontId="66" fillId="0" borderId="0" xfId="71">
      <alignment/>
      <protection/>
    </xf>
    <xf numFmtId="0" fontId="84" fillId="0" borderId="0" xfId="71" applyFont="1">
      <alignment/>
      <protection/>
    </xf>
    <xf numFmtId="0" fontId="99" fillId="0" borderId="0" xfId="71" applyFont="1" applyAlignment="1">
      <alignment horizontal="center"/>
      <protection/>
    </xf>
    <xf numFmtId="0" fontId="17" fillId="0" borderId="33" xfId="70" applyFont="1" applyBorder="1" applyAlignment="1">
      <alignment horizontal="center" vertical="center" wrapText="1"/>
      <protection/>
    </xf>
    <xf numFmtId="2" fontId="8" fillId="0" borderId="24" xfId="70" applyNumberFormat="1" applyFont="1" applyBorder="1" applyAlignment="1">
      <alignment horizontal="center"/>
      <protection/>
    </xf>
    <xf numFmtId="0" fontId="66" fillId="0" borderId="0" xfId="71">
      <alignment/>
      <protection/>
    </xf>
    <xf numFmtId="0" fontId="84" fillId="0" borderId="0" xfId="71" applyFont="1">
      <alignment/>
      <protection/>
    </xf>
    <xf numFmtId="0" fontId="66" fillId="0" borderId="0" xfId="71">
      <alignment/>
      <protection/>
    </xf>
    <xf numFmtId="0" fontId="84" fillId="0" borderId="0" xfId="71" applyFont="1">
      <alignment/>
      <protection/>
    </xf>
    <xf numFmtId="0" fontId="100" fillId="0" borderId="0" xfId="71" applyFont="1" applyAlignment="1">
      <alignment horizontal="center"/>
      <protection/>
    </xf>
    <xf numFmtId="0" fontId="66" fillId="0" borderId="0" xfId="71">
      <alignment/>
      <protection/>
    </xf>
    <xf numFmtId="0" fontId="84" fillId="0" borderId="0" xfId="71" applyFont="1" applyAlignment="1">
      <alignment horizontal="center"/>
      <protection/>
    </xf>
    <xf numFmtId="0" fontId="84" fillId="0" borderId="0" xfId="71" applyFont="1">
      <alignment/>
      <protection/>
    </xf>
    <xf numFmtId="0" fontId="100" fillId="0" borderId="0" xfId="71" applyFont="1" applyAlignment="1">
      <alignment horizontal="center"/>
      <protection/>
    </xf>
    <xf numFmtId="0" fontId="99" fillId="0" borderId="0" xfId="71" applyFont="1" applyAlignment="1">
      <alignment horizontal="center"/>
      <protection/>
    </xf>
    <xf numFmtId="3" fontId="5" fillId="0" borderId="26" xfId="0" applyNumberFormat="1" applyFont="1" applyBorder="1" applyAlignment="1">
      <alignment/>
    </xf>
    <xf numFmtId="0" fontId="17" fillId="0" borderId="61" xfId="70" applyFont="1" applyBorder="1" applyAlignment="1">
      <alignment horizontal="center" vertical="center" wrapText="1"/>
      <protection/>
    </xf>
    <xf numFmtId="189" fontId="8" fillId="0" borderId="0" xfId="0" applyNumberFormat="1" applyFont="1" applyAlignment="1">
      <alignment/>
    </xf>
    <xf numFmtId="0" fontId="66" fillId="0" borderId="0" xfId="71">
      <alignment/>
      <protection/>
    </xf>
    <xf numFmtId="0" fontId="84" fillId="0" borderId="0" xfId="71" applyFont="1">
      <alignment/>
      <protection/>
    </xf>
    <xf numFmtId="189" fontId="66" fillId="0" borderId="0" xfId="71" applyNumberFormat="1">
      <alignment/>
      <protection/>
    </xf>
    <xf numFmtId="0" fontId="8" fillId="0" borderId="38" xfId="0" applyFont="1" applyBorder="1" applyAlignment="1">
      <alignment horizontal="left" indent="1"/>
    </xf>
    <xf numFmtId="0" fontId="9" fillId="0" borderId="33" xfId="0" applyFont="1" applyBorder="1" applyAlignment="1">
      <alignment horizontal="center" vertical="center" wrapText="1"/>
    </xf>
    <xf numFmtId="2" fontId="9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89" fontId="9" fillId="0" borderId="54" xfId="0" applyNumberFormat="1" applyFont="1" applyBorder="1" applyAlignment="1">
      <alignment horizontal="center"/>
    </xf>
    <xf numFmtId="10" fontId="2" fillId="0" borderId="44" xfId="72" applyNumberFormat="1" applyFont="1" applyBorder="1" applyAlignment="1">
      <alignment/>
    </xf>
    <xf numFmtId="10" fontId="2" fillId="0" borderId="16" xfId="72" applyNumberFormat="1" applyFont="1" applyBorder="1" applyAlignment="1">
      <alignment/>
    </xf>
    <xf numFmtId="10" fontId="1" fillId="0" borderId="65" xfId="72" applyNumberFormat="1" applyFont="1" applyBorder="1" applyAlignment="1">
      <alignment/>
    </xf>
    <xf numFmtId="10" fontId="8" fillId="0" borderId="37" xfId="72" applyNumberFormat="1" applyFont="1" applyBorder="1" applyAlignment="1">
      <alignment horizontal="center"/>
    </xf>
    <xf numFmtId="10" fontId="8" fillId="0" borderId="66" xfId="72" applyNumberFormat="1" applyFont="1" applyBorder="1" applyAlignment="1">
      <alignment horizontal="center"/>
    </xf>
    <xf numFmtId="10" fontId="8" fillId="0" borderId="67" xfId="72" applyNumberFormat="1" applyFont="1" applyBorder="1" applyAlignment="1">
      <alignment horizontal="center"/>
    </xf>
    <xf numFmtId="10" fontId="9" fillId="0" borderId="65" xfId="72" applyNumberFormat="1" applyFont="1" applyBorder="1" applyAlignment="1">
      <alignment horizontal="center"/>
    </xf>
    <xf numFmtId="10" fontId="8" fillId="0" borderId="30" xfId="72" applyNumberFormat="1" applyFont="1" applyBorder="1" applyAlignment="1">
      <alignment horizontal="center"/>
    </xf>
    <xf numFmtId="10" fontId="9" fillId="0" borderId="68" xfId="0" applyNumberFormat="1" applyFont="1" applyBorder="1" applyAlignment="1">
      <alignment horizontal="center"/>
    </xf>
    <xf numFmtId="10" fontId="10" fillId="0" borderId="69" xfId="0" applyNumberFormat="1" applyFont="1" applyBorder="1" applyAlignment="1">
      <alignment horizontal="center" vertical="center" wrapText="1"/>
    </xf>
    <xf numFmtId="10" fontId="8" fillId="0" borderId="16" xfId="72" applyNumberFormat="1" applyFont="1" applyBorder="1" applyAlignment="1">
      <alignment horizontal="center"/>
    </xf>
    <xf numFmtId="10" fontId="26" fillId="0" borderId="70" xfId="72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0" fontId="3" fillId="0" borderId="30" xfId="72" applyNumberFormat="1" applyFont="1" applyBorder="1" applyAlignment="1">
      <alignment horizontal="center"/>
    </xf>
    <xf numFmtId="10" fontId="3" fillId="0" borderId="16" xfId="72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0" fontId="4" fillId="0" borderId="65" xfId="72" applyNumberFormat="1" applyFont="1" applyBorder="1" applyAlignment="1">
      <alignment horizontal="center"/>
    </xf>
    <xf numFmtId="10" fontId="2" fillId="0" borderId="71" xfId="72" applyNumberFormat="1" applyFont="1" applyBorder="1" applyAlignment="1">
      <alignment horizontal="right"/>
    </xf>
    <xf numFmtId="10" fontId="1" fillId="0" borderId="72" xfId="72" applyNumberFormat="1" applyFont="1" applyFill="1" applyBorder="1" applyAlignment="1">
      <alignment horizontal="right"/>
    </xf>
    <xf numFmtId="4" fontId="2" fillId="0" borderId="37" xfId="0" applyNumberFormat="1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18" fillId="0" borderId="42" xfId="70" applyNumberFormat="1" applyFont="1" applyBorder="1" applyAlignment="1">
      <alignment horizontal="center" wrapText="1"/>
      <protection/>
    </xf>
    <xf numFmtId="3" fontId="18" fillId="0" borderId="26" xfId="70" applyNumberFormat="1" applyFont="1" applyBorder="1" applyAlignment="1">
      <alignment horizontal="center" wrapText="1"/>
      <protection/>
    </xf>
    <xf numFmtId="3" fontId="18" fillId="0" borderId="43" xfId="70" applyNumberFormat="1" applyFont="1" applyBorder="1" applyAlignment="1">
      <alignment horizontal="center" wrapText="1"/>
      <protection/>
    </xf>
    <xf numFmtId="0" fontId="17" fillId="0" borderId="73" xfId="70" applyFont="1" applyBorder="1" applyAlignment="1">
      <alignment vertical="center" wrapText="1"/>
      <protection/>
    </xf>
    <xf numFmtId="0" fontId="17" fillId="0" borderId="0" xfId="70" applyFont="1" applyBorder="1" applyAlignment="1">
      <alignment vertical="center" wrapText="1"/>
      <protection/>
    </xf>
    <xf numFmtId="0" fontId="18" fillId="0" borderId="74" xfId="70" applyFont="1" applyBorder="1" applyAlignment="1">
      <alignment horizontal="left" vertical="center" wrapText="1"/>
      <protection/>
    </xf>
    <xf numFmtId="0" fontId="18" fillId="0" borderId="75" xfId="70" applyFont="1" applyBorder="1" applyAlignment="1">
      <alignment horizontal="left" vertical="center" wrapText="1"/>
      <protection/>
    </xf>
    <xf numFmtId="0" fontId="18" fillId="0" borderId="76" xfId="70" applyFont="1" applyBorder="1" applyAlignment="1">
      <alignment horizontal="left" vertical="center" wrapText="1"/>
      <protection/>
    </xf>
    <xf numFmtId="0" fontId="17" fillId="0" borderId="77" xfId="70" applyFont="1" applyBorder="1" applyAlignment="1">
      <alignment vertical="center" wrapText="1"/>
      <protection/>
    </xf>
    <xf numFmtId="0" fontId="18" fillId="0" borderId="78" xfId="70" applyFont="1" applyBorder="1" applyAlignment="1">
      <alignment horizontal="center" vertical="center" wrapText="1"/>
      <protection/>
    </xf>
    <xf numFmtId="0" fontId="18" fillId="0" borderId="66" xfId="70" applyFont="1" applyBorder="1" applyAlignment="1">
      <alignment horizontal="center" vertical="center" wrapText="1"/>
      <protection/>
    </xf>
    <xf numFmtId="0" fontId="18" fillId="0" borderId="71" xfId="70" applyFont="1" applyBorder="1" applyAlignment="1">
      <alignment horizontal="center" vertical="center" wrapText="1"/>
      <protection/>
    </xf>
    <xf numFmtId="0" fontId="17" fillId="0" borderId="79" xfId="70" applyFont="1" applyBorder="1" applyAlignment="1">
      <alignment horizontal="center" vertical="center" wrapText="1"/>
      <protection/>
    </xf>
    <xf numFmtId="0" fontId="17" fillId="0" borderId="64" xfId="70" applyFont="1" applyBorder="1" applyAlignment="1">
      <alignment horizontal="center" vertical="center" wrapText="1"/>
      <protection/>
    </xf>
    <xf numFmtId="0" fontId="17" fillId="0" borderId="58" xfId="70" applyFont="1" applyBorder="1" applyAlignment="1">
      <alignment horizontal="center" vertical="center" wrapText="1"/>
      <protection/>
    </xf>
    <xf numFmtId="0" fontId="17" fillId="0" borderId="65" xfId="70" applyFont="1" applyBorder="1" applyAlignment="1">
      <alignment horizontal="center" vertical="center" wrapText="1"/>
      <protection/>
    </xf>
    <xf numFmtId="2" fontId="8" fillId="0" borderId="42" xfId="70" applyNumberFormat="1" applyFont="1" applyBorder="1" applyAlignment="1">
      <alignment horizontal="center"/>
      <protection/>
    </xf>
    <xf numFmtId="2" fontId="8" fillId="0" borderId="26" xfId="70" applyNumberFormat="1" applyFont="1" applyBorder="1" applyAlignment="1">
      <alignment horizontal="center"/>
      <protection/>
    </xf>
    <xf numFmtId="0" fontId="3" fillId="0" borderId="80" xfId="69" applyFont="1" applyBorder="1" applyAlignment="1">
      <alignment/>
      <protection/>
    </xf>
    <xf numFmtId="0" fontId="3" fillId="0" borderId="26" xfId="69" applyFont="1" applyBorder="1" applyAlignment="1">
      <alignment/>
      <protection/>
    </xf>
    <xf numFmtId="0" fontId="3" fillId="0" borderId="27" xfId="69" applyFont="1" applyBorder="1" applyAlignment="1">
      <alignment/>
      <protection/>
    </xf>
    <xf numFmtId="0" fontId="4" fillId="0" borderId="28" xfId="69" applyFont="1" applyBorder="1" applyAlignment="1">
      <alignment/>
      <protection/>
    </xf>
    <xf numFmtId="10" fontId="22" fillId="0" borderId="71" xfId="72" applyNumberFormat="1" applyFont="1" applyBorder="1" applyAlignment="1">
      <alignment horizontal="right"/>
    </xf>
    <xf numFmtId="10" fontId="2" fillId="0" borderId="66" xfId="72" applyNumberFormat="1" applyFont="1" applyBorder="1" applyAlignment="1">
      <alignment horizontal="right"/>
    </xf>
    <xf numFmtId="10" fontId="2" fillId="0" borderId="67" xfId="72" applyNumberFormat="1" applyFont="1" applyBorder="1" applyAlignment="1">
      <alignment horizontal="right"/>
    </xf>
    <xf numFmtId="10" fontId="22" fillId="0" borderId="70" xfId="72" applyNumberFormat="1" applyFont="1" applyBorder="1" applyAlignment="1">
      <alignment horizontal="center"/>
    </xf>
    <xf numFmtId="0" fontId="16" fillId="0" borderId="0" xfId="70" applyFont="1" applyBorder="1" applyAlignment="1">
      <alignment vertical="top" wrapText="1"/>
      <protection/>
    </xf>
    <xf numFmtId="0" fontId="14" fillId="0" borderId="0" xfId="70" applyBorder="1">
      <alignment/>
      <protection/>
    </xf>
    <xf numFmtId="0" fontId="18" fillId="0" borderId="32" xfId="70" applyFont="1" applyBorder="1" applyAlignment="1">
      <alignment horizontal="left" vertical="center" wrapText="1"/>
      <protection/>
    </xf>
    <xf numFmtId="3" fontId="18" fillId="0" borderId="61" xfId="70" applyNumberFormat="1" applyFont="1" applyBorder="1" applyAlignment="1">
      <alignment horizontal="center" wrapText="1"/>
      <protection/>
    </xf>
    <xf numFmtId="3" fontId="18" fillId="0" borderId="13" xfId="70" applyNumberFormat="1" applyFont="1" applyBorder="1" applyAlignment="1">
      <alignment horizontal="center" wrapText="1"/>
      <protection/>
    </xf>
    <xf numFmtId="3" fontId="18" fillId="0" borderId="33" xfId="70" applyNumberFormat="1" applyFont="1" applyBorder="1" applyAlignment="1">
      <alignment horizontal="center" wrapText="1"/>
      <protection/>
    </xf>
    <xf numFmtId="3" fontId="18" fillId="0" borderId="14" xfId="70" applyNumberFormat="1" applyFont="1" applyBorder="1" applyAlignment="1">
      <alignment horizontal="center" wrapText="1"/>
      <protection/>
    </xf>
    <xf numFmtId="0" fontId="17" fillId="0" borderId="12" xfId="70" applyFont="1" applyFill="1" applyBorder="1" applyAlignment="1">
      <alignment horizontal="right" vertical="center" wrapText="1"/>
      <protection/>
    </xf>
    <xf numFmtId="0" fontId="17" fillId="0" borderId="17" xfId="70" applyFont="1" applyFill="1" applyBorder="1" applyAlignment="1">
      <alignment horizontal="left" vertical="center" wrapText="1"/>
      <protection/>
    </xf>
    <xf numFmtId="3" fontId="17" fillId="0" borderId="17" xfId="70" applyNumberFormat="1" applyFont="1" applyFill="1" applyBorder="1" applyAlignment="1">
      <alignment horizontal="center" vertical="center" wrapText="1"/>
      <protection/>
    </xf>
    <xf numFmtId="3" fontId="17" fillId="0" borderId="18" xfId="70" applyNumberFormat="1" applyFont="1" applyFill="1" applyBorder="1" applyAlignment="1">
      <alignment horizontal="center" vertical="center" wrapText="1"/>
      <protection/>
    </xf>
    <xf numFmtId="0" fontId="17" fillId="0" borderId="17" xfId="70" applyFont="1" applyFill="1" applyBorder="1" applyAlignment="1">
      <alignment horizontal="center" vertical="center" wrapText="1"/>
      <protection/>
    </xf>
    <xf numFmtId="0" fontId="17" fillId="0" borderId="18" xfId="70" applyFont="1" applyFill="1" applyBorder="1" applyAlignment="1">
      <alignment horizontal="center" vertical="center" wrapText="1"/>
      <protection/>
    </xf>
    <xf numFmtId="0" fontId="17" fillId="0" borderId="26" xfId="70" applyFont="1" applyFill="1" applyBorder="1" applyAlignment="1">
      <alignment horizontal="left" vertical="center" wrapText="1"/>
      <protection/>
    </xf>
    <xf numFmtId="0" fontId="17" fillId="0" borderId="20" xfId="70" applyFont="1" applyFill="1" applyBorder="1" applyAlignment="1">
      <alignment horizontal="left" vertical="center" wrapText="1"/>
      <protection/>
    </xf>
    <xf numFmtId="1" fontId="17" fillId="0" borderId="20" xfId="70" applyNumberFormat="1" applyFont="1" applyFill="1" applyBorder="1" applyAlignment="1">
      <alignment horizontal="center" vertical="center" wrapText="1"/>
      <protection/>
    </xf>
    <xf numFmtId="1" fontId="17" fillId="0" borderId="16" xfId="70" applyNumberFormat="1" applyFont="1" applyFill="1" applyBorder="1" applyAlignment="1">
      <alignment horizontal="center" vertical="center" wrapText="1"/>
      <protection/>
    </xf>
    <xf numFmtId="0" fontId="17" fillId="0" borderId="43" xfId="70" applyFont="1" applyFill="1" applyBorder="1" applyAlignment="1">
      <alignment horizontal="left" vertical="center" wrapText="1"/>
      <protection/>
    </xf>
    <xf numFmtId="0" fontId="17" fillId="0" borderId="38" xfId="70" applyFont="1" applyFill="1" applyBorder="1" applyAlignment="1">
      <alignment horizontal="left" vertical="center" wrapText="1"/>
      <protection/>
    </xf>
    <xf numFmtId="1" fontId="17" fillId="0" borderId="38" xfId="70" applyNumberFormat="1" applyFont="1" applyFill="1" applyBorder="1" applyAlignment="1">
      <alignment horizontal="center" vertical="center" wrapText="1"/>
      <protection/>
    </xf>
    <xf numFmtId="1" fontId="17" fillId="0" borderId="44" xfId="70" applyNumberFormat="1" applyFont="1" applyFill="1" applyBorder="1" applyAlignment="1">
      <alignment horizontal="center" vertical="center" wrapText="1"/>
      <protection/>
    </xf>
    <xf numFmtId="0" fontId="17" fillId="0" borderId="12" xfId="70" applyFont="1" applyFill="1" applyBorder="1" applyAlignment="1">
      <alignment horizontal="left" vertical="center" wrapText="1"/>
      <protection/>
    </xf>
    <xf numFmtId="1" fontId="17" fillId="0" borderId="17" xfId="70" applyNumberFormat="1" applyFont="1" applyFill="1" applyBorder="1" applyAlignment="1">
      <alignment horizontal="center" vertical="center" wrapText="1"/>
      <protection/>
    </xf>
    <xf numFmtId="1" fontId="17" fillId="0" borderId="18" xfId="70" applyNumberFormat="1" applyFont="1" applyFill="1" applyBorder="1" applyAlignment="1">
      <alignment horizontal="center" vertical="center" wrapText="1"/>
      <protection/>
    </xf>
    <xf numFmtId="0" fontId="12" fillId="0" borderId="26" xfId="70" applyFont="1" applyFill="1" applyBorder="1" applyAlignment="1">
      <alignment horizontal="center" wrapText="1"/>
      <protection/>
    </xf>
    <xf numFmtId="3" fontId="11" fillId="0" borderId="20" xfId="70" applyNumberFormat="1" applyFont="1" applyFill="1" applyBorder="1" applyAlignment="1">
      <alignment horizontal="center" wrapText="1"/>
      <protection/>
    </xf>
    <xf numFmtId="2" fontId="11" fillId="0" borderId="20" xfId="70" applyNumberFormat="1" applyFont="1" applyFill="1" applyBorder="1" applyAlignment="1">
      <alignment horizontal="center" wrapText="1"/>
      <protection/>
    </xf>
    <xf numFmtId="191" fontId="11" fillId="0" borderId="20" xfId="70" applyNumberFormat="1" applyFont="1" applyFill="1" applyBorder="1" applyAlignment="1">
      <alignment horizontal="center" wrapText="1"/>
      <protection/>
    </xf>
    <xf numFmtId="0" fontId="11" fillId="0" borderId="20" xfId="70" applyFont="1" applyFill="1" applyBorder="1" applyAlignment="1">
      <alignment horizontal="center" wrapText="1"/>
      <protection/>
    </xf>
    <xf numFmtId="3" fontId="11" fillId="0" borderId="16" xfId="70" applyNumberFormat="1" applyFont="1" applyFill="1" applyBorder="1" applyAlignment="1">
      <alignment horizontal="center" wrapText="1"/>
      <protection/>
    </xf>
    <xf numFmtId="0" fontId="12" fillId="0" borderId="43" xfId="70" applyFont="1" applyFill="1" applyBorder="1" applyAlignment="1">
      <alignment horizontal="center" wrapText="1"/>
      <protection/>
    </xf>
    <xf numFmtId="3" fontId="11" fillId="0" borderId="38" xfId="70" applyNumberFormat="1" applyFont="1" applyFill="1" applyBorder="1" applyAlignment="1">
      <alignment horizontal="center" wrapText="1"/>
      <protection/>
    </xf>
    <xf numFmtId="2" fontId="11" fillId="0" borderId="38" xfId="70" applyNumberFormat="1" applyFont="1" applyFill="1" applyBorder="1" applyAlignment="1">
      <alignment horizontal="center" wrapText="1"/>
      <protection/>
    </xf>
    <xf numFmtId="191" fontId="11" fillId="0" borderId="38" xfId="70" applyNumberFormat="1" applyFont="1" applyFill="1" applyBorder="1" applyAlignment="1">
      <alignment horizontal="center" wrapText="1"/>
      <protection/>
    </xf>
    <xf numFmtId="0" fontId="11" fillId="0" borderId="38" xfId="70" applyFont="1" applyFill="1" applyBorder="1" applyAlignment="1">
      <alignment horizontal="center" wrapText="1"/>
      <protection/>
    </xf>
    <xf numFmtId="3" fontId="11" fillId="0" borderId="44" xfId="70" applyNumberFormat="1" applyFont="1" applyFill="1" applyBorder="1" applyAlignment="1">
      <alignment horizontal="center" wrapText="1"/>
      <protection/>
    </xf>
    <xf numFmtId="3" fontId="8" fillId="0" borderId="20" xfId="70" applyNumberFormat="1" applyFont="1" applyFill="1" applyBorder="1" applyAlignment="1">
      <alignment horizontal="center"/>
      <protection/>
    </xf>
    <xf numFmtId="2" fontId="8" fillId="0" borderId="20" xfId="70" applyNumberFormat="1" applyFont="1" applyFill="1" applyBorder="1" applyAlignment="1">
      <alignment horizontal="center"/>
      <protection/>
    </xf>
    <xf numFmtId="192" fontId="8" fillId="0" borderId="20" xfId="70" applyNumberFormat="1" applyFont="1" applyFill="1" applyBorder="1" applyAlignment="1">
      <alignment horizontal="center"/>
      <protection/>
    </xf>
    <xf numFmtId="4" fontId="8" fillId="0" borderId="20" xfId="70" applyNumberFormat="1" applyFont="1" applyFill="1" applyBorder="1" applyAlignment="1">
      <alignment horizontal="center"/>
      <protection/>
    </xf>
    <xf numFmtId="3" fontId="8" fillId="0" borderId="16" xfId="70" applyNumberFormat="1" applyFont="1" applyFill="1" applyBorder="1" applyAlignment="1">
      <alignment horizontal="center"/>
      <protection/>
    </xf>
    <xf numFmtId="0" fontId="12" fillId="0" borderId="26" xfId="70" applyFont="1" applyFill="1" applyBorder="1" applyAlignment="1">
      <alignment horizontal="center"/>
      <protection/>
    </xf>
    <xf numFmtId="3" fontId="11" fillId="0" borderId="20" xfId="70" applyNumberFormat="1" applyFont="1" applyFill="1" applyBorder="1" applyAlignment="1">
      <alignment horizontal="center"/>
      <protection/>
    </xf>
    <xf numFmtId="2" fontId="11" fillId="0" borderId="20" xfId="70" applyNumberFormat="1" applyFont="1" applyFill="1" applyBorder="1" applyAlignment="1">
      <alignment horizontal="center"/>
      <protection/>
    </xf>
    <xf numFmtId="191" fontId="11" fillId="0" borderId="20" xfId="70" applyNumberFormat="1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center"/>
      <protection/>
    </xf>
    <xf numFmtId="0" fontId="11" fillId="0" borderId="16" xfId="70" applyFont="1" applyFill="1" applyBorder="1" applyAlignment="1">
      <alignment horizontal="center"/>
      <protection/>
    </xf>
    <xf numFmtId="0" fontId="12" fillId="0" borderId="81" xfId="70" applyFont="1" applyFill="1" applyBorder="1" applyAlignment="1">
      <alignment horizontal="center" wrapText="1"/>
      <protection/>
    </xf>
    <xf numFmtId="3" fontId="8" fillId="0" borderId="82" xfId="70" applyNumberFormat="1" applyFont="1" applyFill="1" applyBorder="1" applyAlignment="1">
      <alignment horizontal="center"/>
      <protection/>
    </xf>
    <xf numFmtId="2" fontId="8" fillId="0" borderId="82" xfId="70" applyNumberFormat="1" applyFont="1" applyFill="1" applyBorder="1" applyAlignment="1">
      <alignment horizontal="center"/>
      <protection/>
    </xf>
    <xf numFmtId="192" fontId="8" fillId="0" borderId="82" xfId="70" applyNumberFormat="1" applyFont="1" applyFill="1" applyBorder="1" applyAlignment="1">
      <alignment horizontal="center"/>
      <protection/>
    </xf>
    <xf numFmtId="4" fontId="8" fillId="0" borderId="82" xfId="70" applyNumberFormat="1" applyFont="1" applyFill="1" applyBorder="1" applyAlignment="1">
      <alignment horizontal="center"/>
      <protection/>
    </xf>
    <xf numFmtId="3" fontId="8" fillId="0" borderId="83" xfId="70" applyNumberFormat="1" applyFont="1" applyFill="1" applyBorder="1" applyAlignment="1">
      <alignment horizontal="center"/>
      <protection/>
    </xf>
    <xf numFmtId="0" fontId="9" fillId="0" borderId="52" xfId="70" applyFont="1" applyFill="1" applyBorder="1" applyAlignment="1">
      <alignment horizontal="center"/>
      <protection/>
    </xf>
    <xf numFmtId="3" fontId="8" fillId="0" borderId="57" xfId="70" applyNumberFormat="1" applyFont="1" applyFill="1" applyBorder="1" applyAlignment="1">
      <alignment horizontal="center"/>
      <protection/>
    </xf>
    <xf numFmtId="0" fontId="8" fillId="0" borderId="57" xfId="70" applyFont="1" applyFill="1" applyBorder="1" applyAlignment="1">
      <alignment horizontal="center"/>
      <protection/>
    </xf>
    <xf numFmtId="0" fontId="8" fillId="0" borderId="84" xfId="70" applyFont="1" applyFill="1" applyBorder="1" applyAlignment="1">
      <alignment horizontal="center"/>
      <protection/>
    </xf>
    <xf numFmtId="0" fontId="17" fillId="0" borderId="85" xfId="70" applyFont="1" applyFill="1" applyBorder="1" applyAlignment="1">
      <alignment horizontal="right" vertical="top" wrapText="1"/>
      <protection/>
    </xf>
    <xf numFmtId="0" fontId="17" fillId="0" borderId="86" xfId="70" applyFont="1" applyFill="1" applyBorder="1" applyAlignment="1">
      <alignment horizontal="left" wrapText="1"/>
      <protection/>
    </xf>
    <xf numFmtId="3" fontId="17" fillId="0" borderId="12" xfId="70" applyNumberFormat="1" applyFont="1" applyFill="1" applyBorder="1" applyAlignment="1">
      <alignment horizontal="center" wrapText="1"/>
      <protection/>
    </xf>
    <xf numFmtId="3" fontId="17" fillId="0" borderId="17" xfId="70" applyNumberFormat="1" applyFont="1" applyFill="1" applyBorder="1" applyAlignment="1">
      <alignment horizontal="center" wrapText="1"/>
      <protection/>
    </xf>
    <xf numFmtId="3" fontId="17" fillId="0" borderId="29" xfId="70" applyNumberFormat="1" applyFont="1" applyFill="1" applyBorder="1" applyAlignment="1">
      <alignment horizontal="center" wrapText="1"/>
      <protection/>
    </xf>
    <xf numFmtId="3" fontId="17" fillId="0" borderId="18" xfId="70" applyNumberFormat="1" applyFont="1" applyFill="1" applyBorder="1" applyAlignment="1">
      <alignment horizontal="center" wrapText="1"/>
      <protection/>
    </xf>
    <xf numFmtId="1" fontId="17" fillId="0" borderId="17" xfId="70" applyNumberFormat="1" applyFont="1" applyFill="1" applyBorder="1" applyAlignment="1">
      <alignment horizontal="center" wrapText="1"/>
      <protection/>
    </xf>
    <xf numFmtId="1" fontId="17" fillId="0" borderId="18" xfId="70" applyNumberFormat="1" applyFont="1" applyFill="1" applyBorder="1" applyAlignment="1">
      <alignment horizontal="center" wrapText="1"/>
      <protection/>
    </xf>
    <xf numFmtId="0" fontId="17" fillId="0" borderId="26" xfId="70" applyFont="1" applyFill="1" applyBorder="1" applyAlignment="1">
      <alignment horizontal="left" vertical="top" wrapText="1"/>
      <protection/>
    </xf>
    <xf numFmtId="0" fontId="17" fillId="0" borderId="16" xfId="70" applyFont="1" applyFill="1" applyBorder="1" applyAlignment="1">
      <alignment horizontal="left" wrapText="1"/>
      <protection/>
    </xf>
    <xf numFmtId="3" fontId="17" fillId="0" borderId="26" xfId="70" applyNumberFormat="1" applyFont="1" applyFill="1" applyBorder="1" applyAlignment="1">
      <alignment horizontal="center" wrapText="1"/>
      <protection/>
    </xf>
    <xf numFmtId="3" fontId="17" fillId="0" borderId="20" xfId="70" applyNumberFormat="1" applyFont="1" applyFill="1" applyBorder="1" applyAlignment="1">
      <alignment horizontal="center" wrapText="1"/>
      <protection/>
    </xf>
    <xf numFmtId="3" fontId="17" fillId="0" borderId="16" xfId="70" applyNumberFormat="1" applyFont="1" applyFill="1" applyBorder="1" applyAlignment="1">
      <alignment horizontal="center" wrapText="1"/>
      <protection/>
    </xf>
    <xf numFmtId="2" fontId="17" fillId="0" borderId="26" xfId="70" applyNumberFormat="1" applyFont="1" applyFill="1" applyBorder="1" applyAlignment="1">
      <alignment horizontal="center" wrapText="1"/>
      <protection/>
    </xf>
    <xf numFmtId="2" fontId="17" fillId="0" borderId="20" xfId="70" applyNumberFormat="1" applyFont="1" applyFill="1" applyBorder="1" applyAlignment="1">
      <alignment horizontal="center" wrapText="1"/>
      <protection/>
    </xf>
    <xf numFmtId="2" fontId="17" fillId="0" borderId="21" xfId="70" applyNumberFormat="1" applyFont="1" applyFill="1" applyBorder="1" applyAlignment="1">
      <alignment horizontal="center" wrapText="1"/>
      <protection/>
    </xf>
    <xf numFmtId="2" fontId="17" fillId="0" borderId="16" xfId="70" applyNumberFormat="1" applyFont="1" applyFill="1" applyBorder="1" applyAlignment="1">
      <alignment horizontal="center" wrapText="1"/>
      <protection/>
    </xf>
    <xf numFmtId="0" fontId="17" fillId="0" borderId="56" xfId="70" applyFont="1" applyFill="1" applyBorder="1" applyAlignment="1">
      <alignment horizontal="left" vertical="top" wrapText="1"/>
      <protection/>
    </xf>
    <xf numFmtId="0" fontId="17" fillId="0" borderId="70" xfId="70" applyFont="1" applyFill="1" applyBorder="1" applyAlignment="1">
      <alignment horizontal="left" wrapText="1"/>
      <protection/>
    </xf>
    <xf numFmtId="3" fontId="17" fillId="0" borderId="43" xfId="70" applyNumberFormat="1" applyFont="1" applyFill="1" applyBorder="1" applyAlignment="1">
      <alignment horizontal="center" wrapText="1"/>
      <protection/>
    </xf>
    <xf numFmtId="3" fontId="17" fillId="0" borderId="38" xfId="70" applyNumberFormat="1" applyFont="1" applyFill="1" applyBorder="1" applyAlignment="1">
      <alignment horizontal="center" wrapText="1"/>
      <protection/>
    </xf>
    <xf numFmtId="3" fontId="17" fillId="0" borderId="44" xfId="70" applyNumberFormat="1" applyFont="1" applyFill="1" applyBorder="1" applyAlignment="1">
      <alignment horizontal="center" wrapText="1"/>
      <protection/>
    </xf>
    <xf numFmtId="2" fontId="17" fillId="0" borderId="43" xfId="70" applyNumberFormat="1" applyFont="1" applyFill="1" applyBorder="1" applyAlignment="1">
      <alignment horizontal="center" wrapText="1"/>
      <protection/>
    </xf>
    <xf numFmtId="2" fontId="17" fillId="0" borderId="38" xfId="70" applyNumberFormat="1" applyFont="1" applyFill="1" applyBorder="1" applyAlignment="1">
      <alignment horizontal="center" wrapText="1"/>
      <protection/>
    </xf>
    <xf numFmtId="2" fontId="17" fillId="0" borderId="49" xfId="70" applyNumberFormat="1" applyFont="1" applyFill="1" applyBorder="1" applyAlignment="1">
      <alignment horizontal="center" wrapText="1"/>
      <protection/>
    </xf>
    <xf numFmtId="2" fontId="17" fillId="0" borderId="44" xfId="70" applyNumberFormat="1" applyFont="1" applyFill="1" applyBorder="1" applyAlignment="1">
      <alignment horizontal="center" wrapText="1"/>
      <protection/>
    </xf>
    <xf numFmtId="0" fontId="17" fillId="0" borderId="28" xfId="70" applyFont="1" applyFill="1" applyBorder="1" applyAlignment="1">
      <alignment horizontal="left" vertical="top" wrapText="1"/>
      <protection/>
    </xf>
    <xf numFmtId="0" fontId="17" fillId="0" borderId="87" xfId="70" applyFont="1" applyFill="1" applyBorder="1" applyAlignment="1">
      <alignment horizontal="left" wrapText="1"/>
      <protection/>
    </xf>
    <xf numFmtId="1" fontId="17" fillId="0" borderId="12" xfId="70" applyNumberFormat="1" applyFont="1" applyFill="1" applyBorder="1" applyAlignment="1">
      <alignment horizontal="center" wrapText="1"/>
      <protection/>
    </xf>
    <xf numFmtId="1" fontId="17" fillId="0" borderId="29" xfId="70" applyNumberFormat="1" applyFont="1" applyFill="1" applyBorder="1" applyAlignment="1">
      <alignment horizontal="center" wrapText="1"/>
      <protection/>
    </xf>
    <xf numFmtId="0" fontId="4" fillId="0" borderId="8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" fillId="0" borderId="8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49" fontId="4" fillId="0" borderId="91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0" fontId="84" fillId="0" borderId="0" xfId="71" applyFont="1" applyAlignment="1">
      <alignment horizontal="center"/>
      <protection/>
    </xf>
    <xf numFmtId="0" fontId="66" fillId="0" borderId="0" xfId="71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9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69" applyFont="1" applyBorder="1" applyAlignment="1">
      <alignment horizontal="center" vertical="center"/>
      <protection/>
    </xf>
    <xf numFmtId="0" fontId="7" fillId="0" borderId="47" xfId="69" applyBorder="1" applyAlignment="1">
      <alignment horizontal="center" vertical="center"/>
      <protection/>
    </xf>
    <xf numFmtId="0" fontId="7" fillId="0" borderId="20" xfId="69" applyBorder="1" applyAlignment="1">
      <alignment horizontal="center" vertical="center"/>
      <protection/>
    </xf>
    <xf numFmtId="2" fontId="4" fillId="0" borderId="68" xfId="69" applyNumberFormat="1" applyFont="1" applyBorder="1" applyAlignment="1">
      <alignment horizontal="center" vertical="center" wrapText="1"/>
      <protection/>
    </xf>
    <xf numFmtId="0" fontId="7" fillId="0" borderId="30" xfId="69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1" fillId="0" borderId="0" xfId="69" applyFont="1" applyAlignment="1">
      <alignment horizontal="center"/>
      <protection/>
    </xf>
    <xf numFmtId="0" fontId="4" fillId="0" borderId="91" xfId="69" applyFont="1" applyBorder="1" applyAlignment="1">
      <alignment horizontal="center" vertical="center"/>
      <protection/>
    </xf>
    <xf numFmtId="0" fontId="4" fillId="0" borderId="81" xfId="69" applyFont="1" applyBorder="1" applyAlignment="1">
      <alignment horizontal="center" vertical="center"/>
      <protection/>
    </xf>
    <xf numFmtId="0" fontId="4" fillId="0" borderId="92" xfId="69" applyFont="1" applyBorder="1" applyAlignment="1">
      <alignment horizontal="center" vertical="center"/>
      <protection/>
    </xf>
    <xf numFmtId="0" fontId="4" fillId="0" borderId="35" xfId="69" applyFont="1" applyBorder="1" applyAlignment="1">
      <alignment horizontal="center"/>
      <protection/>
    </xf>
    <xf numFmtId="0" fontId="4" fillId="0" borderId="54" xfId="69" applyFont="1" applyBorder="1" applyAlignment="1">
      <alignment horizontal="center"/>
      <protection/>
    </xf>
    <xf numFmtId="0" fontId="4" fillId="0" borderId="96" xfId="69" applyFont="1" applyBorder="1" applyAlignment="1">
      <alignment horizontal="center"/>
      <protection/>
    </xf>
    <xf numFmtId="0" fontId="4" fillId="0" borderId="97" xfId="69" applyFont="1" applyBorder="1" applyAlignment="1">
      <alignment horizontal="center"/>
      <protection/>
    </xf>
    <xf numFmtId="0" fontId="9" fillId="0" borderId="38" xfId="69" applyFont="1" applyBorder="1" applyAlignment="1">
      <alignment horizontal="center" vertical="center" wrapText="1"/>
      <protection/>
    </xf>
    <xf numFmtId="0" fontId="7" fillId="0" borderId="93" xfId="69" applyFont="1" applyBorder="1" applyAlignment="1">
      <alignment horizontal="center" vertical="center" wrapText="1"/>
      <protection/>
    </xf>
    <xf numFmtId="0" fontId="4" fillId="0" borderId="38" xfId="69" applyFont="1" applyBorder="1" applyAlignment="1">
      <alignment horizontal="center" textRotation="90" shrinkToFit="1"/>
      <protection/>
    </xf>
    <xf numFmtId="0" fontId="4" fillId="0" borderId="93" xfId="69" applyFont="1" applyBorder="1" applyAlignment="1">
      <alignment horizontal="center" textRotation="90" shrinkToFit="1"/>
      <protection/>
    </xf>
    <xf numFmtId="0" fontId="4" fillId="0" borderId="44" xfId="69" applyFont="1" applyBorder="1" applyAlignment="1">
      <alignment horizontal="center" textRotation="90" shrinkToFit="1"/>
      <protection/>
    </xf>
    <xf numFmtId="0" fontId="4" fillId="0" borderId="69" xfId="69" applyFont="1" applyBorder="1" applyAlignment="1">
      <alignment horizontal="center" textRotation="90" shrinkToFit="1"/>
      <protection/>
    </xf>
    <xf numFmtId="0" fontId="4" fillId="0" borderId="91" xfId="69" applyFont="1" applyBorder="1" applyAlignment="1">
      <alignment horizontal="center" vertical="center" wrapText="1"/>
      <protection/>
    </xf>
    <xf numFmtId="0" fontId="4" fillId="0" borderId="81" xfId="69" applyFont="1" applyBorder="1" applyAlignment="1">
      <alignment horizontal="center" vertical="center" wrapText="1"/>
      <protection/>
    </xf>
    <xf numFmtId="0" fontId="4" fillId="0" borderId="92" xfId="69" applyFont="1" applyBorder="1" applyAlignment="1">
      <alignment horizontal="center" vertical="center" wrapText="1"/>
      <protection/>
    </xf>
    <xf numFmtId="0" fontId="2" fillId="0" borderId="98" xfId="0" applyFont="1" applyBorder="1" applyAlignment="1">
      <alignment horizontal="left" indent="4"/>
    </xf>
    <xf numFmtId="0" fontId="15" fillId="0" borderId="99" xfId="0" applyFont="1" applyBorder="1" applyAlignment="1">
      <alignment horizontal="left" indent="4"/>
    </xf>
    <xf numFmtId="0" fontId="2" fillId="0" borderId="100" xfId="0" applyFont="1" applyBorder="1" applyAlignment="1">
      <alignment horizontal="left" indent="4"/>
    </xf>
    <xf numFmtId="0" fontId="15" fillId="0" borderId="95" xfId="0" applyFont="1" applyBorder="1" applyAlignment="1">
      <alignment horizontal="left" indent="4"/>
    </xf>
    <xf numFmtId="0" fontId="2" fillId="0" borderId="31" xfId="0" applyFont="1" applyBorder="1" applyAlignment="1">
      <alignment horizontal="left" indent="4"/>
    </xf>
    <xf numFmtId="0" fontId="15" fillId="0" borderId="19" xfId="0" applyFont="1" applyBorder="1" applyAlignment="1">
      <alignment horizontal="left" indent="4"/>
    </xf>
    <xf numFmtId="0" fontId="1" fillId="0" borderId="38" xfId="70" applyFont="1" applyFill="1" applyBorder="1" applyAlignment="1">
      <alignment horizontal="center" vertical="center" wrapText="1"/>
      <protection/>
    </xf>
    <xf numFmtId="0" fontId="15" fillId="0" borderId="93" xfId="70" applyFont="1" applyFill="1" applyBorder="1" applyAlignment="1">
      <alignment vertical="center" wrapText="1"/>
      <protection/>
    </xf>
    <xf numFmtId="0" fontId="1" fillId="0" borderId="38" xfId="70" applyFont="1" applyBorder="1" applyAlignment="1">
      <alignment horizontal="center" vertical="center" wrapText="1"/>
      <protection/>
    </xf>
    <xf numFmtId="0" fontId="15" fillId="0" borderId="93" xfId="70" applyFont="1" applyBorder="1" applyAlignment="1">
      <alignment vertical="center" wrapText="1"/>
      <protection/>
    </xf>
    <xf numFmtId="49" fontId="1" fillId="0" borderId="71" xfId="70" applyNumberFormat="1" applyFont="1" applyBorder="1" applyAlignment="1">
      <alignment horizontal="center" wrapText="1"/>
      <protection/>
    </xf>
    <xf numFmtId="0" fontId="15" fillId="0" borderId="101" xfId="70" applyFont="1" applyBorder="1" applyAlignment="1">
      <alignment horizontal="center" wrapText="1"/>
      <protection/>
    </xf>
    <xf numFmtId="0" fontId="16" fillId="0" borderId="89" xfId="70" applyFont="1" applyBorder="1" applyAlignment="1">
      <alignment horizontal="center" vertical="center" wrapText="1"/>
      <protection/>
    </xf>
    <xf numFmtId="0" fontId="16" fillId="0" borderId="0" xfId="70" applyFont="1" applyBorder="1" applyAlignment="1">
      <alignment horizontal="center" vertical="center" wrapText="1"/>
      <protection/>
    </xf>
    <xf numFmtId="0" fontId="20" fillId="33" borderId="89" xfId="70" applyFont="1" applyFill="1" applyBorder="1" applyAlignment="1">
      <alignment horizontal="center" vertical="center" wrapText="1"/>
      <protection/>
    </xf>
    <xf numFmtId="0" fontId="20" fillId="33" borderId="0" xfId="70" applyFont="1" applyFill="1" applyBorder="1" applyAlignment="1">
      <alignment horizontal="center" vertical="center" wrapText="1"/>
      <protection/>
    </xf>
    <xf numFmtId="0" fontId="19" fillId="0" borderId="0" xfId="70" applyFont="1" applyAlignment="1">
      <alignment horizontal="center" wrapText="1"/>
      <protection/>
    </xf>
    <xf numFmtId="0" fontId="11" fillId="0" borderId="54" xfId="70" applyFont="1" applyBorder="1" applyAlignment="1">
      <alignment wrapText="1"/>
      <protection/>
    </xf>
    <xf numFmtId="0" fontId="17" fillId="0" borderId="89" xfId="70" applyFont="1" applyBorder="1" applyAlignment="1">
      <alignment horizontal="center" vertical="top" wrapText="1"/>
      <protection/>
    </xf>
    <xf numFmtId="0" fontId="17" fillId="0" borderId="100" xfId="70" applyFont="1" applyBorder="1" applyAlignment="1">
      <alignment horizontal="center" vertical="center" wrapText="1"/>
      <protection/>
    </xf>
    <xf numFmtId="0" fontId="17" fillId="0" borderId="94" xfId="70" applyFont="1" applyBorder="1" applyAlignment="1">
      <alignment horizontal="center" vertical="center" wrapText="1"/>
      <protection/>
    </xf>
    <xf numFmtId="0" fontId="17" fillId="0" borderId="102" xfId="70" applyFont="1" applyBorder="1" applyAlignment="1">
      <alignment horizontal="center" vertical="center" wrapText="1"/>
      <protection/>
    </xf>
    <xf numFmtId="0" fontId="16" fillId="33" borderId="89" xfId="70" applyFont="1" applyFill="1" applyBorder="1" applyAlignment="1">
      <alignment horizontal="center" vertical="top" wrapText="1"/>
      <protection/>
    </xf>
    <xf numFmtId="0" fontId="17" fillId="0" borderId="91" xfId="70" applyFont="1" applyBorder="1" applyAlignment="1">
      <alignment horizontal="center" vertical="center" textRotation="90" wrapText="1"/>
      <protection/>
    </xf>
    <xf numFmtId="0" fontId="17" fillId="0" borderId="92" xfId="70" applyFont="1" applyBorder="1" applyAlignment="1">
      <alignment horizontal="center" vertical="center" textRotation="90" wrapText="1"/>
      <protection/>
    </xf>
    <xf numFmtId="0" fontId="17" fillId="0" borderId="48" xfId="70" applyFont="1" applyBorder="1" applyAlignment="1">
      <alignment horizontal="center" vertical="center" wrapText="1"/>
      <protection/>
    </xf>
    <xf numFmtId="0" fontId="17" fillId="0" borderId="14" xfId="70" applyFont="1" applyBorder="1" applyAlignment="1">
      <alignment horizontal="center" vertical="center" wrapText="1"/>
      <protection/>
    </xf>
  </cellXfs>
  <cellStyles count="9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a 3" xfId="70"/>
    <cellStyle name="Normálne 2" xfId="71"/>
    <cellStyle name="Percent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" xfId="81"/>
    <cellStyle name="Titul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etľujúci text" xfId="89"/>
    <cellStyle name="Vysvetľujúci text 2" xfId="90"/>
    <cellStyle name="Zlá" xfId="91"/>
    <cellStyle name="Zlá 2" xfId="92"/>
    <cellStyle name="Zvýraznenie1" xfId="93"/>
    <cellStyle name="Zvýraznenie1 2" xfId="94"/>
    <cellStyle name="Zvýraznenie2" xfId="95"/>
    <cellStyle name="Zvýraznenie2 2" xfId="96"/>
    <cellStyle name="Zvýraznenie3" xfId="97"/>
    <cellStyle name="Zvýraznenie3 2" xfId="98"/>
    <cellStyle name="Zvýraznenie4" xfId="99"/>
    <cellStyle name="Zvýraznenie4 2" xfId="100"/>
    <cellStyle name="Zvýraznenie5" xfId="101"/>
    <cellStyle name="Zvýraznenie5 2" xfId="102"/>
    <cellStyle name="Zvýraznenie6" xfId="103"/>
    <cellStyle name="Zvýraznenie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1">
      <selection activeCell="A1" sqref="A1:G1"/>
    </sheetView>
  </sheetViews>
  <sheetFormatPr defaultColWidth="8.796875" defaultRowHeight="15"/>
  <cols>
    <col min="1" max="1" width="33" style="1" customWidth="1"/>
    <col min="2" max="4" width="6.19921875" style="1" customWidth="1"/>
    <col min="5" max="5" width="7.19921875" style="1" customWidth="1"/>
    <col min="6" max="6" width="7.3984375" style="1" customWidth="1"/>
    <col min="7" max="7" width="6.19921875" style="1" customWidth="1"/>
    <col min="8" max="16384" width="8.8984375" style="1" customWidth="1"/>
  </cols>
  <sheetData>
    <row r="1" spans="1:7" ht="18.75" customHeight="1" thickBot="1">
      <c r="A1" s="362" t="s">
        <v>302</v>
      </c>
      <c r="B1" s="362"/>
      <c r="C1" s="362"/>
      <c r="D1" s="362"/>
      <c r="E1" s="362"/>
      <c r="F1" s="362"/>
      <c r="G1" s="362"/>
    </row>
    <row r="2" spans="1:7" s="4" customFormat="1" ht="17.25" customHeight="1">
      <c r="A2" s="366" t="s">
        <v>5</v>
      </c>
      <c r="B2" s="360" t="s">
        <v>4</v>
      </c>
      <c r="C2" s="360"/>
      <c r="D2" s="360"/>
      <c r="E2" s="360"/>
      <c r="F2" s="360"/>
      <c r="G2" s="361"/>
    </row>
    <row r="3" spans="1:7" s="4" customFormat="1" ht="17.25" customHeight="1">
      <c r="A3" s="367"/>
      <c r="B3" s="363" t="s">
        <v>10</v>
      </c>
      <c r="C3" s="364"/>
      <c r="D3" s="364"/>
      <c r="E3" s="364"/>
      <c r="F3" s="364"/>
      <c r="G3" s="365"/>
    </row>
    <row r="4" spans="1:8" s="9" customFormat="1" ht="17.25" customHeight="1" thickBot="1">
      <c r="A4" s="368"/>
      <c r="B4" s="6" t="s">
        <v>11</v>
      </c>
      <c r="C4" s="6" t="s">
        <v>12</v>
      </c>
      <c r="D4" s="6" t="s">
        <v>13</v>
      </c>
      <c r="E4" s="6" t="s">
        <v>14</v>
      </c>
      <c r="F4" s="6" t="s">
        <v>0</v>
      </c>
      <c r="G4" s="7" t="s">
        <v>9</v>
      </c>
      <c r="H4" s="8"/>
    </row>
    <row r="5" spans="1:15" s="4" customFormat="1" ht="18" customHeight="1" thickBot="1" thickTop="1">
      <c r="A5" s="2" t="s">
        <v>3</v>
      </c>
      <c r="B5" s="17">
        <v>3966</v>
      </c>
      <c r="C5" s="18">
        <v>5351</v>
      </c>
      <c r="D5" s="18">
        <v>545</v>
      </c>
      <c r="E5" s="18">
        <v>61</v>
      </c>
      <c r="F5" s="19">
        <v>3</v>
      </c>
      <c r="G5" s="10">
        <v>9926</v>
      </c>
      <c r="H5" s="179"/>
      <c r="I5" s="178"/>
      <c r="J5" s="178"/>
      <c r="K5" s="178"/>
      <c r="L5" s="178"/>
      <c r="M5" s="178"/>
      <c r="N5" s="178"/>
      <c r="O5" s="178"/>
    </row>
    <row r="6" spans="1:9" s="4" customFormat="1" ht="18" customHeight="1" thickTop="1">
      <c r="A6" s="207" t="s">
        <v>2</v>
      </c>
      <c r="B6" s="14">
        <v>2</v>
      </c>
      <c r="C6" s="15">
        <v>16</v>
      </c>
      <c r="D6" s="15">
        <v>21</v>
      </c>
      <c r="E6" s="15">
        <v>20</v>
      </c>
      <c r="F6" s="16">
        <v>2</v>
      </c>
      <c r="G6" s="11">
        <v>61</v>
      </c>
      <c r="I6"/>
    </row>
    <row r="7" spans="1:9" s="4" customFormat="1" ht="18" customHeight="1">
      <c r="A7" s="207" t="s">
        <v>1</v>
      </c>
      <c r="B7" s="14">
        <v>2408</v>
      </c>
      <c r="C7" s="15">
        <v>6463</v>
      </c>
      <c r="D7" s="15">
        <v>3060</v>
      </c>
      <c r="E7" s="15">
        <v>1116</v>
      </c>
      <c r="F7" s="16">
        <v>365</v>
      </c>
      <c r="G7" s="11">
        <v>13412</v>
      </c>
      <c r="I7"/>
    </row>
    <row r="8" spans="1:9" s="4" customFormat="1" ht="18" customHeight="1">
      <c r="A8" s="207" t="s">
        <v>268</v>
      </c>
      <c r="B8" s="14">
        <v>4</v>
      </c>
      <c r="C8" s="15">
        <v>6</v>
      </c>
      <c r="D8" s="15">
        <v>7</v>
      </c>
      <c r="E8" s="15">
        <v>11</v>
      </c>
      <c r="F8" s="16">
        <v>3</v>
      </c>
      <c r="G8" s="11">
        <v>31</v>
      </c>
      <c r="I8"/>
    </row>
    <row r="9" spans="1:9" s="4" customFormat="1" ht="18" customHeight="1">
      <c r="A9" s="207" t="s">
        <v>6</v>
      </c>
      <c r="B9" s="14">
        <v>14</v>
      </c>
      <c r="C9" s="15">
        <v>40</v>
      </c>
      <c r="D9" s="15">
        <v>67</v>
      </c>
      <c r="E9" s="15">
        <v>14</v>
      </c>
      <c r="F9" s="16">
        <v>6</v>
      </c>
      <c r="G9" s="11">
        <v>141</v>
      </c>
      <c r="H9" s="179"/>
      <c r="I9"/>
    </row>
    <row r="10" spans="1:9" s="4" customFormat="1" ht="18" customHeight="1">
      <c r="A10" s="207" t="s">
        <v>292</v>
      </c>
      <c r="B10" s="14">
        <v>130</v>
      </c>
      <c r="C10" s="15">
        <v>230</v>
      </c>
      <c r="D10" s="15">
        <v>202</v>
      </c>
      <c r="E10" s="15">
        <v>363</v>
      </c>
      <c r="F10" s="16">
        <v>280</v>
      </c>
      <c r="G10" s="11">
        <v>1205</v>
      </c>
      <c r="H10" s="179"/>
      <c r="I10"/>
    </row>
    <row r="11" spans="1:9" s="4" customFormat="1" ht="18" customHeight="1">
      <c r="A11" s="207" t="s">
        <v>293</v>
      </c>
      <c r="B11" s="14">
        <v>25</v>
      </c>
      <c r="C11" s="15">
        <v>45</v>
      </c>
      <c r="D11" s="15">
        <v>87</v>
      </c>
      <c r="E11" s="15">
        <v>58</v>
      </c>
      <c r="F11" s="16">
        <v>22</v>
      </c>
      <c r="G11" s="11">
        <v>237</v>
      </c>
      <c r="H11" s="179"/>
      <c r="I11"/>
    </row>
    <row r="12" spans="1:9" s="4" customFormat="1" ht="18" customHeight="1">
      <c r="A12" s="207" t="s">
        <v>294</v>
      </c>
      <c r="B12" s="14">
        <v>1</v>
      </c>
      <c r="C12" s="15">
        <v>5</v>
      </c>
      <c r="D12" s="15">
        <v>4</v>
      </c>
      <c r="E12" s="15">
        <v>13</v>
      </c>
      <c r="F12" s="16">
        <v>12</v>
      </c>
      <c r="G12" s="11">
        <v>35</v>
      </c>
      <c r="H12" s="179"/>
      <c r="I12"/>
    </row>
    <row r="13" spans="1:9" s="4" customFormat="1" ht="18" customHeight="1">
      <c r="A13" s="207" t="s">
        <v>295</v>
      </c>
      <c r="B13" s="14">
        <v>15</v>
      </c>
      <c r="C13" s="15">
        <v>42</v>
      </c>
      <c r="D13" s="15">
        <v>243</v>
      </c>
      <c r="E13" s="15">
        <v>133</v>
      </c>
      <c r="F13" s="16">
        <v>16</v>
      </c>
      <c r="G13" s="11">
        <v>449</v>
      </c>
      <c r="H13" s="179"/>
      <c r="I13"/>
    </row>
    <row r="14" spans="1:9" s="4" customFormat="1" ht="18" customHeight="1">
      <c r="A14" s="207" t="s">
        <v>296</v>
      </c>
      <c r="B14" s="14">
        <v>2</v>
      </c>
      <c r="C14" s="15">
        <v>12</v>
      </c>
      <c r="D14" s="15">
        <v>37</v>
      </c>
      <c r="E14" s="15">
        <v>51</v>
      </c>
      <c r="F14" s="16">
        <v>36</v>
      </c>
      <c r="G14" s="11">
        <v>138</v>
      </c>
      <c r="H14" s="179"/>
      <c r="I14"/>
    </row>
    <row r="15" spans="1:9" s="4" customFormat="1" ht="18" customHeight="1">
      <c r="A15" s="207" t="s">
        <v>269</v>
      </c>
      <c r="B15" s="14">
        <v>0</v>
      </c>
      <c r="C15" s="15">
        <v>0</v>
      </c>
      <c r="D15" s="15">
        <v>5</v>
      </c>
      <c r="E15" s="15">
        <v>2</v>
      </c>
      <c r="F15" s="16">
        <v>18</v>
      </c>
      <c r="G15" s="11">
        <v>25</v>
      </c>
      <c r="H15" s="179"/>
      <c r="I15"/>
    </row>
    <row r="16" spans="1:9" s="4" customFormat="1" ht="18" customHeight="1">
      <c r="A16" s="207" t="s">
        <v>297</v>
      </c>
      <c r="B16" s="14">
        <v>1232</v>
      </c>
      <c r="C16" s="15">
        <v>375</v>
      </c>
      <c r="D16" s="15">
        <v>20</v>
      </c>
      <c r="E16" s="15">
        <v>10</v>
      </c>
      <c r="F16" s="16">
        <v>3</v>
      </c>
      <c r="G16" s="11">
        <v>1640</v>
      </c>
      <c r="H16" s="179"/>
      <c r="I16"/>
    </row>
    <row r="17" spans="1:9" s="4" customFormat="1" ht="18" customHeight="1">
      <c r="A17" s="207" t="s">
        <v>270</v>
      </c>
      <c r="B17" s="14">
        <v>1</v>
      </c>
      <c r="C17" s="15">
        <v>1</v>
      </c>
      <c r="D17" s="15">
        <v>0</v>
      </c>
      <c r="E17" s="15">
        <v>5</v>
      </c>
      <c r="F17" s="16">
        <v>1</v>
      </c>
      <c r="G17" s="11">
        <v>8</v>
      </c>
      <c r="H17" s="179"/>
      <c r="I17"/>
    </row>
    <row r="18" spans="1:9" s="4" customFormat="1" ht="18" customHeight="1">
      <c r="A18" s="207" t="s">
        <v>298</v>
      </c>
      <c r="B18" s="14">
        <v>26</v>
      </c>
      <c r="C18" s="15">
        <v>51</v>
      </c>
      <c r="D18" s="15">
        <v>19</v>
      </c>
      <c r="E18" s="15">
        <v>3</v>
      </c>
      <c r="F18" s="16">
        <v>0</v>
      </c>
      <c r="G18" s="11">
        <v>99</v>
      </c>
      <c r="H18" s="179"/>
      <c r="I18"/>
    </row>
    <row r="19" spans="1:9" s="4" customFormat="1" ht="18" customHeight="1">
      <c r="A19" s="207" t="s">
        <v>299</v>
      </c>
      <c r="B19" s="14">
        <v>19</v>
      </c>
      <c r="C19" s="15">
        <v>5</v>
      </c>
      <c r="D19" s="15">
        <v>5</v>
      </c>
      <c r="E19" s="15">
        <v>3</v>
      </c>
      <c r="F19" s="16">
        <v>2</v>
      </c>
      <c r="G19" s="11">
        <v>34</v>
      </c>
      <c r="H19" s="179"/>
      <c r="I19"/>
    </row>
    <row r="20" spans="1:9" s="4" customFormat="1" ht="18" customHeight="1">
      <c r="A20" s="207" t="s">
        <v>271</v>
      </c>
      <c r="B20" s="14">
        <v>2</v>
      </c>
      <c r="C20" s="15">
        <v>1</v>
      </c>
      <c r="D20" s="15">
        <v>1</v>
      </c>
      <c r="E20" s="15">
        <v>2</v>
      </c>
      <c r="F20" s="16">
        <v>0</v>
      </c>
      <c r="G20" s="11">
        <v>6</v>
      </c>
      <c r="H20" s="179"/>
      <c r="I20"/>
    </row>
    <row r="21" spans="1:9" s="4" customFormat="1" ht="18" customHeight="1">
      <c r="A21" s="207" t="s">
        <v>300</v>
      </c>
      <c r="B21" s="14">
        <v>20</v>
      </c>
      <c r="C21" s="15">
        <v>124</v>
      </c>
      <c r="D21" s="15">
        <v>210</v>
      </c>
      <c r="E21" s="15">
        <v>81</v>
      </c>
      <c r="F21" s="16">
        <v>18</v>
      </c>
      <c r="G21" s="11">
        <v>453</v>
      </c>
      <c r="H21" s="179"/>
      <c r="I21"/>
    </row>
    <row r="22" spans="1:9" s="4" customFormat="1" ht="18" customHeight="1" thickBot="1">
      <c r="A22" s="207" t="s">
        <v>301</v>
      </c>
      <c r="B22" s="14">
        <v>1</v>
      </c>
      <c r="C22" s="15">
        <v>0</v>
      </c>
      <c r="D22" s="15">
        <v>0</v>
      </c>
      <c r="E22" s="15">
        <v>0</v>
      </c>
      <c r="F22" s="16">
        <v>0</v>
      </c>
      <c r="G22" s="11">
        <v>1</v>
      </c>
      <c r="H22" s="179"/>
      <c r="I22"/>
    </row>
    <row r="23" spans="1:8" s="4" customFormat="1" ht="18" customHeight="1" thickBot="1" thickTop="1">
      <c r="A23" s="2" t="s">
        <v>7</v>
      </c>
      <c r="B23" s="20">
        <v>182</v>
      </c>
      <c r="C23" s="20">
        <v>1</v>
      </c>
      <c r="D23" s="20">
        <v>0</v>
      </c>
      <c r="E23" s="20">
        <v>0</v>
      </c>
      <c r="F23" s="20">
        <v>0</v>
      </c>
      <c r="G23" s="3">
        <v>183</v>
      </c>
      <c r="H23" s="179"/>
    </row>
    <row r="24" spans="1:8" ht="21.75" customHeight="1" thickBot="1" thickTop="1">
      <c r="A24" s="5" t="s">
        <v>8</v>
      </c>
      <c r="B24" s="12">
        <f aca="true" t="shared" si="0" ref="B24:G24">SUM(B5:B23)</f>
        <v>8050</v>
      </c>
      <c r="C24" s="12">
        <f t="shared" si="0"/>
        <v>12768</v>
      </c>
      <c r="D24" s="12">
        <f t="shared" si="0"/>
        <v>4533</v>
      </c>
      <c r="E24" s="12">
        <f t="shared" si="0"/>
        <v>1946</v>
      </c>
      <c r="F24" s="12">
        <f t="shared" si="0"/>
        <v>787</v>
      </c>
      <c r="G24" s="13">
        <f t="shared" si="0"/>
        <v>28084</v>
      </c>
      <c r="H24" s="183"/>
    </row>
    <row r="27" spans="1:6" ht="15.75">
      <c r="A27" s="180"/>
      <c r="B27" s="180"/>
      <c r="C27" s="182"/>
      <c r="D27" s="180"/>
      <c r="E27" s="180"/>
      <c r="F27" s="181"/>
    </row>
  </sheetData>
  <sheetProtection/>
  <mergeCells count="4">
    <mergeCell ref="B2:G2"/>
    <mergeCell ref="A1:G1"/>
    <mergeCell ref="B3:G3"/>
    <mergeCell ref="A2:A4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</oddHeader>
    <oddFooter xml:space="preserve">&amp;L&amp;"Arial CE,Kurzíva"&amp;10Pozn.: Údaje sú spracované k 17.02.2017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1">
      <selection activeCell="A1" sqref="A1:M1"/>
    </sheetView>
  </sheetViews>
  <sheetFormatPr defaultColWidth="8.796875" defaultRowHeight="15"/>
  <cols>
    <col min="1" max="1" width="3.296875" style="57" customWidth="1"/>
    <col min="2" max="2" width="38.296875" style="57" customWidth="1"/>
    <col min="3" max="13" width="5.8984375" style="57" customWidth="1"/>
    <col min="14" max="16384" width="8.8984375" style="57" customWidth="1"/>
  </cols>
  <sheetData>
    <row r="1" spans="1:13" ht="33" customHeight="1" thickBot="1">
      <c r="A1" s="440" t="s">
        <v>327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61" customFormat="1" ht="26.25" thickBot="1">
      <c r="A2" s="66" t="s">
        <v>15</v>
      </c>
      <c r="B2" s="67" t="s">
        <v>200</v>
      </c>
      <c r="C2" s="67">
        <v>2006</v>
      </c>
      <c r="D2" s="67">
        <v>2007</v>
      </c>
      <c r="E2" s="67">
        <v>2008</v>
      </c>
      <c r="F2" s="67">
        <v>2009</v>
      </c>
      <c r="G2" s="67">
        <v>2010</v>
      </c>
      <c r="H2" s="67">
        <v>2011</v>
      </c>
      <c r="I2" s="67">
        <v>2012</v>
      </c>
      <c r="J2" s="67">
        <v>2013</v>
      </c>
      <c r="K2" s="67">
        <v>2014</v>
      </c>
      <c r="L2" s="67">
        <v>2015</v>
      </c>
      <c r="M2" s="68">
        <v>2016</v>
      </c>
    </row>
    <row r="3" spans="1:13" s="61" customFormat="1" ht="18" customHeight="1" thickTop="1">
      <c r="A3" s="80" t="s">
        <v>201</v>
      </c>
      <c r="B3" s="60" t="s">
        <v>202</v>
      </c>
      <c r="C3" s="75">
        <v>8</v>
      </c>
      <c r="D3" s="75">
        <v>17</v>
      </c>
      <c r="E3" s="75">
        <v>14</v>
      </c>
      <c r="F3" s="75">
        <v>6</v>
      </c>
      <c r="G3" s="75">
        <v>7</v>
      </c>
      <c r="H3" s="75">
        <v>14</v>
      </c>
      <c r="I3" s="75">
        <v>7</v>
      </c>
      <c r="J3" s="75">
        <v>19</v>
      </c>
      <c r="K3" s="75">
        <v>8</v>
      </c>
      <c r="L3" s="75">
        <v>10</v>
      </c>
      <c r="M3" s="81">
        <v>7</v>
      </c>
    </row>
    <row r="4" spans="1:13" s="61" customFormat="1" ht="27.75" customHeight="1">
      <c r="A4" s="78" t="s">
        <v>203</v>
      </c>
      <c r="B4" s="63" t="s">
        <v>204</v>
      </c>
      <c r="C4" s="76">
        <v>19</v>
      </c>
      <c r="D4" s="76">
        <v>18</v>
      </c>
      <c r="E4" s="76">
        <v>20</v>
      </c>
      <c r="F4" s="76">
        <v>17</v>
      </c>
      <c r="G4" s="76">
        <v>23</v>
      </c>
      <c r="H4" s="76">
        <v>16</v>
      </c>
      <c r="I4" s="76">
        <v>19</v>
      </c>
      <c r="J4" s="76">
        <v>10</v>
      </c>
      <c r="K4" s="76">
        <v>8</v>
      </c>
      <c r="L4" s="76">
        <v>10</v>
      </c>
      <c r="M4" s="82">
        <v>6</v>
      </c>
    </row>
    <row r="5" spans="1:13" s="61" customFormat="1" ht="18" customHeight="1">
      <c r="A5" s="78" t="s">
        <v>205</v>
      </c>
      <c r="B5" s="63" t="s">
        <v>206</v>
      </c>
      <c r="C5" s="76">
        <v>0</v>
      </c>
      <c r="D5" s="76">
        <v>3</v>
      </c>
      <c r="E5" s="76">
        <v>2</v>
      </c>
      <c r="F5" s="76">
        <v>1</v>
      </c>
      <c r="G5" s="76">
        <v>2</v>
      </c>
      <c r="H5" s="76">
        <v>2</v>
      </c>
      <c r="I5" s="76">
        <v>1</v>
      </c>
      <c r="J5" s="76">
        <v>0</v>
      </c>
      <c r="K5" s="76">
        <v>1</v>
      </c>
      <c r="L5" s="76">
        <v>0</v>
      </c>
      <c r="M5" s="82">
        <v>0</v>
      </c>
    </row>
    <row r="6" spans="1:13" s="61" customFormat="1" ht="27.75" customHeight="1">
      <c r="A6" s="78" t="s">
        <v>207</v>
      </c>
      <c r="B6" s="63" t="s">
        <v>208</v>
      </c>
      <c r="C6" s="76">
        <v>2</v>
      </c>
      <c r="D6" s="76">
        <v>5</v>
      </c>
      <c r="E6" s="76">
        <v>10</v>
      </c>
      <c r="F6" s="76">
        <v>4</v>
      </c>
      <c r="G6" s="76">
        <v>2</v>
      </c>
      <c r="H6" s="76">
        <v>4</v>
      </c>
      <c r="I6" s="76">
        <v>1</v>
      </c>
      <c r="J6" s="76">
        <v>1</v>
      </c>
      <c r="K6" s="76">
        <v>1</v>
      </c>
      <c r="L6" s="76">
        <v>1</v>
      </c>
      <c r="M6" s="82">
        <v>0</v>
      </c>
    </row>
    <row r="7" spans="1:13" s="61" customFormat="1" ht="27.75" customHeight="1">
      <c r="A7" s="78" t="s">
        <v>209</v>
      </c>
      <c r="B7" s="63" t="s">
        <v>210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1</v>
      </c>
      <c r="L7" s="76">
        <v>0</v>
      </c>
      <c r="M7" s="82">
        <v>0</v>
      </c>
    </row>
    <row r="8" spans="1:13" s="61" customFormat="1" ht="18" customHeight="1">
      <c r="A8" s="78" t="s">
        <v>211</v>
      </c>
      <c r="B8" s="63" t="s">
        <v>212</v>
      </c>
      <c r="C8" s="76">
        <v>25</v>
      </c>
      <c r="D8" s="76">
        <v>36</v>
      </c>
      <c r="E8" s="76">
        <v>22</v>
      </c>
      <c r="F8" s="76">
        <v>15</v>
      </c>
      <c r="G8" s="76">
        <v>14</v>
      </c>
      <c r="H8" s="76">
        <v>12</v>
      </c>
      <c r="I8" s="76">
        <v>10</v>
      </c>
      <c r="J8" s="76">
        <v>9</v>
      </c>
      <c r="K8" s="76">
        <v>12</v>
      </c>
      <c r="L8" s="76">
        <v>8</v>
      </c>
      <c r="M8" s="82">
        <v>4</v>
      </c>
    </row>
    <row r="9" spans="1:13" s="61" customFormat="1" ht="27.75" customHeight="1">
      <c r="A9" s="78" t="s">
        <v>213</v>
      </c>
      <c r="B9" s="63" t="s">
        <v>214</v>
      </c>
      <c r="C9" s="76">
        <v>5</v>
      </c>
      <c r="D9" s="76">
        <v>3</v>
      </c>
      <c r="E9" s="76">
        <v>0</v>
      </c>
      <c r="F9" s="76">
        <v>0</v>
      </c>
      <c r="G9" s="76">
        <v>4</v>
      </c>
      <c r="H9" s="76">
        <v>1</v>
      </c>
      <c r="I9" s="76">
        <v>1</v>
      </c>
      <c r="J9" s="76">
        <v>1</v>
      </c>
      <c r="K9" s="76">
        <v>1</v>
      </c>
      <c r="L9" s="76">
        <v>1</v>
      </c>
      <c r="M9" s="82">
        <v>0</v>
      </c>
    </row>
    <row r="10" spans="1:13" s="61" customFormat="1" ht="27.75" customHeight="1">
      <c r="A10" s="286"/>
      <c r="B10" s="287" t="s">
        <v>230</v>
      </c>
      <c r="C10" s="288">
        <v>59</v>
      </c>
      <c r="D10" s="288">
        <v>82</v>
      </c>
      <c r="E10" s="288">
        <v>68</v>
      </c>
      <c r="F10" s="288">
        <v>43</v>
      </c>
      <c r="G10" s="288">
        <v>52</v>
      </c>
      <c r="H10" s="288">
        <v>49</v>
      </c>
      <c r="I10" s="288">
        <v>39</v>
      </c>
      <c r="J10" s="288">
        <v>40</v>
      </c>
      <c r="K10" s="288">
        <f>SUM(K3:K9)</f>
        <v>32</v>
      </c>
      <c r="L10" s="288">
        <f>SUM(L3:L9)</f>
        <v>30</v>
      </c>
      <c r="M10" s="289">
        <f>SUM(M3:M9)</f>
        <v>17</v>
      </c>
    </row>
    <row r="11" spans="1:13" s="61" customFormat="1" ht="27.75" customHeight="1">
      <c r="A11" s="78" t="s">
        <v>215</v>
      </c>
      <c r="B11" s="63" t="s">
        <v>216</v>
      </c>
      <c r="C11" s="76">
        <v>36</v>
      </c>
      <c r="D11" s="76">
        <v>48</v>
      </c>
      <c r="E11" s="76">
        <v>50</v>
      </c>
      <c r="F11" s="76">
        <v>29</v>
      </c>
      <c r="G11" s="76">
        <v>39</v>
      </c>
      <c r="H11" s="76">
        <v>26</v>
      </c>
      <c r="I11" s="76">
        <v>32</v>
      </c>
      <c r="J11" s="76">
        <v>29</v>
      </c>
      <c r="K11" s="76">
        <v>30</v>
      </c>
      <c r="L11" s="76">
        <v>33</v>
      </c>
      <c r="M11" s="82">
        <v>29</v>
      </c>
    </row>
    <row r="12" spans="1:13" s="61" customFormat="1" ht="27.75" customHeight="1">
      <c r="A12" s="78" t="s">
        <v>217</v>
      </c>
      <c r="B12" s="63" t="s">
        <v>218</v>
      </c>
      <c r="C12" s="76">
        <v>1</v>
      </c>
      <c r="D12" s="76">
        <v>1</v>
      </c>
      <c r="E12" s="76">
        <v>2</v>
      </c>
      <c r="F12" s="76">
        <v>2</v>
      </c>
      <c r="G12" s="76">
        <v>1</v>
      </c>
      <c r="H12" s="76">
        <v>1</v>
      </c>
      <c r="I12" s="76">
        <v>1</v>
      </c>
      <c r="J12" s="76">
        <v>1</v>
      </c>
      <c r="K12" s="76">
        <v>3</v>
      </c>
      <c r="L12" s="76">
        <v>0</v>
      </c>
      <c r="M12" s="82">
        <v>3</v>
      </c>
    </row>
    <row r="13" spans="1:13" s="61" customFormat="1" ht="27.75" customHeight="1">
      <c r="A13" s="78" t="s">
        <v>219</v>
      </c>
      <c r="B13" s="63" t="s">
        <v>220</v>
      </c>
      <c r="C13" s="76">
        <v>1</v>
      </c>
      <c r="D13" s="76">
        <v>1</v>
      </c>
      <c r="E13" s="76">
        <v>1</v>
      </c>
      <c r="F13" s="76">
        <v>0</v>
      </c>
      <c r="G13" s="76">
        <v>0</v>
      </c>
      <c r="H13" s="76">
        <v>0</v>
      </c>
      <c r="I13" s="76">
        <v>4</v>
      </c>
      <c r="J13" s="76">
        <v>2</v>
      </c>
      <c r="K13" s="76">
        <v>1</v>
      </c>
      <c r="L13" s="76">
        <v>2</v>
      </c>
      <c r="M13" s="82">
        <v>1</v>
      </c>
    </row>
    <row r="14" spans="1:13" s="61" customFormat="1" ht="27.75" customHeight="1">
      <c r="A14" s="286"/>
      <c r="B14" s="287" t="s">
        <v>318</v>
      </c>
      <c r="C14" s="288">
        <v>38</v>
      </c>
      <c r="D14" s="288">
        <v>50</v>
      </c>
      <c r="E14" s="288">
        <v>53</v>
      </c>
      <c r="F14" s="288">
        <v>31</v>
      </c>
      <c r="G14" s="288">
        <v>40</v>
      </c>
      <c r="H14" s="288">
        <v>27</v>
      </c>
      <c r="I14" s="288">
        <v>37</v>
      </c>
      <c r="J14" s="288">
        <v>32</v>
      </c>
      <c r="K14" s="288">
        <f>SUM(K11:K13)</f>
        <v>34</v>
      </c>
      <c r="L14" s="288">
        <f>SUM(L11:L13)</f>
        <v>35</v>
      </c>
      <c r="M14" s="289">
        <f>SUM(M11:M13)</f>
        <v>33</v>
      </c>
    </row>
    <row r="15" spans="1:13" s="61" customFormat="1" ht="27.75" customHeight="1">
      <c r="A15" s="78" t="s">
        <v>221</v>
      </c>
      <c r="B15" s="63" t="s">
        <v>222</v>
      </c>
      <c r="C15" s="76">
        <v>17</v>
      </c>
      <c r="D15" s="76">
        <v>6</v>
      </c>
      <c r="E15" s="76">
        <v>17</v>
      </c>
      <c r="F15" s="76">
        <v>14</v>
      </c>
      <c r="G15" s="76">
        <v>16</v>
      </c>
      <c r="H15" s="76">
        <v>16</v>
      </c>
      <c r="I15" s="76">
        <v>18</v>
      </c>
      <c r="J15" s="76">
        <v>16</v>
      </c>
      <c r="K15" s="76">
        <v>18</v>
      </c>
      <c r="L15" s="76">
        <v>20</v>
      </c>
      <c r="M15" s="82">
        <v>10</v>
      </c>
    </row>
    <row r="16" spans="1:13" s="61" customFormat="1" ht="28.5" customHeight="1">
      <c r="A16" s="78" t="s">
        <v>223</v>
      </c>
      <c r="B16" s="63" t="s">
        <v>224</v>
      </c>
      <c r="C16" s="76">
        <v>47</v>
      </c>
      <c r="D16" s="76">
        <v>52</v>
      </c>
      <c r="E16" s="76">
        <v>84</v>
      </c>
      <c r="F16" s="76">
        <v>49</v>
      </c>
      <c r="G16" s="76">
        <v>40</v>
      </c>
      <c r="H16" s="76">
        <v>30</v>
      </c>
      <c r="I16" s="76">
        <v>55</v>
      </c>
      <c r="J16" s="76">
        <v>40</v>
      </c>
      <c r="K16" s="76">
        <v>43</v>
      </c>
      <c r="L16" s="76">
        <v>41</v>
      </c>
      <c r="M16" s="82">
        <v>21</v>
      </c>
    </row>
    <row r="17" spans="1:13" s="61" customFormat="1" ht="18" customHeight="1">
      <c r="A17" s="78" t="s">
        <v>225</v>
      </c>
      <c r="B17" s="63" t="s">
        <v>226</v>
      </c>
      <c r="C17" s="76">
        <v>6</v>
      </c>
      <c r="D17" s="76">
        <v>7</v>
      </c>
      <c r="E17" s="76">
        <v>3</v>
      </c>
      <c r="F17" s="76">
        <v>1</v>
      </c>
      <c r="G17" s="76">
        <v>3</v>
      </c>
      <c r="H17" s="76">
        <v>3</v>
      </c>
      <c r="I17" s="76">
        <v>3</v>
      </c>
      <c r="J17" s="76">
        <v>5</v>
      </c>
      <c r="K17" s="76">
        <v>5</v>
      </c>
      <c r="L17" s="76">
        <v>3</v>
      </c>
      <c r="M17" s="82">
        <v>2</v>
      </c>
    </row>
    <row r="18" spans="1:13" s="61" customFormat="1" ht="18" customHeight="1">
      <c r="A18" s="78" t="s">
        <v>227</v>
      </c>
      <c r="B18" s="63" t="s">
        <v>228</v>
      </c>
      <c r="C18" s="76">
        <v>9</v>
      </c>
      <c r="D18" s="77">
        <v>10</v>
      </c>
      <c r="E18" s="77">
        <v>16</v>
      </c>
      <c r="F18" s="77">
        <v>10</v>
      </c>
      <c r="G18" s="77">
        <v>11</v>
      </c>
      <c r="H18" s="77">
        <v>12</v>
      </c>
      <c r="I18" s="77">
        <v>16</v>
      </c>
      <c r="J18" s="77">
        <v>22</v>
      </c>
      <c r="K18" s="77">
        <v>20</v>
      </c>
      <c r="L18" s="77">
        <v>25</v>
      </c>
      <c r="M18" s="83">
        <v>20</v>
      </c>
    </row>
    <row r="19" spans="1:13" s="61" customFormat="1" ht="18" customHeight="1" thickBot="1">
      <c r="A19" s="290"/>
      <c r="B19" s="291" t="s">
        <v>229</v>
      </c>
      <c r="C19" s="292">
        <v>79</v>
      </c>
      <c r="D19" s="292">
        <v>75</v>
      </c>
      <c r="E19" s="292">
        <v>120</v>
      </c>
      <c r="F19" s="292">
        <v>74</v>
      </c>
      <c r="G19" s="292">
        <v>70</v>
      </c>
      <c r="H19" s="292">
        <v>61</v>
      </c>
      <c r="I19" s="292">
        <v>92</v>
      </c>
      <c r="J19" s="292">
        <v>83</v>
      </c>
      <c r="K19" s="292">
        <f>SUM(K15:K18)</f>
        <v>86</v>
      </c>
      <c r="L19" s="292">
        <f>SUM(L15:L18)</f>
        <v>89</v>
      </c>
      <c r="M19" s="293">
        <f>SUM(M15:M18)</f>
        <v>53</v>
      </c>
    </row>
    <row r="20" spans="1:13" s="61" customFormat="1" ht="18" customHeight="1" thickBot="1" thickTop="1">
      <c r="A20" s="294"/>
      <c r="B20" s="281" t="s">
        <v>199</v>
      </c>
      <c r="C20" s="295">
        <v>176</v>
      </c>
      <c r="D20" s="295">
        <v>207</v>
      </c>
      <c r="E20" s="295">
        <v>241</v>
      </c>
      <c r="F20" s="295">
        <v>148</v>
      </c>
      <c r="G20" s="295">
        <v>162</v>
      </c>
      <c r="H20" s="295">
        <v>137</v>
      </c>
      <c r="I20" s="295">
        <v>168</v>
      </c>
      <c r="J20" s="295">
        <v>155</v>
      </c>
      <c r="K20" s="295">
        <f>K10+K14+K19</f>
        <v>152</v>
      </c>
      <c r="L20" s="295">
        <f>L10+L14+L19</f>
        <v>154</v>
      </c>
      <c r="M20" s="296">
        <f>M10+M14+M19</f>
        <v>103</v>
      </c>
    </row>
    <row r="21" ht="15.75">
      <c r="A21" s="84"/>
    </row>
  </sheetData>
  <sheetProtection/>
  <mergeCells count="1">
    <mergeCell ref="A1:M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10</oddHeader>
    <oddFooter xml:space="preserve">&amp;L&amp;"Arial CE,Kurzíva"&amp;10Pozn.: Údaje sú spracované k 17.02.2017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="130" zoomScaleNormal="130" workbookViewId="0" topLeftCell="A10">
      <selection activeCell="N13" sqref="N13"/>
    </sheetView>
  </sheetViews>
  <sheetFormatPr defaultColWidth="8.796875" defaultRowHeight="15"/>
  <cols>
    <col min="1" max="1" width="4.19921875" style="57" customWidth="1"/>
    <col min="2" max="2" width="7.19921875" style="57" customWidth="1"/>
    <col min="3" max="3" width="6.296875" style="57" customWidth="1"/>
    <col min="4" max="4" width="6.69921875" style="57" customWidth="1"/>
    <col min="5" max="5" width="7.19921875" style="57" customWidth="1"/>
    <col min="6" max="6" width="6.8984375" style="57" customWidth="1"/>
    <col min="7" max="7" width="5.796875" style="57" customWidth="1"/>
    <col min="8" max="8" width="6.796875" style="57" customWidth="1"/>
    <col min="9" max="9" width="5.796875" style="57" customWidth="1"/>
    <col min="10" max="11" width="6.296875" style="57" customWidth="1"/>
    <col min="12" max="16384" width="8.8984375" style="57" customWidth="1"/>
  </cols>
  <sheetData>
    <row r="1" spans="1:12" ht="14.25" customHeight="1" thickBot="1">
      <c r="A1" s="441" t="s">
        <v>313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85"/>
    </row>
    <row r="2" spans="1:12" ht="51" customHeight="1">
      <c r="A2" s="86" t="s">
        <v>231</v>
      </c>
      <c r="B2" s="87" t="s">
        <v>232</v>
      </c>
      <c r="C2" s="87" t="s">
        <v>233</v>
      </c>
      <c r="D2" s="87" t="s">
        <v>234</v>
      </c>
      <c r="E2" s="87" t="s">
        <v>235</v>
      </c>
      <c r="F2" s="87" t="s">
        <v>236</v>
      </c>
      <c r="G2" s="87" t="s">
        <v>237</v>
      </c>
      <c r="H2" s="87" t="s">
        <v>238</v>
      </c>
      <c r="I2" s="87" t="s">
        <v>239</v>
      </c>
      <c r="J2" s="87" t="s">
        <v>240</v>
      </c>
      <c r="K2" s="88" t="s">
        <v>241</v>
      </c>
      <c r="L2" s="89"/>
    </row>
    <row r="3" spans="1:12" s="90" customFormat="1" ht="12" customHeight="1">
      <c r="A3" s="297">
        <v>1969</v>
      </c>
      <c r="B3" s="298">
        <v>1916484</v>
      </c>
      <c r="C3" s="298">
        <v>61868</v>
      </c>
      <c r="D3" s="298">
        <v>1823016</v>
      </c>
      <c r="E3" s="299">
        <v>3.23</v>
      </c>
      <c r="F3" s="300">
        <v>0.261</v>
      </c>
      <c r="G3" s="299">
        <v>29.47</v>
      </c>
      <c r="H3" s="298">
        <v>4995</v>
      </c>
      <c r="I3" s="301">
        <v>304</v>
      </c>
      <c r="J3" s="299">
        <v>15.86</v>
      </c>
      <c r="K3" s="302">
        <v>640</v>
      </c>
      <c r="L3" s="89"/>
    </row>
    <row r="4" spans="1:12" s="90" customFormat="1" ht="11.25" customHeight="1">
      <c r="A4" s="297">
        <v>1970</v>
      </c>
      <c r="B4" s="298">
        <v>1953573</v>
      </c>
      <c r="C4" s="298">
        <v>66857</v>
      </c>
      <c r="D4" s="298">
        <v>1861759</v>
      </c>
      <c r="E4" s="299">
        <v>3.42</v>
      </c>
      <c r="F4" s="300">
        <v>0.261</v>
      </c>
      <c r="G4" s="299">
        <v>27.85</v>
      </c>
      <c r="H4" s="298">
        <v>5101</v>
      </c>
      <c r="I4" s="301">
        <v>300</v>
      </c>
      <c r="J4" s="299">
        <v>15.36</v>
      </c>
      <c r="K4" s="302">
        <v>705</v>
      </c>
      <c r="L4" s="89"/>
    </row>
    <row r="5" spans="1:12" s="90" customFormat="1" ht="11.25" customHeight="1">
      <c r="A5" s="297">
        <v>1971</v>
      </c>
      <c r="B5" s="298">
        <v>1992735</v>
      </c>
      <c r="C5" s="298">
        <v>70657</v>
      </c>
      <c r="D5" s="298">
        <v>1824468</v>
      </c>
      <c r="E5" s="299">
        <v>3.55</v>
      </c>
      <c r="F5" s="300">
        <v>0.251</v>
      </c>
      <c r="G5" s="299">
        <v>25.82</v>
      </c>
      <c r="H5" s="298">
        <v>4999</v>
      </c>
      <c r="I5" s="301">
        <v>289</v>
      </c>
      <c r="J5" s="299">
        <v>14.5</v>
      </c>
      <c r="K5" s="302">
        <v>806</v>
      </c>
      <c r="L5" s="89"/>
    </row>
    <row r="6" spans="1:12" s="90" customFormat="1" ht="10.5" customHeight="1">
      <c r="A6" s="297">
        <v>1972</v>
      </c>
      <c r="B6" s="298">
        <v>2038470</v>
      </c>
      <c r="C6" s="298">
        <v>67172</v>
      </c>
      <c r="D6" s="298">
        <v>1706237</v>
      </c>
      <c r="E6" s="299">
        <v>3.3</v>
      </c>
      <c r="F6" s="300">
        <v>0.229</v>
      </c>
      <c r="G6" s="299">
        <v>25.4</v>
      </c>
      <c r="H6" s="298">
        <v>4662</v>
      </c>
      <c r="I6" s="301">
        <v>265</v>
      </c>
      <c r="J6" s="299">
        <v>13</v>
      </c>
      <c r="K6" s="302">
        <v>858</v>
      </c>
      <c r="L6" s="89"/>
    </row>
    <row r="7" spans="1:12" s="90" customFormat="1" ht="12" customHeight="1">
      <c r="A7" s="297">
        <v>1973</v>
      </c>
      <c r="B7" s="298">
        <v>2088306</v>
      </c>
      <c r="C7" s="298">
        <v>66368</v>
      </c>
      <c r="D7" s="298">
        <v>1681274</v>
      </c>
      <c r="E7" s="299">
        <v>3.18</v>
      </c>
      <c r="F7" s="300">
        <v>0.221</v>
      </c>
      <c r="G7" s="299">
        <v>25.33</v>
      </c>
      <c r="H7" s="298">
        <v>4606</v>
      </c>
      <c r="I7" s="301">
        <v>306</v>
      </c>
      <c r="J7" s="299">
        <v>14.65</v>
      </c>
      <c r="K7" s="302">
        <v>838</v>
      </c>
      <c r="L7" s="89"/>
    </row>
    <row r="8" spans="1:12" s="90" customFormat="1" ht="14.25" customHeight="1">
      <c r="A8" s="297">
        <v>1974</v>
      </c>
      <c r="B8" s="298">
        <v>2145241</v>
      </c>
      <c r="C8" s="298">
        <v>63250</v>
      </c>
      <c r="D8" s="298">
        <v>1646812</v>
      </c>
      <c r="E8" s="299">
        <v>2.95</v>
      </c>
      <c r="F8" s="300">
        <v>0.21</v>
      </c>
      <c r="G8" s="299">
        <v>26.04</v>
      </c>
      <c r="H8" s="298">
        <v>4512</v>
      </c>
      <c r="I8" s="301">
        <v>271</v>
      </c>
      <c r="J8" s="299">
        <v>12.63</v>
      </c>
      <c r="K8" s="302">
        <v>717</v>
      </c>
      <c r="L8" s="89"/>
    </row>
    <row r="9" spans="1:12" s="90" customFormat="1" ht="11.25" customHeight="1">
      <c r="A9" s="297">
        <v>1975</v>
      </c>
      <c r="B9" s="298">
        <v>2196022</v>
      </c>
      <c r="C9" s="298">
        <v>65102</v>
      </c>
      <c r="D9" s="298">
        <v>1669746</v>
      </c>
      <c r="E9" s="299">
        <v>2.96</v>
      </c>
      <c r="F9" s="300">
        <v>0.208</v>
      </c>
      <c r="G9" s="299">
        <v>25.65</v>
      </c>
      <c r="H9" s="298">
        <v>4575</v>
      </c>
      <c r="I9" s="301">
        <v>281</v>
      </c>
      <c r="J9" s="299">
        <v>12.8</v>
      </c>
      <c r="K9" s="302">
        <v>717</v>
      </c>
      <c r="L9" s="89"/>
    </row>
    <row r="10" spans="1:12" s="90" customFormat="1" ht="11.25" customHeight="1">
      <c r="A10" s="297">
        <v>1976</v>
      </c>
      <c r="B10" s="298">
        <v>2237685</v>
      </c>
      <c r="C10" s="298">
        <v>63997</v>
      </c>
      <c r="D10" s="298">
        <v>1655341</v>
      </c>
      <c r="E10" s="299">
        <v>2.86</v>
      </c>
      <c r="F10" s="300">
        <v>0.202</v>
      </c>
      <c r="G10" s="299">
        <v>25.87</v>
      </c>
      <c r="H10" s="298">
        <v>4523</v>
      </c>
      <c r="I10" s="301">
        <v>293</v>
      </c>
      <c r="J10" s="299">
        <v>13.09</v>
      </c>
      <c r="K10" s="302">
        <v>802</v>
      </c>
      <c r="L10" s="89"/>
    </row>
    <row r="11" spans="1:12" s="90" customFormat="1" ht="11.25" customHeight="1">
      <c r="A11" s="297">
        <v>1977</v>
      </c>
      <c r="B11" s="298">
        <v>2279275</v>
      </c>
      <c r="C11" s="298">
        <v>62807</v>
      </c>
      <c r="D11" s="298">
        <v>1673175</v>
      </c>
      <c r="E11" s="299">
        <v>2.76</v>
      </c>
      <c r="F11" s="300">
        <v>0.201</v>
      </c>
      <c r="G11" s="299">
        <v>26.64</v>
      </c>
      <c r="H11" s="298">
        <v>4584</v>
      </c>
      <c r="I11" s="301">
        <v>309</v>
      </c>
      <c r="J11" s="299">
        <v>13.56</v>
      </c>
      <c r="K11" s="302">
        <v>886</v>
      </c>
      <c r="L11" s="89"/>
    </row>
    <row r="12" spans="1:12" s="90" customFormat="1" ht="12" customHeight="1">
      <c r="A12" s="297">
        <v>1978</v>
      </c>
      <c r="B12" s="298">
        <v>2321951</v>
      </c>
      <c r="C12" s="298">
        <v>60389</v>
      </c>
      <c r="D12" s="298">
        <v>1638062</v>
      </c>
      <c r="E12" s="299">
        <v>2.6</v>
      </c>
      <c r="F12" s="300">
        <v>0.193</v>
      </c>
      <c r="G12" s="299">
        <v>27.13</v>
      </c>
      <c r="H12" s="298">
        <v>4488</v>
      </c>
      <c r="I12" s="301">
        <v>267</v>
      </c>
      <c r="J12" s="299">
        <v>11.5</v>
      </c>
      <c r="K12" s="302">
        <v>798</v>
      </c>
      <c r="L12" s="89"/>
    </row>
    <row r="13" spans="1:12" s="90" customFormat="1" ht="13.5" customHeight="1">
      <c r="A13" s="297">
        <v>1979</v>
      </c>
      <c r="B13" s="298">
        <v>2364214</v>
      </c>
      <c r="C13" s="298">
        <v>58517</v>
      </c>
      <c r="D13" s="298">
        <v>1602864</v>
      </c>
      <c r="E13" s="299">
        <v>2.48</v>
      </c>
      <c r="F13" s="300">
        <v>0.186</v>
      </c>
      <c r="G13" s="299">
        <v>27.39</v>
      </c>
      <c r="H13" s="298">
        <v>4391</v>
      </c>
      <c r="I13" s="301">
        <v>266</v>
      </c>
      <c r="J13" s="299">
        <v>11.25</v>
      </c>
      <c r="K13" s="302">
        <v>739</v>
      </c>
      <c r="L13" s="89"/>
    </row>
    <row r="14" spans="1:12" s="90" customFormat="1" ht="12" customHeight="1">
      <c r="A14" s="297">
        <v>1980</v>
      </c>
      <c r="B14" s="298">
        <v>2406898</v>
      </c>
      <c r="C14" s="298">
        <v>56586</v>
      </c>
      <c r="D14" s="298">
        <v>1604465</v>
      </c>
      <c r="E14" s="299">
        <v>2.35</v>
      </c>
      <c r="F14" s="300">
        <v>0.182</v>
      </c>
      <c r="G14" s="299">
        <v>28.35</v>
      </c>
      <c r="H14" s="298">
        <v>4384</v>
      </c>
      <c r="I14" s="301">
        <v>223</v>
      </c>
      <c r="J14" s="299">
        <v>9.27</v>
      </c>
      <c r="K14" s="302">
        <v>890</v>
      </c>
      <c r="L14" s="89"/>
    </row>
    <row r="15" spans="1:12" s="90" customFormat="1" ht="12.75" customHeight="1">
      <c r="A15" s="297">
        <v>1981</v>
      </c>
      <c r="B15" s="298">
        <v>2446842</v>
      </c>
      <c r="C15" s="298">
        <v>56690</v>
      </c>
      <c r="D15" s="298">
        <v>1622128</v>
      </c>
      <c r="E15" s="299">
        <v>2.32</v>
      </c>
      <c r="F15" s="300">
        <v>0.182</v>
      </c>
      <c r="G15" s="299">
        <v>28.61</v>
      </c>
      <c r="H15" s="298">
        <v>4444</v>
      </c>
      <c r="I15" s="301">
        <v>253</v>
      </c>
      <c r="J15" s="299">
        <v>10.34</v>
      </c>
      <c r="K15" s="302">
        <v>968</v>
      </c>
      <c r="L15" s="89"/>
    </row>
    <row r="16" spans="1:12" s="90" customFormat="1" ht="12" customHeight="1">
      <c r="A16" s="297">
        <v>1982</v>
      </c>
      <c r="B16" s="298">
        <v>2466635</v>
      </c>
      <c r="C16" s="298">
        <v>55752</v>
      </c>
      <c r="D16" s="298">
        <v>1589857</v>
      </c>
      <c r="E16" s="299">
        <v>2.26</v>
      </c>
      <c r="F16" s="300">
        <v>0.177</v>
      </c>
      <c r="G16" s="299">
        <v>28.52</v>
      </c>
      <c r="H16" s="298">
        <v>4356</v>
      </c>
      <c r="I16" s="301">
        <v>245</v>
      </c>
      <c r="J16" s="299">
        <v>9.93</v>
      </c>
      <c r="K16" s="302">
        <v>1020</v>
      </c>
      <c r="L16" s="89"/>
    </row>
    <row r="17" spans="1:12" s="90" customFormat="1" ht="11.25" customHeight="1">
      <c r="A17" s="297">
        <v>1983</v>
      </c>
      <c r="B17" s="298">
        <v>2510991</v>
      </c>
      <c r="C17" s="298">
        <v>56379</v>
      </c>
      <c r="D17" s="298">
        <v>1601060</v>
      </c>
      <c r="E17" s="299">
        <v>2.25</v>
      </c>
      <c r="F17" s="300">
        <v>0.175</v>
      </c>
      <c r="G17" s="299">
        <v>28.4</v>
      </c>
      <c r="H17" s="298">
        <v>4386</v>
      </c>
      <c r="I17" s="301">
        <v>250</v>
      </c>
      <c r="J17" s="299">
        <v>9.96</v>
      </c>
      <c r="K17" s="302">
        <v>896</v>
      </c>
      <c r="L17" s="89"/>
    </row>
    <row r="18" spans="1:12" s="90" customFormat="1" ht="12" customHeight="1">
      <c r="A18" s="297">
        <v>1984</v>
      </c>
      <c r="B18" s="298">
        <v>2541946</v>
      </c>
      <c r="C18" s="298">
        <v>54690</v>
      </c>
      <c r="D18" s="298">
        <v>1572259</v>
      </c>
      <c r="E18" s="299">
        <v>2.15</v>
      </c>
      <c r="F18" s="300">
        <v>0.169</v>
      </c>
      <c r="G18" s="299">
        <v>28.75</v>
      </c>
      <c r="H18" s="298">
        <v>4296</v>
      </c>
      <c r="I18" s="301">
        <v>253</v>
      </c>
      <c r="J18" s="299">
        <v>9.95</v>
      </c>
      <c r="K18" s="302">
        <v>920</v>
      </c>
      <c r="L18" s="89"/>
    </row>
    <row r="19" spans="1:12" s="90" customFormat="1" ht="12" customHeight="1">
      <c r="A19" s="297">
        <v>1985</v>
      </c>
      <c r="B19" s="298">
        <v>2567487</v>
      </c>
      <c r="C19" s="298">
        <v>54858</v>
      </c>
      <c r="D19" s="298">
        <v>1560514</v>
      </c>
      <c r="E19" s="299">
        <v>2.14</v>
      </c>
      <c r="F19" s="300">
        <v>0.167</v>
      </c>
      <c r="G19" s="299">
        <v>28.45</v>
      </c>
      <c r="H19" s="298">
        <v>4275</v>
      </c>
      <c r="I19" s="301">
        <v>212</v>
      </c>
      <c r="J19" s="299">
        <v>8.26</v>
      </c>
      <c r="K19" s="302">
        <v>916</v>
      </c>
      <c r="L19" s="89"/>
    </row>
    <row r="20" spans="1:12" s="90" customFormat="1" ht="14.25" customHeight="1">
      <c r="A20" s="297">
        <v>1986</v>
      </c>
      <c r="B20" s="298">
        <v>2577849</v>
      </c>
      <c r="C20" s="298">
        <v>54269</v>
      </c>
      <c r="D20" s="298">
        <v>1552148</v>
      </c>
      <c r="E20" s="299">
        <v>2.11</v>
      </c>
      <c r="F20" s="300">
        <v>0.165</v>
      </c>
      <c r="G20" s="299">
        <v>28.6</v>
      </c>
      <c r="H20" s="298">
        <v>4252</v>
      </c>
      <c r="I20" s="301">
        <v>235</v>
      </c>
      <c r="J20" s="299">
        <v>9.12</v>
      </c>
      <c r="K20" s="302">
        <v>844</v>
      </c>
      <c r="L20" s="89"/>
    </row>
    <row r="21" spans="1:12" s="90" customFormat="1" ht="14.25" customHeight="1">
      <c r="A21" s="297">
        <v>1987</v>
      </c>
      <c r="B21" s="298">
        <v>2589741</v>
      </c>
      <c r="C21" s="298">
        <v>55438</v>
      </c>
      <c r="D21" s="298">
        <v>1573327</v>
      </c>
      <c r="E21" s="299">
        <v>2.14</v>
      </c>
      <c r="F21" s="300">
        <v>0.166</v>
      </c>
      <c r="G21" s="299">
        <v>28.38</v>
      </c>
      <c r="H21" s="298">
        <v>4310</v>
      </c>
      <c r="I21" s="301">
        <v>237</v>
      </c>
      <c r="J21" s="299">
        <v>9.15</v>
      </c>
      <c r="K21" s="302">
        <v>911</v>
      </c>
      <c r="L21" s="89"/>
    </row>
    <row r="22" spans="1:12" s="90" customFormat="1" ht="12.75" customHeight="1">
      <c r="A22" s="297">
        <v>1988</v>
      </c>
      <c r="B22" s="298">
        <v>2604643</v>
      </c>
      <c r="C22" s="298">
        <v>54563</v>
      </c>
      <c r="D22" s="298">
        <v>1564270</v>
      </c>
      <c r="E22" s="299">
        <v>2.09</v>
      </c>
      <c r="F22" s="300">
        <v>0.164</v>
      </c>
      <c r="G22" s="299">
        <v>28.67</v>
      </c>
      <c r="H22" s="298">
        <v>4274</v>
      </c>
      <c r="I22" s="301">
        <v>219</v>
      </c>
      <c r="J22" s="299">
        <v>8.41</v>
      </c>
      <c r="K22" s="302">
        <v>840</v>
      </c>
      <c r="L22" s="89"/>
    </row>
    <row r="23" spans="1:12" s="90" customFormat="1" ht="11.25" customHeight="1">
      <c r="A23" s="297">
        <v>1989</v>
      </c>
      <c r="B23" s="298">
        <v>2605042</v>
      </c>
      <c r="C23" s="298">
        <v>53695</v>
      </c>
      <c r="D23" s="298">
        <v>1554914</v>
      </c>
      <c r="E23" s="299">
        <v>2.06</v>
      </c>
      <c r="F23" s="300">
        <v>0.164</v>
      </c>
      <c r="G23" s="299">
        <v>28.96</v>
      </c>
      <c r="H23" s="298">
        <v>4260</v>
      </c>
      <c r="I23" s="301">
        <v>234</v>
      </c>
      <c r="J23" s="299">
        <v>8.98</v>
      </c>
      <c r="K23" s="302">
        <v>881</v>
      </c>
      <c r="L23" s="89"/>
    </row>
    <row r="24" spans="1:12" s="90" customFormat="1" ht="11.25" customHeight="1">
      <c r="A24" s="297">
        <v>1990</v>
      </c>
      <c r="B24" s="298">
        <v>2536593</v>
      </c>
      <c r="C24" s="298">
        <v>55868</v>
      </c>
      <c r="D24" s="298">
        <v>1641108</v>
      </c>
      <c r="E24" s="299">
        <v>2.2</v>
      </c>
      <c r="F24" s="300">
        <v>0.177</v>
      </c>
      <c r="G24" s="299">
        <v>29.37</v>
      </c>
      <c r="H24" s="298">
        <v>4496</v>
      </c>
      <c r="I24" s="301">
        <v>229</v>
      </c>
      <c r="J24" s="299">
        <v>9.03</v>
      </c>
      <c r="K24" s="302">
        <v>945</v>
      </c>
      <c r="L24" s="89"/>
    </row>
    <row r="25" spans="1:12" s="90" customFormat="1" ht="12.75" customHeight="1">
      <c r="A25" s="297">
        <v>1991</v>
      </c>
      <c r="B25" s="298">
        <v>2332409</v>
      </c>
      <c r="C25" s="298">
        <v>47601</v>
      </c>
      <c r="D25" s="298">
        <v>1502911</v>
      </c>
      <c r="E25" s="299">
        <v>2.04</v>
      </c>
      <c r="F25" s="300">
        <v>0.177</v>
      </c>
      <c r="G25" s="299">
        <v>31.57</v>
      </c>
      <c r="H25" s="298">
        <v>4118</v>
      </c>
      <c r="I25" s="301">
        <v>171</v>
      </c>
      <c r="J25" s="299">
        <v>7.33</v>
      </c>
      <c r="K25" s="302">
        <v>1053</v>
      </c>
      <c r="L25" s="89"/>
    </row>
    <row r="26" spans="1:12" s="90" customFormat="1" ht="12" customHeight="1">
      <c r="A26" s="297">
        <v>1992</v>
      </c>
      <c r="B26" s="298">
        <v>2128419</v>
      </c>
      <c r="C26" s="298">
        <v>40873</v>
      </c>
      <c r="D26" s="298">
        <v>1348455</v>
      </c>
      <c r="E26" s="299">
        <v>1.92</v>
      </c>
      <c r="F26" s="300">
        <v>0.173</v>
      </c>
      <c r="G26" s="299">
        <v>32.99</v>
      </c>
      <c r="H26" s="298">
        <v>3684</v>
      </c>
      <c r="I26" s="301">
        <v>141</v>
      </c>
      <c r="J26" s="299">
        <v>6.62</v>
      </c>
      <c r="K26" s="302">
        <v>779</v>
      </c>
      <c r="L26" s="89"/>
    </row>
    <row r="27" spans="1:12" s="90" customFormat="1" ht="12.75" customHeight="1">
      <c r="A27" s="297">
        <v>1993</v>
      </c>
      <c r="B27" s="298">
        <v>2059557</v>
      </c>
      <c r="C27" s="298">
        <v>34875</v>
      </c>
      <c r="D27" s="298">
        <v>1189759</v>
      </c>
      <c r="E27" s="299">
        <v>1.69</v>
      </c>
      <c r="F27" s="300">
        <v>0.158</v>
      </c>
      <c r="G27" s="299">
        <v>34.11</v>
      </c>
      <c r="H27" s="298">
        <v>3260</v>
      </c>
      <c r="I27" s="301">
        <v>117</v>
      </c>
      <c r="J27" s="299">
        <v>5.68</v>
      </c>
      <c r="K27" s="302">
        <v>782</v>
      </c>
      <c r="L27" s="89"/>
    </row>
    <row r="28" spans="1:12" s="90" customFormat="1" ht="14.25" customHeight="1">
      <c r="A28" s="297">
        <v>1994</v>
      </c>
      <c r="B28" s="298">
        <v>1998526</v>
      </c>
      <c r="C28" s="298">
        <v>28386</v>
      </c>
      <c r="D28" s="298">
        <v>998444</v>
      </c>
      <c r="E28" s="299">
        <v>1.42</v>
      </c>
      <c r="F28" s="300">
        <v>0.137</v>
      </c>
      <c r="G28" s="299">
        <v>35.17</v>
      </c>
      <c r="H28" s="298">
        <v>2735</v>
      </c>
      <c r="I28" s="301">
        <v>121</v>
      </c>
      <c r="J28" s="299">
        <v>6.05</v>
      </c>
      <c r="K28" s="302" t="s">
        <v>242</v>
      </c>
      <c r="L28" s="89"/>
    </row>
    <row r="29" spans="1:12" s="90" customFormat="1" ht="12.75" customHeight="1">
      <c r="A29" s="297">
        <v>1995</v>
      </c>
      <c r="B29" s="298">
        <v>2048254</v>
      </c>
      <c r="C29" s="298">
        <v>29287</v>
      </c>
      <c r="D29" s="298">
        <v>1023567</v>
      </c>
      <c r="E29" s="299">
        <v>1.43</v>
      </c>
      <c r="F29" s="300">
        <v>0.137</v>
      </c>
      <c r="G29" s="299">
        <v>34.95</v>
      </c>
      <c r="H29" s="298">
        <v>2804</v>
      </c>
      <c r="I29" s="301">
        <v>127</v>
      </c>
      <c r="J29" s="299">
        <v>6.2</v>
      </c>
      <c r="K29" s="302" t="s">
        <v>243</v>
      </c>
      <c r="L29" s="89"/>
    </row>
    <row r="30" spans="1:12" s="90" customFormat="1" ht="12.75" customHeight="1">
      <c r="A30" s="297">
        <v>1996</v>
      </c>
      <c r="B30" s="298">
        <v>2149456</v>
      </c>
      <c r="C30" s="298">
        <v>31994</v>
      </c>
      <c r="D30" s="298">
        <v>1121489</v>
      </c>
      <c r="E30" s="299">
        <v>1.49</v>
      </c>
      <c r="F30" s="300">
        <v>0.143</v>
      </c>
      <c r="G30" s="299">
        <v>35.05</v>
      </c>
      <c r="H30" s="298">
        <v>3064</v>
      </c>
      <c r="I30" s="301">
        <v>151</v>
      </c>
      <c r="J30" s="299">
        <v>7.03</v>
      </c>
      <c r="K30" s="302" t="s">
        <v>244</v>
      </c>
      <c r="L30" s="89"/>
    </row>
    <row r="31" spans="1:12" s="90" customFormat="1" ht="12" customHeight="1">
      <c r="A31" s="297">
        <v>1997</v>
      </c>
      <c r="B31" s="298">
        <v>2135199</v>
      </c>
      <c r="C31" s="298">
        <v>28930</v>
      </c>
      <c r="D31" s="298">
        <v>1091780</v>
      </c>
      <c r="E31" s="299">
        <v>1.35</v>
      </c>
      <c r="F31" s="300">
        <v>0.14</v>
      </c>
      <c r="G31" s="299">
        <v>37.74</v>
      </c>
      <c r="H31" s="298">
        <v>2991</v>
      </c>
      <c r="I31" s="301">
        <v>100</v>
      </c>
      <c r="J31" s="299">
        <v>4.68</v>
      </c>
      <c r="K31" s="302" t="s">
        <v>245</v>
      </c>
      <c r="L31" s="89"/>
    </row>
    <row r="32" spans="1:12" s="90" customFormat="1" ht="14.25" customHeight="1">
      <c r="A32" s="297">
        <v>1998</v>
      </c>
      <c r="B32" s="298">
        <v>2199802</v>
      </c>
      <c r="C32" s="298">
        <v>28105</v>
      </c>
      <c r="D32" s="298">
        <v>1046177</v>
      </c>
      <c r="E32" s="299">
        <v>1.28</v>
      </c>
      <c r="F32" s="300">
        <v>0.13</v>
      </c>
      <c r="G32" s="299">
        <v>37.22</v>
      </c>
      <c r="H32" s="298">
        <v>2866</v>
      </c>
      <c r="I32" s="301">
        <v>138</v>
      </c>
      <c r="J32" s="299">
        <v>6.27</v>
      </c>
      <c r="K32" s="302" t="s">
        <v>246</v>
      </c>
      <c r="L32" s="89"/>
    </row>
    <row r="33" spans="1:12" s="90" customFormat="1" ht="14.25" customHeight="1">
      <c r="A33" s="297">
        <v>1999</v>
      </c>
      <c r="B33" s="298">
        <v>2102060</v>
      </c>
      <c r="C33" s="298">
        <v>24023</v>
      </c>
      <c r="D33" s="298">
        <v>942700</v>
      </c>
      <c r="E33" s="299">
        <v>1.14</v>
      </c>
      <c r="F33" s="300">
        <v>0.123</v>
      </c>
      <c r="G33" s="299">
        <v>39.24</v>
      </c>
      <c r="H33" s="298">
        <v>2583</v>
      </c>
      <c r="I33" s="301">
        <v>115</v>
      </c>
      <c r="J33" s="299">
        <v>5.47</v>
      </c>
      <c r="K33" s="302" t="s">
        <v>247</v>
      </c>
      <c r="L33" s="89"/>
    </row>
    <row r="34" spans="1:12" s="90" customFormat="1" ht="14.25" customHeight="1">
      <c r="A34" s="297">
        <v>2000</v>
      </c>
      <c r="B34" s="298">
        <v>2057437</v>
      </c>
      <c r="C34" s="298">
        <v>22116</v>
      </c>
      <c r="D34" s="298">
        <v>855713</v>
      </c>
      <c r="E34" s="299">
        <v>1.07</v>
      </c>
      <c r="F34" s="300">
        <v>0.114</v>
      </c>
      <c r="G34" s="299">
        <v>38.69</v>
      </c>
      <c r="H34" s="298">
        <v>2344</v>
      </c>
      <c r="I34" s="301">
        <v>88</v>
      </c>
      <c r="J34" s="299">
        <v>4.28</v>
      </c>
      <c r="K34" s="302" t="s">
        <v>248</v>
      </c>
      <c r="L34" s="89"/>
    </row>
    <row r="35" spans="1:12" s="90" customFormat="1" ht="14.25" customHeight="1">
      <c r="A35" s="297">
        <v>2001</v>
      </c>
      <c r="B35" s="298">
        <v>2035316</v>
      </c>
      <c r="C35" s="298">
        <v>20889</v>
      </c>
      <c r="D35" s="298">
        <v>835945</v>
      </c>
      <c r="E35" s="299">
        <v>1.03</v>
      </c>
      <c r="F35" s="300">
        <v>0.113</v>
      </c>
      <c r="G35" s="299">
        <v>40.02</v>
      </c>
      <c r="H35" s="298">
        <v>2290</v>
      </c>
      <c r="I35" s="301">
        <v>100</v>
      </c>
      <c r="J35" s="299">
        <v>4.91</v>
      </c>
      <c r="K35" s="302" t="s">
        <v>249</v>
      </c>
      <c r="L35" s="89"/>
    </row>
    <row r="36" spans="1:12" s="90" customFormat="1" ht="13.5" customHeight="1">
      <c r="A36" s="297">
        <v>2002</v>
      </c>
      <c r="B36" s="298">
        <v>2023454</v>
      </c>
      <c r="C36" s="298">
        <v>19439</v>
      </c>
      <c r="D36" s="298">
        <v>800189</v>
      </c>
      <c r="E36" s="299">
        <v>0.96</v>
      </c>
      <c r="F36" s="300">
        <v>0.108</v>
      </c>
      <c r="G36" s="299">
        <v>41.16</v>
      </c>
      <c r="H36" s="298">
        <v>2192</v>
      </c>
      <c r="I36" s="301">
        <v>87</v>
      </c>
      <c r="J36" s="299">
        <v>4.3</v>
      </c>
      <c r="K36" s="302" t="s">
        <v>250</v>
      </c>
      <c r="L36" s="89"/>
    </row>
    <row r="37" spans="1:12" s="90" customFormat="1" ht="14.25" customHeight="1">
      <c r="A37" s="297">
        <v>2003</v>
      </c>
      <c r="B37" s="298">
        <v>2011770</v>
      </c>
      <c r="C37" s="298">
        <v>17349</v>
      </c>
      <c r="D37" s="298">
        <v>741436</v>
      </c>
      <c r="E37" s="299">
        <v>0.86</v>
      </c>
      <c r="F37" s="300">
        <v>0.101</v>
      </c>
      <c r="G37" s="299">
        <v>42.74</v>
      </c>
      <c r="H37" s="298">
        <v>2031</v>
      </c>
      <c r="I37" s="301">
        <v>94</v>
      </c>
      <c r="J37" s="299">
        <v>4.67</v>
      </c>
      <c r="K37" s="302" t="s">
        <v>251</v>
      </c>
      <c r="L37" s="89"/>
    </row>
    <row r="38" spans="1:12" s="90" customFormat="1" ht="12.75" customHeight="1">
      <c r="A38" s="297">
        <v>2004</v>
      </c>
      <c r="B38" s="298">
        <v>2019372</v>
      </c>
      <c r="C38" s="298">
        <v>13317</v>
      </c>
      <c r="D38" s="298">
        <v>589281</v>
      </c>
      <c r="E38" s="299">
        <v>0.66</v>
      </c>
      <c r="F38" s="300">
        <v>0.08</v>
      </c>
      <c r="G38" s="299">
        <v>44.25</v>
      </c>
      <c r="H38" s="298">
        <v>1610</v>
      </c>
      <c r="I38" s="301">
        <v>79</v>
      </c>
      <c r="J38" s="299">
        <v>3.91</v>
      </c>
      <c r="K38" s="302" t="s">
        <v>252</v>
      </c>
      <c r="L38" s="89"/>
    </row>
    <row r="39" spans="1:12" s="90" customFormat="1" ht="12.75" customHeight="1">
      <c r="A39" s="297">
        <v>2005</v>
      </c>
      <c r="B39" s="298">
        <v>2038874</v>
      </c>
      <c r="C39" s="298">
        <v>12958</v>
      </c>
      <c r="D39" s="298">
        <v>622068</v>
      </c>
      <c r="E39" s="299">
        <v>0.64</v>
      </c>
      <c r="F39" s="300">
        <v>0.084</v>
      </c>
      <c r="G39" s="299">
        <v>48.01</v>
      </c>
      <c r="H39" s="298">
        <v>1700</v>
      </c>
      <c r="I39" s="301">
        <v>76</v>
      </c>
      <c r="J39" s="299">
        <v>3.73</v>
      </c>
      <c r="K39" s="302" t="s">
        <v>253</v>
      </c>
      <c r="L39" s="89"/>
    </row>
    <row r="40" spans="1:12" s="90" customFormat="1" ht="14.25" customHeight="1">
      <c r="A40" s="303">
        <v>2006</v>
      </c>
      <c r="B40" s="304">
        <v>2037334</v>
      </c>
      <c r="C40" s="304">
        <v>13826</v>
      </c>
      <c r="D40" s="304">
        <v>692560</v>
      </c>
      <c r="E40" s="305">
        <v>0.68</v>
      </c>
      <c r="F40" s="306">
        <v>0.093</v>
      </c>
      <c r="G40" s="305">
        <v>50.09</v>
      </c>
      <c r="H40" s="304">
        <v>1897</v>
      </c>
      <c r="I40" s="307">
        <v>95</v>
      </c>
      <c r="J40" s="305">
        <v>4.66</v>
      </c>
      <c r="K40" s="308" t="s">
        <v>254</v>
      </c>
      <c r="L40" s="89"/>
    </row>
    <row r="41" spans="1:12" s="90" customFormat="1" ht="14.25" customHeight="1">
      <c r="A41" s="297">
        <v>2007</v>
      </c>
      <c r="B41" s="298">
        <v>2311990</v>
      </c>
      <c r="C41" s="298">
        <v>14990</v>
      </c>
      <c r="D41" s="298">
        <v>688468</v>
      </c>
      <c r="E41" s="299">
        <v>0.65</v>
      </c>
      <c r="F41" s="300">
        <v>0.082</v>
      </c>
      <c r="G41" s="299">
        <v>45.93</v>
      </c>
      <c r="H41" s="298">
        <v>1886</v>
      </c>
      <c r="I41" s="301">
        <v>85</v>
      </c>
      <c r="J41" s="299">
        <v>3.68</v>
      </c>
      <c r="K41" s="302" t="s">
        <v>255</v>
      </c>
      <c r="L41" s="89"/>
    </row>
    <row r="42" spans="1:12" s="90" customFormat="1" ht="14.25" customHeight="1">
      <c r="A42" s="297">
        <v>2008</v>
      </c>
      <c r="B42" s="298">
        <v>1903867</v>
      </c>
      <c r="C42" s="298">
        <v>12524</v>
      </c>
      <c r="D42" s="298">
        <v>544214</v>
      </c>
      <c r="E42" s="299">
        <v>0.66</v>
      </c>
      <c r="F42" s="300">
        <v>0.078</v>
      </c>
      <c r="G42" s="299">
        <v>43.45</v>
      </c>
      <c r="H42" s="298">
        <v>1491</v>
      </c>
      <c r="I42" s="301">
        <v>80</v>
      </c>
      <c r="J42" s="299">
        <v>4.2</v>
      </c>
      <c r="K42" s="302" t="s">
        <v>256</v>
      </c>
      <c r="L42" s="89"/>
    </row>
    <row r="43" spans="1:11" s="91" customFormat="1" ht="14.25" customHeight="1">
      <c r="A43" s="297">
        <v>2009</v>
      </c>
      <c r="B43" s="298">
        <v>2273470</v>
      </c>
      <c r="C43" s="298">
        <v>12524</v>
      </c>
      <c r="D43" s="298">
        <v>544838</v>
      </c>
      <c r="E43" s="299">
        <v>0.5508759737317844</v>
      </c>
      <c r="F43" s="300">
        <v>0.06565764445165621</v>
      </c>
      <c r="G43" s="299">
        <v>43.50351325455126</v>
      </c>
      <c r="H43" s="298">
        <v>1492.7068493150684</v>
      </c>
      <c r="I43" s="301">
        <v>44</v>
      </c>
      <c r="J43" s="299">
        <v>1.9353675218938449</v>
      </c>
      <c r="K43" s="302" t="s">
        <v>257</v>
      </c>
    </row>
    <row r="44" spans="1:11" s="91" customFormat="1" ht="12.75" customHeight="1">
      <c r="A44" s="297">
        <v>2010</v>
      </c>
      <c r="B44" s="309">
        <v>2301146</v>
      </c>
      <c r="C44" s="309">
        <v>9802</v>
      </c>
      <c r="D44" s="309">
        <v>528579</v>
      </c>
      <c r="E44" s="310">
        <v>0.42596167300988297</v>
      </c>
      <c r="F44" s="311">
        <v>0.06293219308273428</v>
      </c>
      <c r="G44" s="312">
        <v>53.925627422974905</v>
      </c>
      <c r="H44" s="309">
        <v>1448.1616438356164</v>
      </c>
      <c r="I44" s="309">
        <v>48</v>
      </c>
      <c r="J44" s="312">
        <v>2.0859171908257887</v>
      </c>
      <c r="K44" s="313" t="s">
        <v>258</v>
      </c>
    </row>
    <row r="45" spans="1:11" s="91" customFormat="1" ht="11.25" customHeight="1">
      <c r="A45" s="314">
        <v>2011</v>
      </c>
      <c r="B45" s="315">
        <v>2341720</v>
      </c>
      <c r="C45" s="315">
        <v>9442</v>
      </c>
      <c r="D45" s="315">
        <v>529398</v>
      </c>
      <c r="E45" s="316">
        <v>0.4032078984677929</v>
      </c>
      <c r="F45" s="317">
        <v>0.06193761335480138</v>
      </c>
      <c r="G45" s="316">
        <v>56.06841770811269</v>
      </c>
      <c r="H45" s="315">
        <v>1450.4054794520548</v>
      </c>
      <c r="I45" s="318">
        <v>40</v>
      </c>
      <c r="J45" s="316">
        <v>1.7081461489845071</v>
      </c>
      <c r="K45" s="319" t="s">
        <v>259</v>
      </c>
    </row>
    <row r="46" spans="1:11" s="91" customFormat="1" ht="12.75" customHeight="1">
      <c r="A46" s="320">
        <v>2012</v>
      </c>
      <c r="B46" s="321">
        <v>2296589</v>
      </c>
      <c r="C46" s="321">
        <v>8767</v>
      </c>
      <c r="D46" s="321">
        <v>527188</v>
      </c>
      <c r="E46" s="322">
        <v>0.3817400501352223</v>
      </c>
      <c r="F46" s="323">
        <v>0.06289112614105122</v>
      </c>
      <c r="G46" s="324">
        <v>60.133226873502906</v>
      </c>
      <c r="H46" s="321">
        <v>1444.3506849315067</v>
      </c>
      <c r="I46" s="321">
        <v>52</v>
      </c>
      <c r="J46" s="324">
        <v>2.2642275130639398</v>
      </c>
      <c r="K46" s="325" t="s">
        <v>260</v>
      </c>
    </row>
    <row r="47" spans="1:11" s="91" customFormat="1" ht="12.75" customHeight="1">
      <c r="A47" s="314">
        <v>2013</v>
      </c>
      <c r="B47" s="315">
        <v>2496319.345</v>
      </c>
      <c r="C47" s="315">
        <v>8577</v>
      </c>
      <c r="D47" s="315">
        <v>534395</v>
      </c>
      <c r="E47" s="316">
        <v>0.34358584838832</v>
      </c>
      <c r="F47" s="317">
        <v>0.05865018405371367</v>
      </c>
      <c r="G47" s="316">
        <v>62.3055847032762</v>
      </c>
      <c r="H47" s="315">
        <v>1464.0958904109589</v>
      </c>
      <c r="I47" s="318">
        <v>52</v>
      </c>
      <c r="J47" s="316">
        <v>2.0830668201227285</v>
      </c>
      <c r="K47" s="319" t="s">
        <v>277</v>
      </c>
    </row>
    <row r="48" spans="1:11" s="91" customFormat="1" ht="12.75" customHeight="1">
      <c r="A48" s="320">
        <v>2014</v>
      </c>
      <c r="B48" s="321">
        <v>2592522.5750000007</v>
      </c>
      <c r="C48" s="321">
        <v>8240</v>
      </c>
      <c r="D48" s="321">
        <v>490307</v>
      </c>
      <c r="E48" s="322">
        <v>0.317837155188514</v>
      </c>
      <c r="F48" s="323">
        <v>0.0518146635353819</v>
      </c>
      <c r="G48" s="324">
        <v>59.5032766990291</v>
      </c>
      <c r="H48" s="321">
        <v>1343.30684931507</v>
      </c>
      <c r="I48" s="321">
        <v>39</v>
      </c>
      <c r="J48" s="324">
        <v>1.504326341304858</v>
      </c>
      <c r="K48" s="325" t="s">
        <v>259</v>
      </c>
    </row>
    <row r="49" spans="1:11" s="91" customFormat="1" ht="12.75" customHeight="1">
      <c r="A49" s="314">
        <v>2015</v>
      </c>
      <c r="B49" s="315">
        <v>2722399.804</v>
      </c>
      <c r="C49" s="315">
        <v>9565</v>
      </c>
      <c r="D49" s="315">
        <v>573764</v>
      </c>
      <c r="E49" s="316">
        <v>0.35</v>
      </c>
      <c r="F49" s="317">
        <v>0.058</v>
      </c>
      <c r="G49" s="316">
        <v>59.99</v>
      </c>
      <c r="H49" s="315">
        <v>1572</v>
      </c>
      <c r="I49" s="318">
        <v>57</v>
      </c>
      <c r="J49" s="316">
        <v>2.09</v>
      </c>
      <c r="K49" s="319" t="s">
        <v>314</v>
      </c>
    </row>
    <row r="50" spans="1:11" s="91" customFormat="1" ht="12.75" customHeight="1" thickBot="1">
      <c r="A50" s="326">
        <v>2016</v>
      </c>
      <c r="B50" s="327">
        <v>2844858</v>
      </c>
      <c r="C50" s="327">
        <v>10327</v>
      </c>
      <c r="D50" s="327">
        <v>636049</v>
      </c>
      <c r="E50" s="328">
        <v>0.36</v>
      </c>
      <c r="F50" s="328">
        <v>0.061</v>
      </c>
      <c r="G50" s="328">
        <v>61.59</v>
      </c>
      <c r="H50" s="327">
        <v>1738</v>
      </c>
      <c r="I50" s="328">
        <v>40</v>
      </c>
      <c r="J50" s="328">
        <v>1.41</v>
      </c>
      <c r="K50" s="329" t="s">
        <v>322</v>
      </c>
    </row>
    <row r="51" spans="1:11" ht="12.75">
      <c r="A51" s="442" t="s">
        <v>315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</row>
    <row r="52" spans="1:11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</sheetData>
  <sheetProtection/>
  <mergeCells count="2">
    <mergeCell ref="A1:K1"/>
    <mergeCell ref="A51:K5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view="pageLayout" zoomScaleNormal="90" workbookViewId="0" topLeftCell="A1">
      <selection activeCell="Z12" sqref="Z12"/>
    </sheetView>
  </sheetViews>
  <sheetFormatPr defaultColWidth="8.796875" defaultRowHeight="15"/>
  <cols>
    <col min="1" max="1" width="3" style="57" customWidth="1"/>
    <col min="2" max="2" width="12.19921875" style="57" customWidth="1"/>
    <col min="3" max="3" width="4.8984375" style="57" customWidth="1"/>
    <col min="4" max="4" width="4.796875" style="57" customWidth="1"/>
    <col min="5" max="5" width="4.8984375" style="57" customWidth="1"/>
    <col min="6" max="8" width="4" style="57" customWidth="1"/>
    <col min="9" max="9" width="4.19921875" style="57" customWidth="1"/>
    <col min="10" max="11" width="4.09765625" style="57" customWidth="1"/>
    <col min="12" max="12" width="4.19921875" style="57" customWidth="1"/>
    <col min="13" max="13" width="4" style="57" customWidth="1"/>
    <col min="14" max="14" width="4.3984375" style="57" customWidth="1"/>
    <col min="15" max="15" width="4" style="57" customWidth="1"/>
    <col min="16" max="16" width="4.59765625" style="57" customWidth="1"/>
    <col min="17" max="18" width="4.19921875" style="57" customWidth="1"/>
    <col min="19" max="19" width="4.296875" style="57" customWidth="1"/>
    <col min="20" max="20" width="4.09765625" style="57" customWidth="1"/>
    <col min="21" max="21" width="4" style="57" customWidth="1"/>
    <col min="22" max="22" width="4.09765625" style="57" customWidth="1"/>
    <col min="23" max="23" width="4.19921875" style="57" customWidth="1"/>
    <col min="24" max="25" width="3.8984375" style="57" customWidth="1"/>
    <col min="26" max="26" width="8.8984375" style="274" customWidth="1"/>
    <col min="27" max="16384" width="8.8984375" style="57" customWidth="1"/>
  </cols>
  <sheetData>
    <row r="1" spans="1:25" ht="25.5" customHeight="1" thickBot="1">
      <c r="A1" s="443" t="s">
        <v>328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273"/>
    </row>
    <row r="2" spans="1:26" ht="24" customHeight="1" thickBot="1">
      <c r="A2" s="255" t="s">
        <v>15</v>
      </c>
      <c r="B2" s="250" t="s">
        <v>320</v>
      </c>
      <c r="C2" s="259">
        <v>2006</v>
      </c>
      <c r="D2" s="260">
        <v>2007</v>
      </c>
      <c r="E2" s="260">
        <v>2008</v>
      </c>
      <c r="F2" s="260">
        <v>2009</v>
      </c>
      <c r="G2" s="260">
        <v>2010</v>
      </c>
      <c r="H2" s="260">
        <v>2011</v>
      </c>
      <c r="I2" s="260">
        <v>2012</v>
      </c>
      <c r="J2" s="261">
        <v>2013</v>
      </c>
      <c r="K2" s="261">
        <v>2014</v>
      </c>
      <c r="L2" s="260">
        <v>2015</v>
      </c>
      <c r="M2" s="262">
        <v>2016</v>
      </c>
      <c r="N2" s="259">
        <v>2006</v>
      </c>
      <c r="O2" s="260">
        <v>2007</v>
      </c>
      <c r="P2" s="260">
        <v>2008</v>
      </c>
      <c r="Q2" s="260">
        <v>2009</v>
      </c>
      <c r="R2" s="260">
        <v>2010</v>
      </c>
      <c r="S2" s="260">
        <v>2011</v>
      </c>
      <c r="T2" s="260">
        <v>2012</v>
      </c>
      <c r="U2" s="260">
        <v>2013</v>
      </c>
      <c r="V2" s="260">
        <v>2014</v>
      </c>
      <c r="W2" s="260">
        <v>2015</v>
      </c>
      <c r="X2" s="262">
        <v>2016</v>
      </c>
      <c r="Y2" s="251"/>
      <c r="Z2" s="251"/>
    </row>
    <row r="3" spans="1:24" ht="24" customHeight="1">
      <c r="A3" s="256" t="s">
        <v>177</v>
      </c>
      <c r="B3" s="252" t="s">
        <v>178</v>
      </c>
      <c r="C3" s="247">
        <v>808</v>
      </c>
      <c r="D3" s="96">
        <v>882</v>
      </c>
      <c r="E3" s="96">
        <v>939</v>
      </c>
      <c r="F3" s="96">
        <v>761</v>
      </c>
      <c r="G3" s="96">
        <v>733</v>
      </c>
      <c r="H3" s="96">
        <v>708</v>
      </c>
      <c r="I3" s="96">
        <v>677</v>
      </c>
      <c r="J3" s="97">
        <v>631</v>
      </c>
      <c r="K3" s="97">
        <v>644</v>
      </c>
      <c r="L3" s="96">
        <v>734</v>
      </c>
      <c r="M3" s="98">
        <v>817</v>
      </c>
      <c r="N3" s="93">
        <f aca="true" t="shared" si="0" ref="N3:N13">C3/C$14*100</f>
        <v>7.214285714285714</v>
      </c>
      <c r="O3" s="93">
        <f aca="true" t="shared" si="1" ref="O3:O13">D3/D$14*100</f>
        <v>7.4669827294277</v>
      </c>
      <c r="P3" s="93">
        <f aca="true" t="shared" si="2" ref="P3:P13">E3/E$14*100</f>
        <v>8.255670828204677</v>
      </c>
      <c r="Q3" s="93">
        <f aca="true" t="shared" si="3" ref="Q3:Q13">F3/F$14*100</f>
        <v>8.421868083222666</v>
      </c>
      <c r="R3" s="93">
        <f aca="true" t="shared" si="4" ref="R3:R13">G3/G$14*100</f>
        <v>8.168951298339461</v>
      </c>
      <c r="S3" s="93">
        <f aca="true" t="shared" si="5" ref="S3:S13">H3/H$14*100</f>
        <v>8.180242634315425</v>
      </c>
      <c r="T3" s="93">
        <f aca="true" t="shared" si="6" ref="T3:T13">I3/I$14*100</f>
        <v>8.144850818094323</v>
      </c>
      <c r="U3" s="93">
        <f aca="true" t="shared" si="7" ref="U3:U13">J3/J$14*100</f>
        <v>7.569577735124761</v>
      </c>
      <c r="V3" s="93">
        <f aca="true" t="shared" si="8" ref="V3:V13">K3/K$14*100</f>
        <v>7.872860635696821</v>
      </c>
      <c r="W3" s="93">
        <f aca="true" t="shared" si="9" ref="W3:W13">L3/L$14*100</f>
        <v>8.273219116321009</v>
      </c>
      <c r="X3" s="109">
        <f aca="true" t="shared" si="10" ref="X3:X13">M3/M$14*100</f>
        <v>8.880434782608695</v>
      </c>
    </row>
    <row r="4" spans="1:24" ht="60.75" customHeight="1">
      <c r="A4" s="257" t="s">
        <v>179</v>
      </c>
      <c r="B4" s="253" t="s">
        <v>180</v>
      </c>
      <c r="C4" s="248">
        <v>302</v>
      </c>
      <c r="D4" s="99">
        <v>313</v>
      </c>
      <c r="E4" s="99">
        <v>338</v>
      </c>
      <c r="F4" s="99">
        <v>234</v>
      </c>
      <c r="G4" s="99">
        <v>254</v>
      </c>
      <c r="H4" s="99">
        <v>256</v>
      </c>
      <c r="I4" s="99">
        <v>255</v>
      </c>
      <c r="J4" s="100">
        <v>245</v>
      </c>
      <c r="K4" s="100">
        <v>244</v>
      </c>
      <c r="L4" s="99">
        <v>194</v>
      </c>
      <c r="M4" s="101">
        <v>243</v>
      </c>
      <c r="N4" s="92">
        <f t="shared" si="0"/>
        <v>2.6964285714285716</v>
      </c>
      <c r="O4" s="92">
        <f t="shared" si="1"/>
        <v>2.6498476125973585</v>
      </c>
      <c r="P4" s="92">
        <f t="shared" si="2"/>
        <v>2.9716898188851766</v>
      </c>
      <c r="Q4" s="92">
        <f t="shared" si="3"/>
        <v>2.589641434262948</v>
      </c>
      <c r="R4" s="92">
        <f t="shared" si="4"/>
        <v>2.830714365318177</v>
      </c>
      <c r="S4" s="92">
        <f t="shared" si="5"/>
        <v>2.957827845176199</v>
      </c>
      <c r="T4" s="92">
        <f t="shared" si="6"/>
        <v>3.067853705486044</v>
      </c>
      <c r="U4" s="92">
        <f t="shared" si="7"/>
        <v>2.939059500959693</v>
      </c>
      <c r="V4" s="92">
        <f t="shared" si="8"/>
        <v>2.9828850855745723</v>
      </c>
      <c r="W4" s="92">
        <f t="shared" si="9"/>
        <v>2.1866546438232644</v>
      </c>
      <c r="X4" s="102">
        <f t="shared" si="10"/>
        <v>2.641304347826087</v>
      </c>
    </row>
    <row r="5" spans="1:24" ht="51">
      <c r="A5" s="257" t="s">
        <v>181</v>
      </c>
      <c r="B5" s="253" t="s">
        <v>182</v>
      </c>
      <c r="C5" s="248">
        <v>1680</v>
      </c>
      <c r="D5" s="99">
        <v>1795</v>
      </c>
      <c r="E5" s="99">
        <v>1656</v>
      </c>
      <c r="F5" s="99">
        <v>1141</v>
      </c>
      <c r="G5" s="99">
        <v>1172</v>
      </c>
      <c r="H5" s="99">
        <v>1033</v>
      </c>
      <c r="I5" s="99">
        <v>942</v>
      </c>
      <c r="J5" s="100">
        <v>962</v>
      </c>
      <c r="K5" s="100">
        <v>1008</v>
      </c>
      <c r="L5" s="99">
        <v>1023</v>
      </c>
      <c r="M5" s="101">
        <v>1059</v>
      </c>
      <c r="N5" s="92">
        <f t="shared" si="0"/>
        <v>15</v>
      </c>
      <c r="O5" s="92">
        <f t="shared" si="1"/>
        <v>15.196410430071113</v>
      </c>
      <c r="P5" s="92">
        <f t="shared" si="2"/>
        <v>14.559521716194832</v>
      </c>
      <c r="Q5" s="92">
        <f t="shared" si="3"/>
        <v>12.627268702965914</v>
      </c>
      <c r="R5" s="92">
        <f t="shared" si="4"/>
        <v>13.061406441546863</v>
      </c>
      <c r="S5" s="92">
        <f t="shared" si="5"/>
        <v>11.935297515886772</v>
      </c>
      <c r="T5" s="92">
        <f t="shared" si="6"/>
        <v>11.333012512030798</v>
      </c>
      <c r="U5" s="92">
        <f t="shared" si="7"/>
        <v>11.540307101727446</v>
      </c>
      <c r="V5" s="92">
        <f t="shared" si="8"/>
        <v>12.32273838630807</v>
      </c>
      <c r="W5" s="92">
        <f t="shared" si="9"/>
        <v>11.530658250676284</v>
      </c>
      <c r="X5" s="102">
        <f t="shared" si="10"/>
        <v>11.51086956521739</v>
      </c>
    </row>
    <row r="6" spans="1:24" ht="54" customHeight="1">
      <c r="A6" s="257" t="s">
        <v>183</v>
      </c>
      <c r="B6" s="253" t="s">
        <v>261</v>
      </c>
      <c r="C6" s="248">
        <v>2890</v>
      </c>
      <c r="D6" s="99">
        <v>2885</v>
      </c>
      <c r="E6" s="99">
        <v>2911</v>
      </c>
      <c r="F6" s="99">
        <v>2684</v>
      </c>
      <c r="G6" s="99">
        <v>2713</v>
      </c>
      <c r="H6" s="99">
        <v>2510</v>
      </c>
      <c r="I6" s="99">
        <v>2415</v>
      </c>
      <c r="J6" s="100">
        <v>2562</v>
      </c>
      <c r="K6" s="100">
        <v>2197</v>
      </c>
      <c r="L6" s="99">
        <v>2467</v>
      </c>
      <c r="M6" s="101">
        <v>2521</v>
      </c>
      <c r="N6" s="92">
        <f t="shared" si="0"/>
        <v>25.80357142857143</v>
      </c>
      <c r="O6" s="92">
        <f t="shared" si="1"/>
        <v>24.424314256688113</v>
      </c>
      <c r="P6" s="92">
        <f t="shared" si="2"/>
        <v>25.59345876560577</v>
      </c>
      <c r="Q6" s="92">
        <f t="shared" si="3"/>
        <v>29.70340858787074</v>
      </c>
      <c r="R6" s="92">
        <f t="shared" si="4"/>
        <v>30.235149894126824</v>
      </c>
      <c r="S6" s="92">
        <f t="shared" si="5"/>
        <v>29.000577700751013</v>
      </c>
      <c r="T6" s="92">
        <f t="shared" si="6"/>
        <v>29.054379210779597</v>
      </c>
      <c r="U6" s="92">
        <f t="shared" si="7"/>
        <v>30.734165067178505</v>
      </c>
      <c r="V6" s="92">
        <f t="shared" si="8"/>
        <v>26.858190709046454</v>
      </c>
      <c r="W6" s="92">
        <f t="shared" si="9"/>
        <v>27.80658250676285</v>
      </c>
      <c r="X6" s="102">
        <f t="shared" si="10"/>
        <v>27.402173913043477</v>
      </c>
    </row>
    <row r="7" spans="1:24" ht="25.5">
      <c r="A7" s="257" t="s">
        <v>185</v>
      </c>
      <c r="B7" s="253" t="s">
        <v>186</v>
      </c>
      <c r="C7" s="248">
        <v>3402</v>
      </c>
      <c r="D7" s="99">
        <v>3737</v>
      </c>
      <c r="E7" s="99">
        <v>3413</v>
      </c>
      <c r="F7" s="99">
        <v>2540</v>
      </c>
      <c r="G7" s="99">
        <v>2454</v>
      </c>
      <c r="H7" s="99">
        <v>2539</v>
      </c>
      <c r="I7" s="99">
        <v>2401</v>
      </c>
      <c r="J7" s="100">
        <v>2360</v>
      </c>
      <c r="K7" s="100">
        <v>2506</v>
      </c>
      <c r="L7" s="99">
        <v>2729</v>
      </c>
      <c r="M7" s="101">
        <v>2769</v>
      </c>
      <c r="N7" s="92">
        <f t="shared" si="0"/>
        <v>30.375000000000004</v>
      </c>
      <c r="O7" s="92">
        <f t="shared" si="1"/>
        <v>31.637317981713515</v>
      </c>
      <c r="P7" s="92">
        <f t="shared" si="2"/>
        <v>30.00703358537014</v>
      </c>
      <c r="Q7" s="92">
        <f t="shared" si="3"/>
        <v>28.109783089862773</v>
      </c>
      <c r="R7" s="92">
        <f t="shared" si="4"/>
        <v>27.348712805081917</v>
      </c>
      <c r="S7" s="92">
        <f t="shared" si="5"/>
        <v>29.33564413633738</v>
      </c>
      <c r="T7" s="92">
        <f t="shared" si="6"/>
        <v>28.885948026948988</v>
      </c>
      <c r="U7" s="92">
        <f t="shared" si="7"/>
        <v>28.310940499040306</v>
      </c>
      <c r="V7" s="92">
        <f t="shared" si="8"/>
        <v>30.63569682151589</v>
      </c>
      <c r="W7" s="92">
        <f t="shared" si="9"/>
        <v>30.75969341749324</v>
      </c>
      <c r="X7" s="102">
        <f t="shared" si="10"/>
        <v>30.09782608695652</v>
      </c>
    </row>
    <row r="8" spans="1:24" ht="51" customHeight="1">
      <c r="A8" s="257" t="s">
        <v>187</v>
      </c>
      <c r="B8" s="253" t="s">
        <v>188</v>
      </c>
      <c r="C8" s="248">
        <v>904</v>
      </c>
      <c r="D8" s="99">
        <v>1043</v>
      </c>
      <c r="E8" s="99">
        <v>1025</v>
      </c>
      <c r="F8" s="99">
        <v>744</v>
      </c>
      <c r="G8" s="99">
        <v>723</v>
      </c>
      <c r="H8" s="99">
        <v>765</v>
      </c>
      <c r="I8" s="99">
        <v>769</v>
      </c>
      <c r="J8" s="100">
        <v>733</v>
      </c>
      <c r="K8" s="100">
        <v>770</v>
      </c>
      <c r="L8" s="99">
        <v>839</v>
      </c>
      <c r="M8" s="101">
        <v>841</v>
      </c>
      <c r="N8" s="92">
        <f t="shared" si="0"/>
        <v>8.071428571428571</v>
      </c>
      <c r="O8" s="92">
        <f t="shared" si="1"/>
        <v>8.830003386386725</v>
      </c>
      <c r="P8" s="92">
        <f t="shared" si="2"/>
        <v>9.011781255494988</v>
      </c>
      <c r="Q8" s="92">
        <f t="shared" si="3"/>
        <v>8.233731739707835</v>
      </c>
      <c r="R8" s="92">
        <f t="shared" si="4"/>
        <v>8.057505850885992</v>
      </c>
      <c r="S8" s="92">
        <f t="shared" si="5"/>
        <v>8.838821490467938</v>
      </c>
      <c r="T8" s="92">
        <f t="shared" si="6"/>
        <v>9.251684311838305</v>
      </c>
      <c r="U8" s="92">
        <f t="shared" si="7"/>
        <v>8.793186180422264</v>
      </c>
      <c r="V8" s="92">
        <f t="shared" si="8"/>
        <v>9.41320293398533</v>
      </c>
      <c r="W8" s="92">
        <f t="shared" si="9"/>
        <v>9.456717763751127</v>
      </c>
      <c r="X8" s="102">
        <f t="shared" si="10"/>
        <v>9.141304347826088</v>
      </c>
    </row>
    <row r="9" spans="1:24" ht="49.5" customHeight="1">
      <c r="A9" s="257" t="s">
        <v>189</v>
      </c>
      <c r="B9" s="253" t="s">
        <v>190</v>
      </c>
      <c r="C9" s="248">
        <v>304</v>
      </c>
      <c r="D9" s="99">
        <v>329</v>
      </c>
      <c r="E9" s="99">
        <v>320</v>
      </c>
      <c r="F9" s="99">
        <v>239</v>
      </c>
      <c r="G9" s="99">
        <v>193</v>
      </c>
      <c r="H9" s="99">
        <v>181</v>
      </c>
      <c r="I9" s="99">
        <v>173</v>
      </c>
      <c r="J9" s="100">
        <v>176</v>
      </c>
      <c r="K9" s="100">
        <v>158</v>
      </c>
      <c r="L9" s="99">
        <v>216</v>
      </c>
      <c r="M9" s="101">
        <v>207</v>
      </c>
      <c r="N9" s="92">
        <f t="shared" si="0"/>
        <v>2.7142857142857144</v>
      </c>
      <c r="O9" s="92">
        <f t="shared" si="1"/>
        <v>2.78530308161192</v>
      </c>
      <c r="P9" s="92">
        <f t="shared" si="2"/>
        <v>2.813434148056972</v>
      </c>
      <c r="Q9" s="92">
        <f t="shared" si="3"/>
        <v>2.6449756529437805</v>
      </c>
      <c r="R9" s="92">
        <f t="shared" si="4"/>
        <v>2.1508971358520004</v>
      </c>
      <c r="S9" s="92">
        <f t="shared" si="5"/>
        <v>2.0912767186597345</v>
      </c>
      <c r="T9" s="92">
        <f t="shared" si="6"/>
        <v>2.081328200192493</v>
      </c>
      <c r="U9" s="92">
        <f t="shared" si="7"/>
        <v>2.111324376199616</v>
      </c>
      <c r="V9" s="92">
        <f t="shared" si="8"/>
        <v>1.9315403422982886</v>
      </c>
      <c r="W9" s="92">
        <f t="shared" si="9"/>
        <v>2.4346257889990985</v>
      </c>
      <c r="X9" s="102">
        <f t="shared" si="10"/>
        <v>2.25</v>
      </c>
    </row>
    <row r="10" spans="1:24" ht="36" customHeight="1">
      <c r="A10" s="257" t="s">
        <v>191</v>
      </c>
      <c r="B10" s="253" t="s">
        <v>192</v>
      </c>
      <c r="C10" s="248">
        <v>19</v>
      </c>
      <c r="D10" s="99">
        <v>20</v>
      </c>
      <c r="E10" s="99">
        <v>11</v>
      </c>
      <c r="F10" s="99">
        <v>11</v>
      </c>
      <c r="G10" s="99">
        <v>10</v>
      </c>
      <c r="H10" s="99">
        <v>8</v>
      </c>
      <c r="I10" s="99">
        <v>7</v>
      </c>
      <c r="J10" s="100">
        <v>8</v>
      </c>
      <c r="K10" s="100">
        <v>4</v>
      </c>
      <c r="L10" s="99">
        <v>13</v>
      </c>
      <c r="M10" s="101">
        <v>7</v>
      </c>
      <c r="N10" s="92">
        <f t="shared" si="0"/>
        <v>0.16964285714285715</v>
      </c>
      <c r="O10" s="92">
        <f t="shared" si="1"/>
        <v>0.16931933626820184</v>
      </c>
      <c r="P10" s="92">
        <f t="shared" si="2"/>
        <v>0.09671179883945842</v>
      </c>
      <c r="Q10" s="92">
        <f t="shared" si="3"/>
        <v>0.1217352810978309</v>
      </c>
      <c r="R10" s="92">
        <f t="shared" si="4"/>
        <v>0.11144544745347153</v>
      </c>
      <c r="S10" s="92">
        <f t="shared" si="5"/>
        <v>0.09243212016175621</v>
      </c>
      <c r="T10" s="92">
        <f t="shared" si="6"/>
        <v>0.08421559191530317</v>
      </c>
      <c r="U10" s="92">
        <f t="shared" si="7"/>
        <v>0.09596928982725528</v>
      </c>
      <c r="V10" s="92">
        <f t="shared" si="8"/>
        <v>0.04889975550122249</v>
      </c>
      <c r="W10" s="92">
        <f t="shared" si="9"/>
        <v>0.14652840396753833</v>
      </c>
      <c r="X10" s="102">
        <f t="shared" si="10"/>
        <v>0.07608695652173914</v>
      </c>
    </row>
    <row r="11" spans="1:24" ht="14.25" customHeight="1">
      <c r="A11" s="257" t="s">
        <v>193</v>
      </c>
      <c r="B11" s="253" t="s">
        <v>194</v>
      </c>
      <c r="C11" s="248">
        <v>32</v>
      </c>
      <c r="D11" s="99">
        <v>37</v>
      </c>
      <c r="E11" s="99">
        <v>18</v>
      </c>
      <c r="F11" s="99">
        <v>9</v>
      </c>
      <c r="G11" s="99">
        <v>20</v>
      </c>
      <c r="H11" s="99">
        <v>16</v>
      </c>
      <c r="I11" s="99">
        <v>16</v>
      </c>
      <c r="J11" s="100">
        <v>13</v>
      </c>
      <c r="K11" s="100">
        <v>14</v>
      </c>
      <c r="L11" s="99">
        <v>13</v>
      </c>
      <c r="M11" s="101">
        <v>17</v>
      </c>
      <c r="N11" s="92">
        <f t="shared" si="0"/>
        <v>0.2857142857142857</v>
      </c>
      <c r="O11" s="92">
        <f t="shared" si="1"/>
        <v>0.31324077209617335</v>
      </c>
      <c r="P11" s="92">
        <f t="shared" si="2"/>
        <v>0.15825567082820466</v>
      </c>
      <c r="Q11" s="92">
        <f t="shared" si="3"/>
        <v>0.099601593625498</v>
      </c>
      <c r="R11" s="92">
        <f t="shared" si="4"/>
        <v>0.22289089490694305</v>
      </c>
      <c r="S11" s="92">
        <f t="shared" si="5"/>
        <v>0.18486424032351242</v>
      </c>
      <c r="T11" s="92">
        <f t="shared" si="6"/>
        <v>0.192492781520693</v>
      </c>
      <c r="U11" s="92">
        <f t="shared" si="7"/>
        <v>0.15595009596928983</v>
      </c>
      <c r="V11" s="92">
        <f t="shared" si="8"/>
        <v>0.1711491442542787</v>
      </c>
      <c r="W11" s="92">
        <f t="shared" si="9"/>
        <v>0.14652840396753833</v>
      </c>
      <c r="X11" s="102">
        <f t="shared" si="10"/>
        <v>0.18478260869565216</v>
      </c>
    </row>
    <row r="12" spans="1:24" ht="25.5">
      <c r="A12" s="257" t="s">
        <v>195</v>
      </c>
      <c r="B12" s="254" t="s">
        <v>196</v>
      </c>
      <c r="C12" s="249">
        <v>416</v>
      </c>
      <c r="D12" s="103">
        <v>377</v>
      </c>
      <c r="E12" s="103">
        <v>335</v>
      </c>
      <c r="F12" s="103">
        <v>327</v>
      </c>
      <c r="G12" s="103">
        <v>351</v>
      </c>
      <c r="H12" s="103">
        <v>318</v>
      </c>
      <c r="I12" s="103">
        <v>340</v>
      </c>
      <c r="J12" s="104">
        <v>361</v>
      </c>
      <c r="K12" s="104">
        <v>298</v>
      </c>
      <c r="L12" s="103">
        <v>315</v>
      </c>
      <c r="M12" s="105">
        <v>354</v>
      </c>
      <c r="N12" s="92">
        <f t="shared" si="0"/>
        <v>3.7142857142857144</v>
      </c>
      <c r="O12" s="92">
        <f t="shared" si="1"/>
        <v>3.1916694886556045</v>
      </c>
      <c r="P12" s="92">
        <f t="shared" si="2"/>
        <v>2.9453138737471423</v>
      </c>
      <c r="Q12" s="92">
        <f t="shared" si="3"/>
        <v>3.618857901726428</v>
      </c>
      <c r="R12" s="92">
        <f t="shared" si="4"/>
        <v>3.911735205616851</v>
      </c>
      <c r="S12" s="92">
        <f t="shared" si="5"/>
        <v>3.674176776429809</v>
      </c>
      <c r="T12" s="92">
        <f t="shared" si="6"/>
        <v>4.090471607314726</v>
      </c>
      <c r="U12" s="92">
        <f t="shared" si="7"/>
        <v>4.3306142034548945</v>
      </c>
      <c r="V12" s="92">
        <f t="shared" si="8"/>
        <v>3.6430317848410754</v>
      </c>
      <c r="W12" s="92">
        <f t="shared" si="9"/>
        <v>3.5504959422903513</v>
      </c>
      <c r="X12" s="102">
        <f t="shared" si="10"/>
        <v>3.847826086956522</v>
      </c>
    </row>
    <row r="13" spans="1:24" ht="13.5" thickBot="1">
      <c r="A13" s="258" t="s">
        <v>197</v>
      </c>
      <c r="B13" s="275" t="s">
        <v>198</v>
      </c>
      <c r="C13" s="276">
        <v>443</v>
      </c>
      <c r="D13" s="277">
        <v>394</v>
      </c>
      <c r="E13" s="277">
        <v>408</v>
      </c>
      <c r="F13" s="277">
        <v>346</v>
      </c>
      <c r="G13" s="277">
        <v>350</v>
      </c>
      <c r="H13" s="277">
        <v>321</v>
      </c>
      <c r="I13" s="277">
        <v>317</v>
      </c>
      <c r="J13" s="278">
        <v>285</v>
      </c>
      <c r="K13" s="278">
        <v>337</v>
      </c>
      <c r="L13" s="277">
        <v>329</v>
      </c>
      <c r="M13" s="279">
        <v>365</v>
      </c>
      <c r="N13" s="106">
        <f t="shared" si="0"/>
        <v>3.9553571428571432</v>
      </c>
      <c r="O13" s="106">
        <f t="shared" si="1"/>
        <v>3.3355909244835757</v>
      </c>
      <c r="P13" s="106">
        <f t="shared" si="2"/>
        <v>3.5871285387726397</v>
      </c>
      <c r="Q13" s="106">
        <f t="shared" si="3"/>
        <v>3.82912793271359</v>
      </c>
      <c r="R13" s="106">
        <f t="shared" si="4"/>
        <v>3.9005906608715035</v>
      </c>
      <c r="S13" s="106">
        <f t="shared" si="5"/>
        <v>3.7088388214904677</v>
      </c>
      <c r="T13" s="106">
        <f t="shared" si="6"/>
        <v>3.8137632338787295</v>
      </c>
      <c r="U13" s="106">
        <f t="shared" si="7"/>
        <v>3.418905950095969</v>
      </c>
      <c r="V13" s="106">
        <f t="shared" si="8"/>
        <v>4.119804400977995</v>
      </c>
      <c r="W13" s="106">
        <f t="shared" si="9"/>
        <v>3.7082957619477006</v>
      </c>
      <c r="X13" s="107">
        <f t="shared" si="10"/>
        <v>3.967391304347826</v>
      </c>
    </row>
    <row r="14" spans="1:24" ht="20.25" customHeight="1" thickBot="1" thickTop="1">
      <c r="A14" s="330"/>
      <c r="B14" s="331" t="s">
        <v>199</v>
      </c>
      <c r="C14" s="332">
        <f aca="true" t="shared" si="11" ref="C14:L14">SUM(C3:C13)</f>
        <v>11200</v>
      </c>
      <c r="D14" s="333">
        <f t="shared" si="11"/>
        <v>11812</v>
      </c>
      <c r="E14" s="333">
        <f t="shared" si="11"/>
        <v>11374</v>
      </c>
      <c r="F14" s="333">
        <f t="shared" si="11"/>
        <v>9036</v>
      </c>
      <c r="G14" s="333">
        <f t="shared" si="11"/>
        <v>8973</v>
      </c>
      <c r="H14" s="333">
        <f t="shared" si="11"/>
        <v>8655</v>
      </c>
      <c r="I14" s="333">
        <f t="shared" si="11"/>
        <v>8312</v>
      </c>
      <c r="J14" s="334">
        <f t="shared" si="11"/>
        <v>8336</v>
      </c>
      <c r="K14" s="334">
        <f t="shared" si="11"/>
        <v>8180</v>
      </c>
      <c r="L14" s="333">
        <f t="shared" si="11"/>
        <v>8872</v>
      </c>
      <c r="M14" s="335">
        <f>SUM(M3:M13)</f>
        <v>9200</v>
      </c>
      <c r="N14" s="336">
        <f aca="true" t="shared" si="12" ref="N14:V14">SUM(N3:N13)</f>
        <v>100</v>
      </c>
      <c r="O14" s="336">
        <f t="shared" si="12"/>
        <v>100</v>
      </c>
      <c r="P14" s="336">
        <f t="shared" si="12"/>
        <v>100.00000000000001</v>
      </c>
      <c r="Q14" s="336">
        <f t="shared" si="12"/>
        <v>100</v>
      </c>
      <c r="R14" s="336">
        <f t="shared" si="12"/>
        <v>100</v>
      </c>
      <c r="S14" s="336">
        <f t="shared" si="12"/>
        <v>100</v>
      </c>
      <c r="T14" s="336">
        <f t="shared" si="12"/>
        <v>100.00000000000001</v>
      </c>
      <c r="U14" s="336">
        <f t="shared" si="12"/>
        <v>100.00000000000001</v>
      </c>
      <c r="V14" s="336">
        <f t="shared" si="12"/>
        <v>100</v>
      </c>
      <c r="W14" s="336">
        <f>SUM(W3:W13)</f>
        <v>100</v>
      </c>
      <c r="X14" s="337">
        <f>SUM(X3:X13)</f>
        <v>100</v>
      </c>
    </row>
    <row r="15" ht="15.75" customHeight="1">
      <c r="A15" s="108"/>
    </row>
  </sheetData>
  <sheetProtection/>
  <mergeCells count="1">
    <mergeCell ref="A1:X1"/>
  </mergeCells>
  <printOptions/>
  <pageMargins left="0.984251968503937" right="0.4330708661417323" top="0.8267716535433072" bottom="0.4330708661417323" header="0.7086614173228347" footer="0.2755905511811024"/>
  <pageSetup horizontalDpi="600" verticalDpi="600" orientation="landscape" paperSize="9" r:id="rId1"/>
  <headerFooter>
    <oddHeader>&amp;R&amp;"Times New Roman CE,Normálne"&amp;9Tabuľka č.12</oddHeader>
    <oddFooter xml:space="preserve">&amp;L&amp;"Arial CE,Kurzíva"&amp;10Poznámka: Údaje sú spracované k 17.02.2017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view="pageLayout" zoomScaleNormal="90" workbookViewId="0" topLeftCell="A7">
      <selection activeCell="A1" sqref="A1:X1"/>
    </sheetView>
  </sheetViews>
  <sheetFormatPr defaultColWidth="8.796875" defaultRowHeight="15"/>
  <cols>
    <col min="1" max="1" width="2.796875" style="57" customWidth="1"/>
    <col min="2" max="2" width="23.19921875" style="57" customWidth="1"/>
    <col min="3" max="5" width="4.8984375" style="57" customWidth="1"/>
    <col min="6" max="6" width="4.09765625" style="57" customWidth="1"/>
    <col min="7" max="8" width="4.19921875" style="57" customWidth="1"/>
    <col min="9" max="9" width="4.3984375" style="57" customWidth="1"/>
    <col min="10" max="10" width="4.296875" style="57" customWidth="1"/>
    <col min="11" max="11" width="4.09765625" style="57" customWidth="1"/>
    <col min="12" max="12" width="4.796875" style="57" customWidth="1"/>
    <col min="13" max="13" width="4.09765625" style="57" customWidth="1"/>
    <col min="14" max="14" width="4.8984375" style="57" customWidth="1"/>
    <col min="15" max="15" width="4.59765625" style="57" customWidth="1"/>
    <col min="16" max="17" width="4.09765625" style="57" customWidth="1"/>
    <col min="18" max="18" width="4.19921875" style="57" customWidth="1"/>
    <col min="19" max="20" width="4.59765625" style="57" customWidth="1"/>
    <col min="21" max="21" width="4.19921875" style="57" customWidth="1"/>
    <col min="22" max="22" width="4.296875" style="57" customWidth="1"/>
    <col min="23" max="24" width="4.3984375" style="57" customWidth="1"/>
    <col min="25" max="16384" width="8.8984375" style="57" customWidth="1"/>
  </cols>
  <sheetData>
    <row r="1" spans="1:24" ht="18.75" customHeight="1" thickBot="1">
      <c r="A1" s="447" t="s">
        <v>329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26" ht="20.25" customHeight="1">
      <c r="A2" s="448" t="s">
        <v>15</v>
      </c>
      <c r="B2" s="450" t="s">
        <v>262</v>
      </c>
      <c r="C2" s="444" t="s">
        <v>319</v>
      </c>
      <c r="D2" s="445"/>
      <c r="E2" s="445"/>
      <c r="F2" s="445"/>
      <c r="G2" s="445"/>
      <c r="H2" s="445"/>
      <c r="I2" s="445"/>
      <c r="J2" s="445"/>
      <c r="K2" s="445"/>
      <c r="L2" s="445"/>
      <c r="M2" s="446"/>
      <c r="N2" s="444" t="s">
        <v>321</v>
      </c>
      <c r="O2" s="445"/>
      <c r="P2" s="445"/>
      <c r="Q2" s="445"/>
      <c r="R2" s="445"/>
      <c r="S2" s="445"/>
      <c r="T2" s="445"/>
      <c r="U2" s="445"/>
      <c r="V2" s="445"/>
      <c r="W2" s="445"/>
      <c r="X2" s="446"/>
      <c r="Y2" s="251"/>
      <c r="Z2" s="251"/>
    </row>
    <row r="3" spans="1:24" ht="20.25" customHeight="1" thickBot="1">
      <c r="A3" s="449"/>
      <c r="B3" s="451"/>
      <c r="C3" s="208">
        <v>2006</v>
      </c>
      <c r="D3" s="58">
        <v>2007</v>
      </c>
      <c r="E3" s="58">
        <v>2008</v>
      </c>
      <c r="F3" s="58">
        <v>2009</v>
      </c>
      <c r="G3" s="58">
        <v>2010</v>
      </c>
      <c r="H3" s="58">
        <v>2011</v>
      </c>
      <c r="I3" s="58">
        <v>2012</v>
      </c>
      <c r="J3" s="58">
        <v>2013</v>
      </c>
      <c r="K3" s="58">
        <v>2014</v>
      </c>
      <c r="L3" s="58">
        <v>2015</v>
      </c>
      <c r="M3" s="79">
        <v>2016</v>
      </c>
      <c r="N3" s="208">
        <v>2006</v>
      </c>
      <c r="O3" s="58">
        <v>2007</v>
      </c>
      <c r="P3" s="58">
        <v>2008</v>
      </c>
      <c r="Q3" s="58">
        <v>2009</v>
      </c>
      <c r="R3" s="58">
        <v>2010</v>
      </c>
      <c r="S3" s="58">
        <v>2011</v>
      </c>
      <c r="T3" s="58">
        <v>2012</v>
      </c>
      <c r="U3" s="58">
        <v>2013</v>
      </c>
      <c r="V3" s="195">
        <v>2014</v>
      </c>
      <c r="W3" s="195">
        <v>2015</v>
      </c>
      <c r="X3" s="79">
        <v>2016</v>
      </c>
    </row>
    <row r="4" spans="1:24" ht="24.75" customHeight="1" thickTop="1">
      <c r="A4" s="80" t="s">
        <v>201</v>
      </c>
      <c r="B4" s="95" t="s">
        <v>202</v>
      </c>
      <c r="C4" s="247">
        <v>340</v>
      </c>
      <c r="D4" s="96">
        <v>372</v>
      </c>
      <c r="E4" s="96">
        <v>354</v>
      </c>
      <c r="F4" s="96">
        <v>279</v>
      </c>
      <c r="G4" s="96">
        <v>304</v>
      </c>
      <c r="H4" s="96">
        <v>336</v>
      </c>
      <c r="I4" s="96">
        <v>242</v>
      </c>
      <c r="J4" s="96">
        <v>263</v>
      </c>
      <c r="K4" s="96">
        <v>276</v>
      </c>
      <c r="L4" s="96">
        <v>248</v>
      </c>
      <c r="M4" s="98">
        <v>297</v>
      </c>
      <c r="N4" s="263">
        <v>3.0357142857142856</v>
      </c>
      <c r="O4" s="93">
        <v>3.149339654588554</v>
      </c>
      <c r="P4" s="93">
        <v>3.112361526288025</v>
      </c>
      <c r="Q4" s="93">
        <v>3.087649402390438</v>
      </c>
      <c r="R4" s="93">
        <v>3.387941602585534</v>
      </c>
      <c r="S4" s="93">
        <v>3.8821490467937605</v>
      </c>
      <c r="T4" s="93">
        <v>2.911453320500481</v>
      </c>
      <c r="U4" s="93">
        <v>3.154990403071017</v>
      </c>
      <c r="V4" s="196">
        <v>3.37</v>
      </c>
      <c r="W4" s="196">
        <f>L4/L$21*100</f>
        <v>2.7953110910730388</v>
      </c>
      <c r="X4" s="109">
        <f>M4/M$21*100</f>
        <v>3.2282608695652173</v>
      </c>
    </row>
    <row r="5" spans="1:24" ht="25.5">
      <c r="A5" s="110" t="s">
        <v>203</v>
      </c>
      <c r="B5" s="111" t="s">
        <v>204</v>
      </c>
      <c r="C5" s="248">
        <v>90</v>
      </c>
      <c r="D5" s="99">
        <v>148</v>
      </c>
      <c r="E5" s="99">
        <v>136</v>
      </c>
      <c r="F5" s="99">
        <v>75</v>
      </c>
      <c r="G5" s="99">
        <v>56</v>
      </c>
      <c r="H5" s="99">
        <v>57</v>
      </c>
      <c r="I5" s="99">
        <v>47</v>
      </c>
      <c r="J5" s="99">
        <v>36</v>
      </c>
      <c r="K5" s="99">
        <v>34</v>
      </c>
      <c r="L5" s="99">
        <v>46</v>
      </c>
      <c r="M5" s="101">
        <v>33</v>
      </c>
      <c r="N5" s="264">
        <v>0.8035714285714285</v>
      </c>
      <c r="O5" s="92">
        <v>1.2529630883846934</v>
      </c>
      <c r="P5" s="92">
        <v>1.1957095129242132</v>
      </c>
      <c r="Q5" s="92">
        <v>0.8300132802124833</v>
      </c>
      <c r="R5" s="92">
        <v>0.6240945057394406</v>
      </c>
      <c r="S5" s="92">
        <v>0.658578856152513</v>
      </c>
      <c r="T5" s="93">
        <v>0.5654475457170356</v>
      </c>
      <c r="U5" s="93">
        <v>0.43186180422264875</v>
      </c>
      <c r="V5" s="196">
        <v>0.42</v>
      </c>
      <c r="W5" s="196">
        <f aca="true" t="shared" si="0" ref="W5:X20">L5/L$21*100</f>
        <v>0.5184851217312894</v>
      </c>
      <c r="X5" s="109">
        <f t="shared" si="0"/>
        <v>0.358695652173913</v>
      </c>
    </row>
    <row r="6" spans="1:24" ht="26.25" customHeight="1">
      <c r="A6" s="110" t="s">
        <v>205</v>
      </c>
      <c r="B6" s="111" t="s">
        <v>206</v>
      </c>
      <c r="C6" s="248">
        <v>28</v>
      </c>
      <c r="D6" s="99">
        <v>48</v>
      </c>
      <c r="E6" s="99">
        <v>67</v>
      </c>
      <c r="F6" s="99">
        <v>38</v>
      </c>
      <c r="G6" s="99">
        <v>21</v>
      </c>
      <c r="H6" s="99">
        <v>20</v>
      </c>
      <c r="I6" s="99">
        <v>13</v>
      </c>
      <c r="J6" s="99">
        <v>10</v>
      </c>
      <c r="K6" s="99">
        <v>17</v>
      </c>
      <c r="L6" s="99">
        <v>20</v>
      </c>
      <c r="M6" s="101">
        <v>14</v>
      </c>
      <c r="N6" s="264">
        <v>0.25</v>
      </c>
      <c r="O6" s="92">
        <v>0.4063664070436844</v>
      </c>
      <c r="P6" s="92">
        <v>0.5890627747494285</v>
      </c>
      <c r="Q6" s="92">
        <v>0.420540061974325</v>
      </c>
      <c r="R6" s="92">
        <v>0.2340354396522902</v>
      </c>
      <c r="S6" s="92">
        <v>0.2310803004043905</v>
      </c>
      <c r="T6" s="93">
        <v>0.15640038498556302</v>
      </c>
      <c r="U6" s="93">
        <v>0.11996161228406908</v>
      </c>
      <c r="V6" s="196">
        <v>0.21</v>
      </c>
      <c r="W6" s="196">
        <f t="shared" si="0"/>
        <v>0.2254283137962128</v>
      </c>
      <c r="X6" s="109">
        <f t="shared" si="0"/>
        <v>0.15217391304347827</v>
      </c>
    </row>
    <row r="7" spans="1:25" ht="26.25" customHeight="1">
      <c r="A7" s="110" t="s">
        <v>207</v>
      </c>
      <c r="B7" s="111" t="s">
        <v>208</v>
      </c>
      <c r="C7" s="248">
        <v>161</v>
      </c>
      <c r="D7" s="99">
        <v>198</v>
      </c>
      <c r="E7" s="99">
        <v>210</v>
      </c>
      <c r="F7" s="99">
        <v>176</v>
      </c>
      <c r="G7" s="99">
        <v>186</v>
      </c>
      <c r="H7" s="99">
        <v>162</v>
      </c>
      <c r="I7" s="99">
        <v>155</v>
      </c>
      <c r="J7" s="99">
        <v>204</v>
      </c>
      <c r="K7" s="99">
        <v>123</v>
      </c>
      <c r="L7" s="99">
        <v>142</v>
      </c>
      <c r="M7" s="101">
        <v>164</v>
      </c>
      <c r="N7" s="264">
        <v>1.4375</v>
      </c>
      <c r="O7" s="92">
        <v>1.676261429055198</v>
      </c>
      <c r="P7" s="92">
        <v>1.8463161596623878</v>
      </c>
      <c r="Q7" s="92">
        <v>1.9477644975652944</v>
      </c>
      <c r="R7" s="92">
        <v>2.0728853226345705</v>
      </c>
      <c r="S7" s="92">
        <v>1.8717504332755632</v>
      </c>
      <c r="T7" s="93">
        <v>1.8647738209817133</v>
      </c>
      <c r="U7" s="93">
        <v>2.4472168905950094</v>
      </c>
      <c r="V7" s="196">
        <v>1.5</v>
      </c>
      <c r="W7" s="196">
        <f t="shared" si="0"/>
        <v>1.6005410279531107</v>
      </c>
      <c r="X7" s="109">
        <f t="shared" si="0"/>
        <v>1.7826086956521738</v>
      </c>
      <c r="Y7" s="197"/>
    </row>
    <row r="8" spans="1:25" ht="38.25">
      <c r="A8" s="110" t="s">
        <v>209</v>
      </c>
      <c r="B8" s="111" t="s">
        <v>210</v>
      </c>
      <c r="C8" s="248">
        <v>12</v>
      </c>
      <c r="D8" s="99">
        <v>18</v>
      </c>
      <c r="E8" s="99">
        <v>19</v>
      </c>
      <c r="F8" s="99">
        <v>12</v>
      </c>
      <c r="G8" s="99">
        <v>9</v>
      </c>
      <c r="H8" s="99">
        <v>8</v>
      </c>
      <c r="I8" s="99">
        <v>10</v>
      </c>
      <c r="J8" s="99">
        <v>8</v>
      </c>
      <c r="K8" s="99">
        <v>12</v>
      </c>
      <c r="L8" s="99">
        <v>8</v>
      </c>
      <c r="M8" s="101">
        <v>10</v>
      </c>
      <c r="N8" s="264">
        <v>0.10714285714285715</v>
      </c>
      <c r="O8" s="92">
        <v>0.15238740264138165</v>
      </c>
      <c r="P8" s="92">
        <v>0.16704765254088272</v>
      </c>
      <c r="Q8" s="92">
        <v>0.13280212483399734</v>
      </c>
      <c r="R8" s="92">
        <v>0.10030090270812438</v>
      </c>
      <c r="S8" s="92">
        <v>0.09243212016175621</v>
      </c>
      <c r="T8" s="93">
        <v>0.1203079884504331</v>
      </c>
      <c r="U8" s="93">
        <v>0.09596928982725528</v>
      </c>
      <c r="V8" s="196">
        <v>0.15</v>
      </c>
      <c r="W8" s="196">
        <f t="shared" si="0"/>
        <v>0.09017132551848511</v>
      </c>
      <c r="X8" s="109">
        <f t="shared" si="0"/>
        <v>0.10869565217391304</v>
      </c>
      <c r="Y8" s="197"/>
    </row>
    <row r="9" spans="1:25" ht="14.25" customHeight="1">
      <c r="A9" s="110" t="s">
        <v>211</v>
      </c>
      <c r="B9" s="111" t="s">
        <v>212</v>
      </c>
      <c r="C9" s="248">
        <v>102</v>
      </c>
      <c r="D9" s="99">
        <v>190</v>
      </c>
      <c r="E9" s="99">
        <v>209</v>
      </c>
      <c r="F9" s="99">
        <v>114</v>
      </c>
      <c r="G9" s="99">
        <v>70</v>
      </c>
      <c r="H9" s="99">
        <v>57</v>
      </c>
      <c r="I9" s="99">
        <v>45</v>
      </c>
      <c r="J9" s="99">
        <v>69</v>
      </c>
      <c r="K9" s="99">
        <v>54</v>
      </c>
      <c r="L9" s="99">
        <v>73</v>
      </c>
      <c r="M9" s="101">
        <v>64</v>
      </c>
      <c r="N9" s="264">
        <v>0.9107142857142857</v>
      </c>
      <c r="O9" s="92">
        <v>1.6085336945479174</v>
      </c>
      <c r="P9" s="92">
        <v>1.83752417794971</v>
      </c>
      <c r="Q9" s="92">
        <v>1.2616201859229748</v>
      </c>
      <c r="R9" s="92">
        <v>0.7801181321743007</v>
      </c>
      <c r="S9" s="92">
        <v>0.658578856152513</v>
      </c>
      <c r="T9" s="93">
        <v>0.541385948026949</v>
      </c>
      <c r="U9" s="93">
        <v>0.8277351247600768</v>
      </c>
      <c r="V9" s="196">
        <v>0.66</v>
      </c>
      <c r="W9" s="196">
        <f t="shared" si="0"/>
        <v>0.8228133453561767</v>
      </c>
      <c r="X9" s="109">
        <f t="shared" si="0"/>
        <v>0.6956521739130435</v>
      </c>
      <c r="Y9" s="197"/>
    </row>
    <row r="10" spans="1:25" ht="26.25" customHeight="1">
      <c r="A10" s="110" t="s">
        <v>213</v>
      </c>
      <c r="B10" s="111" t="s">
        <v>214</v>
      </c>
      <c r="C10" s="248">
        <v>24</v>
      </c>
      <c r="D10" s="99">
        <v>43</v>
      </c>
      <c r="E10" s="99">
        <v>41</v>
      </c>
      <c r="F10" s="99">
        <v>18</v>
      </c>
      <c r="G10" s="99">
        <v>21</v>
      </c>
      <c r="H10" s="99">
        <v>11</v>
      </c>
      <c r="I10" s="99">
        <v>10</v>
      </c>
      <c r="J10" s="99">
        <v>6</v>
      </c>
      <c r="K10" s="99">
        <v>7</v>
      </c>
      <c r="L10" s="99">
        <v>16</v>
      </c>
      <c r="M10" s="101">
        <v>11</v>
      </c>
      <c r="N10" s="264">
        <v>0.2142857142857143</v>
      </c>
      <c r="O10" s="92">
        <v>0.36403657297663394</v>
      </c>
      <c r="P10" s="92">
        <v>0.36047125021979953</v>
      </c>
      <c r="Q10" s="92">
        <v>0.199203187250996</v>
      </c>
      <c r="R10" s="92">
        <v>0.2340354396522902</v>
      </c>
      <c r="S10" s="92">
        <v>0.1270941652224148</v>
      </c>
      <c r="T10" s="93">
        <v>0.1203079884504331</v>
      </c>
      <c r="U10" s="93">
        <v>0.07197696737044146</v>
      </c>
      <c r="V10" s="196">
        <v>0.09</v>
      </c>
      <c r="W10" s="196">
        <f t="shared" si="0"/>
        <v>0.18034265103697023</v>
      </c>
      <c r="X10" s="109">
        <f t="shared" si="0"/>
        <v>0.11956521739130434</v>
      </c>
      <c r="Y10" s="197"/>
    </row>
    <row r="11" spans="1:25" ht="26.25" customHeight="1">
      <c r="A11" s="338"/>
      <c r="B11" s="339" t="s">
        <v>263</v>
      </c>
      <c r="C11" s="340">
        <v>757</v>
      </c>
      <c r="D11" s="341">
        <v>1017</v>
      </c>
      <c r="E11" s="341">
        <v>1036</v>
      </c>
      <c r="F11" s="341">
        <v>712</v>
      </c>
      <c r="G11" s="341">
        <v>667</v>
      </c>
      <c r="H11" s="341">
        <v>651</v>
      </c>
      <c r="I11" s="341">
        <v>522</v>
      </c>
      <c r="J11" s="341">
        <v>596</v>
      </c>
      <c r="K11" s="341">
        <f>SUM(K4:K10)</f>
        <v>523</v>
      </c>
      <c r="L11" s="341">
        <f>SUM(L4:L10)</f>
        <v>553</v>
      </c>
      <c r="M11" s="342">
        <f>SUM(M4:M10)</f>
        <v>593</v>
      </c>
      <c r="N11" s="343">
        <v>6.75892857142857</v>
      </c>
      <c r="O11" s="344">
        <v>8.609888249238061</v>
      </c>
      <c r="P11" s="344">
        <v>9.108493054334447</v>
      </c>
      <c r="Q11" s="344">
        <v>7.879592740150509</v>
      </c>
      <c r="R11" s="344">
        <v>7.43341134514655</v>
      </c>
      <c r="S11" s="344">
        <v>7.521663778162912</v>
      </c>
      <c r="T11" s="344">
        <v>6.280076997112609</v>
      </c>
      <c r="U11" s="344">
        <v>7.149712092130518</v>
      </c>
      <c r="V11" s="345">
        <f>SUM(V4:V10)</f>
        <v>6.4</v>
      </c>
      <c r="W11" s="345">
        <f t="shared" si="0"/>
        <v>6.233092876465284</v>
      </c>
      <c r="X11" s="346">
        <f t="shared" si="0"/>
        <v>6.445652173913044</v>
      </c>
      <c r="Y11" s="197"/>
    </row>
    <row r="12" spans="1:25" ht="38.25">
      <c r="A12" s="110" t="s">
        <v>215</v>
      </c>
      <c r="B12" s="111" t="s">
        <v>216</v>
      </c>
      <c r="C12" s="248">
        <v>813</v>
      </c>
      <c r="D12" s="99">
        <v>874</v>
      </c>
      <c r="E12" s="99">
        <v>758</v>
      </c>
      <c r="F12" s="99">
        <v>516</v>
      </c>
      <c r="G12" s="99">
        <v>505</v>
      </c>
      <c r="H12" s="99">
        <v>471</v>
      </c>
      <c r="I12" s="99">
        <v>414</v>
      </c>
      <c r="J12" s="99">
        <v>404</v>
      </c>
      <c r="K12" s="99">
        <v>400</v>
      </c>
      <c r="L12" s="99">
        <v>462</v>
      </c>
      <c r="M12" s="101">
        <v>450</v>
      </c>
      <c r="N12" s="264">
        <v>7.258928571428572</v>
      </c>
      <c r="O12" s="92">
        <v>7.399254994920421</v>
      </c>
      <c r="P12" s="92">
        <v>6.664322138209952</v>
      </c>
      <c r="Q12" s="92">
        <v>5.710491367861885</v>
      </c>
      <c r="R12" s="92">
        <v>5.627995096400312</v>
      </c>
      <c r="S12" s="92">
        <v>5.441941074523396</v>
      </c>
      <c r="T12" s="93">
        <v>4.98075072184793</v>
      </c>
      <c r="U12" s="93">
        <v>4.846449136276392</v>
      </c>
      <c r="V12" s="196">
        <v>4.89</v>
      </c>
      <c r="W12" s="196">
        <f t="shared" si="0"/>
        <v>5.207394048692516</v>
      </c>
      <c r="X12" s="109">
        <f t="shared" si="0"/>
        <v>4.891304347826087</v>
      </c>
      <c r="Y12" s="197"/>
    </row>
    <row r="13" spans="1:25" ht="38.25">
      <c r="A13" s="110" t="s">
        <v>217</v>
      </c>
      <c r="B13" s="111" t="s">
        <v>218</v>
      </c>
      <c r="C13" s="248">
        <v>38</v>
      </c>
      <c r="D13" s="99">
        <v>31</v>
      </c>
      <c r="E13" s="99">
        <v>34</v>
      </c>
      <c r="F13" s="99">
        <v>30</v>
      </c>
      <c r="G13" s="99">
        <v>22</v>
      </c>
      <c r="H13" s="99">
        <v>22</v>
      </c>
      <c r="I13" s="99">
        <v>31</v>
      </c>
      <c r="J13" s="99">
        <v>27</v>
      </c>
      <c r="K13" s="99">
        <v>20</v>
      </c>
      <c r="L13" s="99">
        <v>16</v>
      </c>
      <c r="M13" s="101">
        <v>18</v>
      </c>
      <c r="N13" s="264">
        <v>0.3392857142857143</v>
      </c>
      <c r="O13" s="92">
        <v>0.26244497121571286</v>
      </c>
      <c r="P13" s="92">
        <v>0.2989273782310533</v>
      </c>
      <c r="Q13" s="92">
        <v>0.33200531208499334</v>
      </c>
      <c r="R13" s="92">
        <v>0.24517998439763738</v>
      </c>
      <c r="S13" s="92">
        <v>0.2541883304448296</v>
      </c>
      <c r="T13" s="93">
        <v>0.37295476419634266</v>
      </c>
      <c r="U13" s="93">
        <v>0.32389635316698656</v>
      </c>
      <c r="V13" s="196">
        <v>0.24</v>
      </c>
      <c r="W13" s="196">
        <f t="shared" si="0"/>
        <v>0.18034265103697023</v>
      </c>
      <c r="X13" s="109">
        <f t="shared" si="0"/>
        <v>0.1956521739130435</v>
      </c>
      <c r="Y13" s="197"/>
    </row>
    <row r="14" spans="1:25" ht="26.25" customHeight="1">
      <c r="A14" s="110" t="s">
        <v>219</v>
      </c>
      <c r="B14" s="111" t="s">
        <v>220</v>
      </c>
      <c r="C14" s="248">
        <v>95</v>
      </c>
      <c r="D14" s="99">
        <v>112</v>
      </c>
      <c r="E14" s="99">
        <v>92</v>
      </c>
      <c r="F14" s="99">
        <v>73</v>
      </c>
      <c r="G14" s="99">
        <v>94</v>
      </c>
      <c r="H14" s="99">
        <v>74</v>
      </c>
      <c r="I14" s="99">
        <v>70</v>
      </c>
      <c r="J14" s="99">
        <v>57</v>
      </c>
      <c r="K14" s="99">
        <v>66</v>
      </c>
      <c r="L14" s="99">
        <v>67</v>
      </c>
      <c r="M14" s="101">
        <v>82</v>
      </c>
      <c r="N14" s="264">
        <v>0.8482142857142857</v>
      </c>
      <c r="O14" s="92">
        <v>0.9481882831019303</v>
      </c>
      <c r="P14" s="92">
        <v>0.8088623175663794</v>
      </c>
      <c r="Q14" s="92">
        <v>0.8078795927401504</v>
      </c>
      <c r="R14" s="92">
        <v>1.0475872060626323</v>
      </c>
      <c r="S14" s="92">
        <v>0.8549971114962449</v>
      </c>
      <c r="T14" s="93">
        <v>0.8421559191530318</v>
      </c>
      <c r="U14" s="93">
        <v>0.6837811900191938</v>
      </c>
      <c r="V14" s="196">
        <v>0.81</v>
      </c>
      <c r="W14" s="196">
        <f t="shared" si="0"/>
        <v>0.7551848512173129</v>
      </c>
      <c r="X14" s="109">
        <f t="shared" si="0"/>
        <v>0.8913043478260869</v>
      </c>
      <c r="Y14" s="197"/>
    </row>
    <row r="15" spans="1:25" ht="26.25" customHeight="1">
      <c r="A15" s="338"/>
      <c r="B15" s="339" t="s">
        <v>264</v>
      </c>
      <c r="C15" s="340">
        <v>946</v>
      </c>
      <c r="D15" s="341">
        <v>1017</v>
      </c>
      <c r="E15" s="341">
        <v>884</v>
      </c>
      <c r="F15" s="341">
        <v>619</v>
      </c>
      <c r="G15" s="341">
        <v>621</v>
      </c>
      <c r="H15" s="341">
        <v>567</v>
      </c>
      <c r="I15" s="341">
        <v>515</v>
      </c>
      <c r="J15" s="341">
        <v>488</v>
      </c>
      <c r="K15" s="341">
        <f>SUM(K12:K14)</f>
        <v>486</v>
      </c>
      <c r="L15" s="341">
        <f>SUM(L12:L14)</f>
        <v>545</v>
      </c>
      <c r="M15" s="342">
        <f>SUM(M12:M14)</f>
        <v>550</v>
      </c>
      <c r="N15" s="343">
        <v>8.446428571428573</v>
      </c>
      <c r="O15" s="344">
        <v>8.609888249238063</v>
      </c>
      <c r="P15" s="344">
        <v>7.772111834007385</v>
      </c>
      <c r="Q15" s="344">
        <v>6.850376272687028</v>
      </c>
      <c r="R15" s="344">
        <v>6.920762286860581</v>
      </c>
      <c r="S15" s="344">
        <v>6.551126516464471</v>
      </c>
      <c r="T15" s="344">
        <v>6.195861405197305</v>
      </c>
      <c r="U15" s="344">
        <v>5.854126679462572</v>
      </c>
      <c r="V15" s="345">
        <f>SUM(V12:V14)</f>
        <v>5.9399999999999995</v>
      </c>
      <c r="W15" s="345">
        <f t="shared" si="0"/>
        <v>6.142921550946799</v>
      </c>
      <c r="X15" s="346">
        <f t="shared" si="0"/>
        <v>5.978260869565218</v>
      </c>
      <c r="Y15" s="197"/>
    </row>
    <row r="16" spans="1:25" ht="38.25">
      <c r="A16" s="110" t="s">
        <v>221</v>
      </c>
      <c r="B16" s="111" t="s">
        <v>222</v>
      </c>
      <c r="C16" s="248">
        <v>370</v>
      </c>
      <c r="D16" s="99">
        <v>360</v>
      </c>
      <c r="E16" s="99">
        <v>369</v>
      </c>
      <c r="F16" s="99">
        <v>351</v>
      </c>
      <c r="G16" s="99">
        <v>299</v>
      </c>
      <c r="H16" s="99">
        <v>319</v>
      </c>
      <c r="I16" s="99">
        <v>276</v>
      </c>
      <c r="J16" s="99">
        <v>247</v>
      </c>
      <c r="K16" s="99">
        <v>269</v>
      </c>
      <c r="L16" s="99">
        <v>309</v>
      </c>
      <c r="M16" s="101">
        <v>314</v>
      </c>
      <c r="N16" s="264">
        <v>3.303571428571429</v>
      </c>
      <c r="O16" s="92">
        <v>3.047748052827633</v>
      </c>
      <c r="P16" s="92">
        <v>3.244241251978196</v>
      </c>
      <c r="Q16" s="92">
        <v>3.8844621513944224</v>
      </c>
      <c r="R16" s="92">
        <v>3.3322188788587987</v>
      </c>
      <c r="S16" s="92">
        <v>3.6857307914500286</v>
      </c>
      <c r="T16" s="93">
        <v>3.3205004812319543</v>
      </c>
      <c r="U16" s="93">
        <v>2.9630518234165066</v>
      </c>
      <c r="V16" s="196">
        <v>3.29</v>
      </c>
      <c r="W16" s="196">
        <f t="shared" si="0"/>
        <v>3.482867448151488</v>
      </c>
      <c r="X16" s="109">
        <f t="shared" si="0"/>
        <v>3.4130434782608696</v>
      </c>
      <c r="Y16" s="197"/>
    </row>
    <row r="17" spans="1:25" ht="26.25" customHeight="1">
      <c r="A17" s="110" t="s">
        <v>223</v>
      </c>
      <c r="B17" s="111" t="s">
        <v>224</v>
      </c>
      <c r="C17" s="248">
        <v>8038</v>
      </c>
      <c r="D17" s="99">
        <v>8316</v>
      </c>
      <c r="E17" s="99">
        <v>8185</v>
      </c>
      <c r="F17" s="99">
        <v>6565</v>
      </c>
      <c r="G17" s="99">
        <v>6623</v>
      </c>
      <c r="H17" s="99">
        <v>6438</v>
      </c>
      <c r="I17" s="99">
        <v>6406</v>
      </c>
      <c r="J17" s="99">
        <v>6368</v>
      </c>
      <c r="K17" s="99">
        <v>6398</v>
      </c>
      <c r="L17" s="99">
        <v>6862</v>
      </c>
      <c r="M17" s="101">
        <v>7105</v>
      </c>
      <c r="N17" s="264">
        <v>71.76785714285714</v>
      </c>
      <c r="O17" s="92">
        <v>70.40298002031832</v>
      </c>
      <c r="P17" s="92">
        <v>71.96237031826975</v>
      </c>
      <c r="Q17" s="92">
        <v>72.65382912793271</v>
      </c>
      <c r="R17" s="92">
        <v>73.81031984843419</v>
      </c>
      <c r="S17" s="92">
        <v>74.3847487001733</v>
      </c>
      <c r="T17" s="93">
        <v>77.06929740134744</v>
      </c>
      <c r="U17" s="93">
        <v>76.3915547024952</v>
      </c>
      <c r="V17" s="196">
        <v>78.21</v>
      </c>
      <c r="W17" s="196">
        <f t="shared" si="0"/>
        <v>77.34445446348062</v>
      </c>
      <c r="X17" s="109">
        <f t="shared" si="0"/>
        <v>77.22826086956522</v>
      </c>
      <c r="Y17" s="197"/>
    </row>
    <row r="18" spans="1:25" ht="14.25" customHeight="1">
      <c r="A18" s="110" t="s">
        <v>225</v>
      </c>
      <c r="B18" s="111" t="s">
        <v>226</v>
      </c>
      <c r="C18" s="248">
        <v>345</v>
      </c>
      <c r="D18" s="99">
        <v>300</v>
      </c>
      <c r="E18" s="99">
        <v>274</v>
      </c>
      <c r="F18" s="99">
        <v>242</v>
      </c>
      <c r="G18" s="99">
        <v>298</v>
      </c>
      <c r="H18" s="99">
        <v>246</v>
      </c>
      <c r="I18" s="99">
        <v>246</v>
      </c>
      <c r="J18" s="99">
        <v>319</v>
      </c>
      <c r="K18" s="99">
        <v>187</v>
      </c>
      <c r="L18" s="99">
        <v>230</v>
      </c>
      <c r="M18" s="101">
        <v>229</v>
      </c>
      <c r="N18" s="264">
        <v>3.0803571428571432</v>
      </c>
      <c r="O18" s="92">
        <v>2.5397900440230274</v>
      </c>
      <c r="P18" s="92">
        <v>2.4090029892737825</v>
      </c>
      <c r="Q18" s="92">
        <v>2.6781761841522798</v>
      </c>
      <c r="R18" s="92">
        <v>3.321074334113452</v>
      </c>
      <c r="S18" s="92">
        <v>2.8422876949740035</v>
      </c>
      <c r="T18" s="93">
        <v>2.9595765158806544</v>
      </c>
      <c r="U18" s="93">
        <v>3.826775431861804</v>
      </c>
      <c r="V18" s="196">
        <v>2.29</v>
      </c>
      <c r="W18" s="196">
        <f t="shared" si="0"/>
        <v>2.5924256086564474</v>
      </c>
      <c r="X18" s="109">
        <f t="shared" si="0"/>
        <v>2.489130434782609</v>
      </c>
      <c r="Y18" s="197"/>
    </row>
    <row r="19" spans="1:25" ht="14.25" customHeight="1">
      <c r="A19" s="110" t="s">
        <v>227</v>
      </c>
      <c r="B19" s="111" t="s">
        <v>228</v>
      </c>
      <c r="C19" s="248">
        <v>744</v>
      </c>
      <c r="D19" s="99">
        <v>802</v>
      </c>
      <c r="E19" s="99">
        <v>626</v>
      </c>
      <c r="F19" s="99">
        <v>547</v>
      </c>
      <c r="G19" s="99">
        <v>465</v>
      </c>
      <c r="H19" s="99">
        <v>434</v>
      </c>
      <c r="I19" s="99">
        <v>347</v>
      </c>
      <c r="J19" s="99">
        <v>318</v>
      </c>
      <c r="K19" s="99">
        <v>317</v>
      </c>
      <c r="L19" s="99">
        <v>373</v>
      </c>
      <c r="M19" s="101">
        <v>409</v>
      </c>
      <c r="N19" s="264">
        <v>6.642857142857143</v>
      </c>
      <c r="O19" s="92">
        <v>6.789705384354894</v>
      </c>
      <c r="P19" s="92">
        <v>5.503780552136452</v>
      </c>
      <c r="Q19" s="92">
        <v>6.053563523683046</v>
      </c>
      <c r="R19" s="92">
        <v>5.1822133065864255</v>
      </c>
      <c r="S19" s="92">
        <v>5.014442518775274</v>
      </c>
      <c r="T19" s="93">
        <v>4.1746871992300285</v>
      </c>
      <c r="U19" s="93">
        <v>3.814779270633397</v>
      </c>
      <c r="V19" s="196">
        <v>3.88</v>
      </c>
      <c r="W19" s="196">
        <f t="shared" si="0"/>
        <v>4.2042380522993685</v>
      </c>
      <c r="X19" s="109">
        <f t="shared" si="0"/>
        <v>4.445652173913044</v>
      </c>
      <c r="Y19" s="197"/>
    </row>
    <row r="20" spans="1:25" ht="17.25" customHeight="1" thickBot="1">
      <c r="A20" s="347"/>
      <c r="B20" s="348" t="s">
        <v>265</v>
      </c>
      <c r="C20" s="349">
        <v>9497</v>
      </c>
      <c r="D20" s="350">
        <v>9778</v>
      </c>
      <c r="E20" s="350">
        <v>9454</v>
      </c>
      <c r="F20" s="350">
        <v>7705</v>
      </c>
      <c r="G20" s="350">
        <v>7685</v>
      </c>
      <c r="H20" s="350">
        <v>7437</v>
      </c>
      <c r="I20" s="350">
        <v>7275</v>
      </c>
      <c r="J20" s="350">
        <v>7252</v>
      </c>
      <c r="K20" s="350">
        <f>SUM(K16:K19)</f>
        <v>7171</v>
      </c>
      <c r="L20" s="350">
        <f>SUM(L16:L19)</f>
        <v>7774</v>
      </c>
      <c r="M20" s="351">
        <f>SUM(M16:M19)</f>
        <v>8057</v>
      </c>
      <c r="N20" s="352">
        <v>84.79464285714285</v>
      </c>
      <c r="O20" s="353">
        <v>82.78022350152386</v>
      </c>
      <c r="P20" s="353">
        <v>83.11939511165818</v>
      </c>
      <c r="Q20" s="353">
        <v>85.27003098716244</v>
      </c>
      <c r="R20" s="353">
        <v>85.64582636799285</v>
      </c>
      <c r="S20" s="353">
        <v>85.9272097053726</v>
      </c>
      <c r="T20" s="353">
        <v>87.52406159769009</v>
      </c>
      <c r="U20" s="353">
        <v>86.9961612284069</v>
      </c>
      <c r="V20" s="354">
        <f>SUM(V16:V19)</f>
        <v>87.67</v>
      </c>
      <c r="W20" s="354">
        <f t="shared" si="0"/>
        <v>87.62398557258791</v>
      </c>
      <c r="X20" s="355">
        <f t="shared" si="0"/>
        <v>87.57608695652173</v>
      </c>
      <c r="Y20" s="197"/>
    </row>
    <row r="21" spans="1:25" ht="17.25" customHeight="1" thickBot="1" thickTop="1">
      <c r="A21" s="356"/>
      <c r="B21" s="357" t="s">
        <v>199</v>
      </c>
      <c r="C21" s="332">
        <v>11200</v>
      </c>
      <c r="D21" s="333">
        <v>11812</v>
      </c>
      <c r="E21" s="333">
        <v>11374</v>
      </c>
      <c r="F21" s="333">
        <v>9036</v>
      </c>
      <c r="G21" s="333">
        <v>8973</v>
      </c>
      <c r="H21" s="333">
        <v>8655</v>
      </c>
      <c r="I21" s="333">
        <v>8312</v>
      </c>
      <c r="J21" s="333">
        <v>8336</v>
      </c>
      <c r="K21" s="333">
        <f>K11+K15+K20</f>
        <v>8180</v>
      </c>
      <c r="L21" s="333">
        <f>L11+L15+L20</f>
        <v>8872</v>
      </c>
      <c r="M21" s="335">
        <f>M11+M15+M20</f>
        <v>9200</v>
      </c>
      <c r="N21" s="358">
        <v>99.99999999999999</v>
      </c>
      <c r="O21" s="336">
        <v>99.99999999999999</v>
      </c>
      <c r="P21" s="336">
        <v>100.00000000000001</v>
      </c>
      <c r="Q21" s="336">
        <v>99.99999999999997</v>
      </c>
      <c r="R21" s="336">
        <v>99.99999999999999</v>
      </c>
      <c r="S21" s="336">
        <v>99.99999999999999</v>
      </c>
      <c r="T21" s="336">
        <v>100</v>
      </c>
      <c r="U21" s="336">
        <v>100</v>
      </c>
      <c r="V21" s="359">
        <f>V11+V15+V20</f>
        <v>100.01</v>
      </c>
      <c r="W21" s="359">
        <f>W20+W15+W11</f>
        <v>99.99999999999999</v>
      </c>
      <c r="X21" s="337">
        <f>X20+X15+X11</f>
        <v>100</v>
      </c>
      <c r="Y21" s="198"/>
    </row>
    <row r="22" ht="6.75" customHeight="1"/>
    <row r="23" ht="13.5">
      <c r="A23" s="108"/>
    </row>
  </sheetData>
  <sheetProtection/>
  <mergeCells count="5">
    <mergeCell ref="N2:X2"/>
    <mergeCell ref="C2:M2"/>
    <mergeCell ref="A1:X1"/>
    <mergeCell ref="A2:A3"/>
    <mergeCell ref="B2:B3"/>
  </mergeCells>
  <printOptions/>
  <pageMargins left="0.984251968503937" right="0.4330708661417323" top="0.984251968503937" bottom="0.4330708661417323" header="0.7086614173228347" footer="0.2755905511811024"/>
  <pageSetup fitToHeight="0" fitToWidth="1" horizontalDpi="600" verticalDpi="600" orientation="landscape" paperSize="9" scale="89" r:id="rId1"/>
  <headerFooter alignWithMargins="0">
    <oddHeader>&amp;R&amp;"Times New Roman CE,Normálne"&amp;9Tabuľka č. 13
</oddHeader>
    <oddFooter xml:space="preserve">&amp;L&amp;"Arial CE,Kurzíva"&amp;10Pozn.: Údaje sú spracované k 17.02.2017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Layout" zoomScale="120" zoomScalePageLayoutView="120" workbookViewId="0" topLeftCell="A43">
      <selection activeCell="B62" sqref="B62"/>
    </sheetView>
  </sheetViews>
  <sheetFormatPr defaultColWidth="8.796875" defaultRowHeight="15"/>
  <cols>
    <col min="1" max="1" width="7.09765625" style="114" customWidth="1"/>
    <col min="2" max="2" width="37.796875" style="114" customWidth="1"/>
    <col min="3" max="4" width="7.296875" style="114" customWidth="1"/>
    <col min="5" max="5" width="9.8984375" style="114" customWidth="1"/>
  </cols>
  <sheetData>
    <row r="1" spans="1:5" s="112" customFormat="1" ht="15.75">
      <c r="A1" s="371" t="s">
        <v>272</v>
      </c>
      <c r="B1" s="371"/>
      <c r="C1" s="371"/>
      <c r="D1" s="371"/>
      <c r="E1" s="371"/>
    </row>
    <row r="2" spans="1:5" s="112" customFormat="1" ht="4.5" customHeight="1" thickBot="1">
      <c r="A2" s="113"/>
      <c r="B2" s="114"/>
      <c r="C2" s="114"/>
      <c r="D2" s="114"/>
      <c r="E2" s="114"/>
    </row>
    <row r="3" spans="1:5" s="112" customFormat="1" ht="12.75" customHeight="1">
      <c r="A3" s="372" t="s">
        <v>15</v>
      </c>
      <c r="B3" s="374" t="s">
        <v>16</v>
      </c>
      <c r="C3" s="376" t="s">
        <v>17</v>
      </c>
      <c r="D3" s="377"/>
      <c r="E3" s="215" t="s">
        <v>278</v>
      </c>
    </row>
    <row r="4" spans="1:5" s="112" customFormat="1" ht="12.75" customHeight="1" thickBot="1">
      <c r="A4" s="373"/>
      <c r="B4" s="375"/>
      <c r="C4" s="115">
        <v>2016</v>
      </c>
      <c r="D4" s="214">
        <v>2015</v>
      </c>
      <c r="E4" s="216" t="s">
        <v>306</v>
      </c>
    </row>
    <row r="5" spans="1:5" s="112" customFormat="1" ht="13.5" customHeight="1" thickTop="1">
      <c r="A5" s="116" t="s">
        <v>18</v>
      </c>
      <c r="B5" s="117" t="s">
        <v>19</v>
      </c>
      <c r="C5" s="217">
        <v>2001</v>
      </c>
      <c r="D5" s="217">
        <v>2396</v>
      </c>
      <c r="E5" s="226">
        <f>C5/D5</f>
        <v>0.8351419031719532</v>
      </c>
    </row>
    <row r="6" spans="1:5" s="112" customFormat="1" ht="13.5" customHeight="1">
      <c r="A6" s="116" t="s">
        <v>20</v>
      </c>
      <c r="B6" s="117" t="s">
        <v>21</v>
      </c>
      <c r="C6" s="217">
        <v>2215</v>
      </c>
      <c r="D6" s="217">
        <v>1148</v>
      </c>
      <c r="E6" s="227">
        <f aca="true" t="shared" si="0" ref="E6:E69">C6/D6</f>
        <v>1.9294425087108014</v>
      </c>
    </row>
    <row r="7" spans="1:10" s="112" customFormat="1" ht="13.5" customHeight="1">
      <c r="A7" s="118" t="s">
        <v>22</v>
      </c>
      <c r="B7" s="117" t="s">
        <v>23</v>
      </c>
      <c r="C7" s="217">
        <v>421</v>
      </c>
      <c r="D7" s="217">
        <v>573</v>
      </c>
      <c r="E7" s="227">
        <f t="shared" si="0"/>
        <v>0.7347294938917975</v>
      </c>
      <c r="H7" s="203"/>
      <c r="I7" s="201"/>
      <c r="J7" s="201"/>
    </row>
    <row r="8" spans="1:11" s="112" customFormat="1" ht="13.5" customHeight="1">
      <c r="A8" s="116" t="s">
        <v>24</v>
      </c>
      <c r="B8" s="117" t="s">
        <v>25</v>
      </c>
      <c r="C8" s="217">
        <v>4456</v>
      </c>
      <c r="D8" s="217">
        <v>4545</v>
      </c>
      <c r="E8" s="227">
        <f t="shared" si="0"/>
        <v>0.9804180418041805</v>
      </c>
      <c r="H8" s="199"/>
      <c r="I8" s="199"/>
      <c r="J8" s="199"/>
      <c r="K8" s="199"/>
    </row>
    <row r="9" spans="1:11" s="112" customFormat="1" ht="13.5" customHeight="1">
      <c r="A9" s="116" t="s">
        <v>26</v>
      </c>
      <c r="B9" s="117" t="s">
        <v>27</v>
      </c>
      <c r="C9" s="217">
        <v>46</v>
      </c>
      <c r="D9" s="217">
        <v>43</v>
      </c>
      <c r="E9" s="227">
        <f t="shared" si="0"/>
        <v>1.069767441860465</v>
      </c>
      <c r="H9" s="199"/>
      <c r="I9" s="199"/>
      <c r="J9" s="199"/>
      <c r="K9" s="199"/>
    </row>
    <row r="10" spans="1:11" s="112" customFormat="1" ht="13.5" customHeight="1">
      <c r="A10" s="120" t="s">
        <v>28</v>
      </c>
      <c r="B10" s="117" t="s">
        <v>29</v>
      </c>
      <c r="C10" s="217">
        <v>824</v>
      </c>
      <c r="D10" s="217">
        <v>887</v>
      </c>
      <c r="E10" s="227">
        <f t="shared" si="0"/>
        <v>0.9289740698985344</v>
      </c>
      <c r="H10" s="199"/>
      <c r="I10" s="199"/>
      <c r="J10" s="199"/>
      <c r="K10" s="199"/>
    </row>
    <row r="11" spans="1:11" s="112" customFormat="1" ht="13.5" customHeight="1">
      <c r="A11" s="116" t="s">
        <v>266</v>
      </c>
      <c r="B11" s="117" t="s">
        <v>267</v>
      </c>
      <c r="C11" s="217">
        <v>2</v>
      </c>
      <c r="D11" s="217">
        <v>5</v>
      </c>
      <c r="E11" s="227">
        <f t="shared" si="0"/>
        <v>0.4</v>
      </c>
      <c r="H11" s="199"/>
      <c r="I11" s="199"/>
      <c r="J11" s="199"/>
      <c r="K11" s="199"/>
    </row>
    <row r="12" spans="1:11" s="112" customFormat="1" ht="13.5" customHeight="1">
      <c r="A12" s="116" t="s">
        <v>30</v>
      </c>
      <c r="B12" s="117" t="s">
        <v>31</v>
      </c>
      <c r="C12" s="217">
        <v>404</v>
      </c>
      <c r="D12" s="217">
        <v>432</v>
      </c>
      <c r="E12" s="227">
        <f t="shared" si="0"/>
        <v>0.9351851851851852</v>
      </c>
      <c r="H12" s="199"/>
      <c r="I12" s="199"/>
      <c r="J12" s="199"/>
      <c r="K12" s="199"/>
    </row>
    <row r="13" spans="1:11" s="112" customFormat="1" ht="13.5" customHeight="1">
      <c r="A13" s="116" t="s">
        <v>32</v>
      </c>
      <c r="B13" s="117" t="s">
        <v>33</v>
      </c>
      <c r="C13" s="217">
        <v>15</v>
      </c>
      <c r="D13" s="217">
        <v>12</v>
      </c>
      <c r="E13" s="227">
        <f t="shared" si="0"/>
        <v>1.25</v>
      </c>
      <c r="H13" s="199"/>
      <c r="I13" s="199"/>
      <c r="J13" s="199"/>
      <c r="K13" s="199"/>
    </row>
    <row r="14" spans="1:11" s="112" customFormat="1" ht="13.5" customHeight="1">
      <c r="A14" s="116" t="s">
        <v>34</v>
      </c>
      <c r="B14" s="117" t="s">
        <v>35</v>
      </c>
      <c r="C14" s="217">
        <v>0</v>
      </c>
      <c r="D14" s="217">
        <v>1</v>
      </c>
      <c r="E14" s="227">
        <f t="shared" si="0"/>
        <v>0</v>
      </c>
      <c r="H14" s="199"/>
      <c r="I14" s="199"/>
      <c r="J14" s="199"/>
      <c r="K14" s="199"/>
    </row>
    <row r="15" spans="1:11" s="112" customFormat="1" ht="13.5" customHeight="1" thickBot="1">
      <c r="A15" s="129" t="s">
        <v>36</v>
      </c>
      <c r="B15" s="213" t="s">
        <v>316</v>
      </c>
      <c r="C15" s="217">
        <v>376</v>
      </c>
      <c r="D15" s="217">
        <v>2314</v>
      </c>
      <c r="E15" s="228">
        <f t="shared" si="0"/>
        <v>0.16248919619706137</v>
      </c>
      <c r="H15" s="199"/>
      <c r="I15" s="199"/>
      <c r="J15" s="199"/>
      <c r="K15" s="199"/>
    </row>
    <row r="16" spans="1:11" s="112" customFormat="1" ht="13.5" customHeight="1" thickBot="1">
      <c r="A16" s="121"/>
      <c r="B16" s="122" t="s">
        <v>37</v>
      </c>
      <c r="C16" s="218">
        <f>SUM(C5:C15)</f>
        <v>10760</v>
      </c>
      <c r="D16" s="218">
        <f>SUM(D5:D15)</f>
        <v>12356</v>
      </c>
      <c r="E16" s="229">
        <f t="shared" si="0"/>
        <v>0.8708319844609906</v>
      </c>
      <c r="H16" s="199"/>
      <c r="I16" s="199"/>
      <c r="J16" s="199"/>
      <c r="K16" s="199"/>
    </row>
    <row r="17" spans="1:11" s="123" customFormat="1" ht="4.5" customHeight="1" thickBot="1">
      <c r="A17" s="114"/>
      <c r="B17" s="114"/>
      <c r="C17" s="219"/>
      <c r="D17" s="220"/>
      <c r="E17" s="230"/>
      <c r="H17" s="200"/>
      <c r="I17" s="200"/>
      <c r="J17" s="200"/>
      <c r="K17" s="200"/>
    </row>
    <row r="18" spans="1:11" s="112" customFormat="1" ht="12.75" customHeight="1">
      <c r="A18" s="372" t="s">
        <v>15</v>
      </c>
      <c r="B18" s="378" t="s">
        <v>38</v>
      </c>
      <c r="C18" s="376" t="s">
        <v>17</v>
      </c>
      <c r="D18" s="380"/>
      <c r="E18" s="231" t="s">
        <v>278</v>
      </c>
      <c r="G18" s="369"/>
      <c r="H18" s="370"/>
      <c r="I18" s="205"/>
      <c r="J18" s="205"/>
      <c r="K18" s="200"/>
    </row>
    <row r="19" spans="1:10" s="112" customFormat="1" ht="12.75" customHeight="1" thickBot="1">
      <c r="A19" s="373"/>
      <c r="B19" s="379"/>
      <c r="C19" s="115">
        <v>2016</v>
      </c>
      <c r="D19" s="115">
        <v>2015</v>
      </c>
      <c r="E19" s="232" t="s">
        <v>306</v>
      </c>
      <c r="G19" s="202"/>
      <c r="H19" s="206"/>
      <c r="I19" s="202"/>
      <c r="J19" s="202"/>
    </row>
    <row r="20" spans="1:10" s="112" customFormat="1" ht="13.5" customHeight="1" thickTop="1">
      <c r="A20" s="116" t="s">
        <v>39</v>
      </c>
      <c r="B20" s="117" t="s">
        <v>291</v>
      </c>
      <c r="C20" s="217">
        <v>390</v>
      </c>
      <c r="D20" s="217">
        <v>793</v>
      </c>
      <c r="E20" s="233">
        <f t="shared" si="0"/>
        <v>0.4918032786885246</v>
      </c>
      <c r="G20" s="212"/>
      <c r="I20" s="202"/>
      <c r="J20" s="202"/>
    </row>
    <row r="21" spans="1:10" s="112" customFormat="1" ht="13.5" customHeight="1">
      <c r="A21" s="116" t="s">
        <v>40</v>
      </c>
      <c r="B21" s="117" t="s">
        <v>21</v>
      </c>
      <c r="C21" s="217">
        <v>138</v>
      </c>
      <c r="D21" s="217">
        <v>171</v>
      </c>
      <c r="E21" s="233">
        <f t="shared" si="0"/>
        <v>0.8070175438596491</v>
      </c>
      <c r="G21" s="202"/>
      <c r="H21" s="206"/>
      <c r="I21" s="202"/>
      <c r="J21" s="202"/>
    </row>
    <row r="22" spans="1:10" s="112" customFormat="1" ht="13.5" customHeight="1">
      <c r="A22" s="118" t="s">
        <v>41</v>
      </c>
      <c r="B22" s="124" t="s">
        <v>23</v>
      </c>
      <c r="C22" s="217">
        <v>18</v>
      </c>
      <c r="D22" s="217">
        <v>14</v>
      </c>
      <c r="E22" s="233">
        <f t="shared" si="0"/>
        <v>1.2857142857142858</v>
      </c>
      <c r="G22" s="202"/>
      <c r="H22" s="206"/>
      <c r="I22" s="202"/>
      <c r="J22" s="202"/>
    </row>
    <row r="23" spans="1:10" s="112" customFormat="1" ht="13.5" customHeight="1">
      <c r="A23" s="118" t="s">
        <v>42</v>
      </c>
      <c r="B23" s="117" t="s">
        <v>43</v>
      </c>
      <c r="C23" s="217">
        <v>3538</v>
      </c>
      <c r="D23" s="217">
        <v>3776</v>
      </c>
      <c r="E23" s="233">
        <f t="shared" si="0"/>
        <v>0.9369703389830508</v>
      </c>
      <c r="G23" s="202"/>
      <c r="H23" s="206"/>
      <c r="I23" s="202"/>
      <c r="J23" s="202"/>
    </row>
    <row r="24" spans="1:10" s="112" customFormat="1" ht="13.5" customHeight="1">
      <c r="A24" s="120" t="s">
        <v>44</v>
      </c>
      <c r="B24" s="117" t="s">
        <v>29</v>
      </c>
      <c r="C24" s="217">
        <v>23</v>
      </c>
      <c r="D24" s="217">
        <v>34</v>
      </c>
      <c r="E24" s="233">
        <f t="shared" si="0"/>
        <v>0.6764705882352942</v>
      </c>
      <c r="G24" s="202"/>
      <c r="H24" s="206"/>
      <c r="I24" s="202"/>
      <c r="J24" s="202"/>
    </row>
    <row r="25" spans="1:10" s="112" customFormat="1" ht="13.5" customHeight="1">
      <c r="A25" s="116" t="s">
        <v>45</v>
      </c>
      <c r="B25" s="117" t="s">
        <v>31</v>
      </c>
      <c r="C25" s="217">
        <v>6</v>
      </c>
      <c r="D25" s="217">
        <v>11</v>
      </c>
      <c r="E25" s="233">
        <f t="shared" si="0"/>
        <v>0.5454545454545454</v>
      </c>
      <c r="G25" s="202"/>
      <c r="H25" s="206"/>
      <c r="I25" s="202"/>
      <c r="J25" s="202"/>
    </row>
    <row r="26" spans="1:10" s="112" customFormat="1" ht="13.5" customHeight="1" thickBot="1">
      <c r="A26" s="120" t="s">
        <v>46</v>
      </c>
      <c r="B26" s="117" t="s">
        <v>316</v>
      </c>
      <c r="C26" s="217">
        <v>9</v>
      </c>
      <c r="D26" s="217">
        <v>181</v>
      </c>
      <c r="E26" s="233">
        <f t="shared" si="0"/>
        <v>0.049723756906077346</v>
      </c>
      <c r="G26" s="204"/>
      <c r="H26" s="206"/>
      <c r="I26" s="204"/>
      <c r="J26" s="204"/>
    </row>
    <row r="27" spans="1:5" s="112" customFormat="1" ht="13.5" customHeight="1" thickBot="1">
      <c r="A27" s="121"/>
      <c r="B27" s="122" t="s">
        <v>47</v>
      </c>
      <c r="C27" s="218">
        <f>SUM(C20:C26)</f>
        <v>4122</v>
      </c>
      <c r="D27" s="218">
        <f>SUM(D20:D26)</f>
        <v>4980</v>
      </c>
      <c r="E27" s="229">
        <f t="shared" si="0"/>
        <v>0.827710843373494</v>
      </c>
    </row>
    <row r="28" spans="1:5" s="123" customFormat="1" ht="4.5" customHeight="1" thickBot="1">
      <c r="A28" s="114"/>
      <c r="B28" s="122"/>
      <c r="C28" s="218"/>
      <c r="D28" s="218"/>
      <c r="E28" s="229"/>
    </row>
    <row r="29" spans="1:5" s="112" customFormat="1" ht="12.75" customHeight="1">
      <c r="A29" s="372" t="s">
        <v>15</v>
      </c>
      <c r="B29" s="374" t="s">
        <v>48</v>
      </c>
      <c r="C29" s="376" t="s">
        <v>17</v>
      </c>
      <c r="D29" s="380"/>
      <c r="E29" s="231" t="s">
        <v>278</v>
      </c>
    </row>
    <row r="30" spans="1:5" s="112" customFormat="1" ht="12.75" customHeight="1" thickBot="1">
      <c r="A30" s="373"/>
      <c r="B30" s="375"/>
      <c r="C30" s="115">
        <v>2016</v>
      </c>
      <c r="D30" s="115">
        <v>2015</v>
      </c>
      <c r="E30" s="232" t="s">
        <v>306</v>
      </c>
    </row>
    <row r="31" spans="1:5" s="112" customFormat="1" ht="13.5" customHeight="1" thickTop="1">
      <c r="A31" s="116" t="s">
        <v>49</v>
      </c>
      <c r="B31" s="117" t="s">
        <v>291</v>
      </c>
      <c r="C31" s="217">
        <v>8462</v>
      </c>
      <c r="D31" s="217">
        <v>7451</v>
      </c>
      <c r="E31" s="233">
        <f t="shared" si="0"/>
        <v>1.1356864850355657</v>
      </c>
    </row>
    <row r="32" spans="1:5" s="112" customFormat="1" ht="13.5" customHeight="1">
      <c r="A32" s="116" t="s">
        <v>50</v>
      </c>
      <c r="B32" s="119" t="s">
        <v>21</v>
      </c>
      <c r="C32" s="217">
        <v>4468</v>
      </c>
      <c r="D32" s="217">
        <v>2031</v>
      </c>
      <c r="E32" s="233">
        <f t="shared" si="0"/>
        <v>2.1999015263417037</v>
      </c>
    </row>
    <row r="33" spans="1:5" s="112" customFormat="1" ht="13.5" customHeight="1">
      <c r="A33" s="118" t="s">
        <v>51</v>
      </c>
      <c r="B33" s="126" t="s">
        <v>23</v>
      </c>
      <c r="C33" s="217">
        <v>192</v>
      </c>
      <c r="D33" s="217">
        <v>121</v>
      </c>
      <c r="E33" s="233">
        <f t="shared" si="0"/>
        <v>1.5867768595041323</v>
      </c>
    </row>
    <row r="34" spans="1:5" s="112" customFormat="1" ht="13.5" customHeight="1">
      <c r="A34" s="120" t="s">
        <v>52</v>
      </c>
      <c r="B34" s="119" t="s">
        <v>29</v>
      </c>
      <c r="C34" s="217">
        <v>3213</v>
      </c>
      <c r="D34" s="217">
        <v>3335</v>
      </c>
      <c r="E34" s="233">
        <f t="shared" si="0"/>
        <v>0.9634182908545728</v>
      </c>
    </row>
    <row r="35" spans="1:5" s="112" customFormat="1" ht="13.5" customHeight="1">
      <c r="A35" s="116" t="s">
        <v>53</v>
      </c>
      <c r="B35" s="119" t="s">
        <v>54</v>
      </c>
      <c r="C35" s="217">
        <v>22</v>
      </c>
      <c r="D35" s="217">
        <v>9</v>
      </c>
      <c r="E35" s="233">
        <f t="shared" si="0"/>
        <v>2.4444444444444446</v>
      </c>
    </row>
    <row r="36" spans="1:5" s="112" customFormat="1" ht="13.5" customHeight="1" thickBot="1">
      <c r="A36" s="120" t="s">
        <v>55</v>
      </c>
      <c r="B36" s="119" t="s">
        <v>316</v>
      </c>
      <c r="C36" s="217">
        <v>2873</v>
      </c>
      <c r="D36" s="217">
        <v>3994</v>
      </c>
      <c r="E36" s="233">
        <f t="shared" si="0"/>
        <v>0.7193289934902354</v>
      </c>
    </row>
    <row r="37" spans="1:5" s="112" customFormat="1" ht="13.5" customHeight="1" thickBot="1">
      <c r="A37" s="121"/>
      <c r="B37" s="122" t="s">
        <v>56</v>
      </c>
      <c r="C37" s="218">
        <f>SUM(C31:C36)</f>
        <v>19230</v>
      </c>
      <c r="D37" s="218">
        <f>SUM(D31:D36)</f>
        <v>16941</v>
      </c>
      <c r="E37" s="229">
        <f t="shared" si="0"/>
        <v>1.1351159907915707</v>
      </c>
    </row>
    <row r="38" spans="3:5" ht="4.5" customHeight="1" thickBot="1">
      <c r="C38" s="219"/>
      <c r="D38" s="219"/>
      <c r="E38" s="233"/>
    </row>
    <row r="39" spans="1:5" ht="12.75" customHeight="1">
      <c r="A39" s="372" t="s">
        <v>15</v>
      </c>
      <c r="B39" s="378" t="s">
        <v>57</v>
      </c>
      <c r="C39" s="376" t="s">
        <v>17</v>
      </c>
      <c r="D39" s="380"/>
      <c r="E39" s="231" t="s">
        <v>278</v>
      </c>
    </row>
    <row r="40" spans="1:5" ht="12.75" customHeight="1" thickBot="1">
      <c r="A40" s="373"/>
      <c r="B40" s="379"/>
      <c r="C40" s="115">
        <v>2016</v>
      </c>
      <c r="D40" s="115">
        <v>2015</v>
      </c>
      <c r="E40" s="232" t="s">
        <v>306</v>
      </c>
    </row>
    <row r="41" spans="1:5" ht="13.5" customHeight="1" thickTop="1">
      <c r="A41" s="116" t="s">
        <v>285</v>
      </c>
      <c r="B41" s="117" t="s">
        <v>291</v>
      </c>
      <c r="C41" s="217">
        <v>16146</v>
      </c>
      <c r="D41" s="217">
        <v>16874</v>
      </c>
      <c r="E41" s="233">
        <f t="shared" si="0"/>
        <v>0.9568567026194145</v>
      </c>
    </row>
    <row r="42" spans="1:5" ht="13.5" customHeight="1">
      <c r="A42" s="116" t="s">
        <v>286</v>
      </c>
      <c r="B42" s="117" t="s">
        <v>21</v>
      </c>
      <c r="C42" s="217">
        <v>5966</v>
      </c>
      <c r="D42" s="217">
        <v>3682</v>
      </c>
      <c r="E42" s="233">
        <f t="shared" si="0"/>
        <v>1.6203150461705595</v>
      </c>
    </row>
    <row r="43" spans="1:5" ht="13.5" customHeight="1">
      <c r="A43" s="118" t="s">
        <v>287</v>
      </c>
      <c r="B43" s="128" t="s">
        <v>23</v>
      </c>
      <c r="C43" s="217">
        <v>37</v>
      </c>
      <c r="D43" s="217">
        <v>19</v>
      </c>
      <c r="E43" s="233">
        <f t="shared" si="0"/>
        <v>1.9473684210526316</v>
      </c>
    </row>
    <row r="44" spans="1:5" ht="13.5" customHeight="1">
      <c r="A44" s="120" t="s">
        <v>288</v>
      </c>
      <c r="B44" s="117" t="s">
        <v>29</v>
      </c>
      <c r="C44" s="217">
        <v>1159</v>
      </c>
      <c r="D44" s="217">
        <v>979</v>
      </c>
      <c r="E44" s="233">
        <f t="shared" si="0"/>
        <v>1.1838610827374871</v>
      </c>
    </row>
    <row r="45" spans="1:5" s="112" customFormat="1" ht="13.5" customHeight="1">
      <c r="A45" s="116" t="s">
        <v>289</v>
      </c>
      <c r="B45" s="117" t="s">
        <v>31</v>
      </c>
      <c r="C45" s="217">
        <v>17</v>
      </c>
      <c r="D45" s="217">
        <v>29</v>
      </c>
      <c r="E45" s="233">
        <f t="shared" si="0"/>
        <v>0.5862068965517241</v>
      </c>
    </row>
    <row r="46" spans="1:5" s="112" customFormat="1" ht="13.5" customHeight="1" thickBot="1">
      <c r="A46" s="120" t="s">
        <v>290</v>
      </c>
      <c r="B46" s="119" t="s">
        <v>316</v>
      </c>
      <c r="C46" s="217">
        <v>47</v>
      </c>
      <c r="D46" s="217">
        <v>542</v>
      </c>
      <c r="E46" s="233">
        <f t="shared" si="0"/>
        <v>0.08671586715867159</v>
      </c>
    </row>
    <row r="47" spans="1:5" ht="13.5" customHeight="1" thickBot="1">
      <c r="A47" s="121"/>
      <c r="B47" s="122" t="s">
        <v>58</v>
      </c>
      <c r="C47" s="218">
        <f>SUM(C41:C46)</f>
        <v>23372</v>
      </c>
      <c r="D47" s="218">
        <f>SUM(D41:D46)</f>
        <v>22125</v>
      </c>
      <c r="E47" s="229">
        <f t="shared" si="0"/>
        <v>1.056361581920904</v>
      </c>
    </row>
    <row r="48" spans="3:5" ht="4.5" customHeight="1" thickBot="1">
      <c r="C48" s="219"/>
      <c r="D48" s="219"/>
      <c r="E48" s="233"/>
    </row>
    <row r="49" spans="1:5" ht="12.75" customHeight="1">
      <c r="A49" s="372" t="s">
        <v>15</v>
      </c>
      <c r="B49" s="378" t="s">
        <v>27</v>
      </c>
      <c r="C49" s="376" t="s">
        <v>17</v>
      </c>
      <c r="D49" s="380"/>
      <c r="E49" s="231" t="s">
        <v>278</v>
      </c>
    </row>
    <row r="50" spans="1:5" ht="12.75" customHeight="1" thickBot="1">
      <c r="A50" s="373"/>
      <c r="B50" s="379"/>
      <c r="C50" s="115">
        <v>2016</v>
      </c>
      <c r="D50" s="115">
        <v>2015</v>
      </c>
      <c r="E50" s="232" t="s">
        <v>306</v>
      </c>
    </row>
    <row r="51" spans="1:5" ht="13.5" customHeight="1" thickTop="1">
      <c r="A51" s="116" t="s">
        <v>59</v>
      </c>
      <c r="B51" s="117" t="s">
        <v>291</v>
      </c>
      <c r="C51" s="221">
        <v>28</v>
      </c>
      <c r="D51" s="221">
        <v>58</v>
      </c>
      <c r="E51" s="233">
        <f t="shared" si="0"/>
        <v>0.4827586206896552</v>
      </c>
    </row>
    <row r="52" spans="1:5" ht="13.5" customHeight="1">
      <c r="A52" s="116" t="s">
        <v>60</v>
      </c>
      <c r="B52" s="117" t="s">
        <v>21</v>
      </c>
      <c r="C52" s="221">
        <v>1</v>
      </c>
      <c r="D52" s="221">
        <v>1</v>
      </c>
      <c r="E52" s="233">
        <f t="shared" si="0"/>
        <v>1</v>
      </c>
    </row>
    <row r="53" spans="1:5" ht="13.5" customHeight="1">
      <c r="A53" s="120" t="s">
        <v>61</v>
      </c>
      <c r="B53" s="128" t="s">
        <v>23</v>
      </c>
      <c r="C53" s="221">
        <v>4</v>
      </c>
      <c r="D53" s="221">
        <v>10</v>
      </c>
      <c r="E53" s="233">
        <f t="shared" si="0"/>
        <v>0.4</v>
      </c>
    </row>
    <row r="54" spans="1:5" ht="13.5" customHeight="1">
      <c r="A54" s="118" t="s">
        <v>62</v>
      </c>
      <c r="B54" s="117" t="s">
        <v>25</v>
      </c>
      <c r="C54" s="221">
        <v>5</v>
      </c>
      <c r="D54" s="221">
        <v>4</v>
      </c>
      <c r="E54" s="233">
        <f t="shared" si="0"/>
        <v>1.25</v>
      </c>
    </row>
    <row r="55" spans="1:5" ht="13.5" customHeight="1">
      <c r="A55" s="120" t="s">
        <v>63</v>
      </c>
      <c r="B55" s="117" t="s">
        <v>29</v>
      </c>
      <c r="C55" s="221">
        <v>1</v>
      </c>
      <c r="D55" s="221">
        <v>0</v>
      </c>
      <c r="E55" s="233" t="s">
        <v>307</v>
      </c>
    </row>
    <row r="56" spans="1:5" s="112" customFormat="1" ht="13.5" customHeight="1" thickBot="1">
      <c r="A56" s="125" t="s">
        <v>64</v>
      </c>
      <c r="B56" s="127" t="s">
        <v>316</v>
      </c>
      <c r="C56" s="221">
        <v>0</v>
      </c>
      <c r="D56" s="221">
        <v>0</v>
      </c>
      <c r="E56" s="233" t="s">
        <v>307</v>
      </c>
    </row>
    <row r="57" spans="1:5" ht="13.5" customHeight="1" thickBot="1">
      <c r="A57" s="121"/>
      <c r="B57" s="122" t="s">
        <v>65</v>
      </c>
      <c r="C57" s="218">
        <f>SUM(C51:C56)</f>
        <v>39</v>
      </c>
      <c r="D57" s="218">
        <f>SUM(D51:D56)</f>
        <v>73</v>
      </c>
      <c r="E57" s="229">
        <f t="shared" si="0"/>
        <v>0.5342465753424658</v>
      </c>
    </row>
    <row r="58" spans="3:5" ht="4.5" customHeight="1" thickBot="1">
      <c r="C58" s="219"/>
      <c r="D58" s="219"/>
      <c r="E58" s="233"/>
    </row>
    <row r="59" spans="1:5" ht="12.75" customHeight="1">
      <c r="A59" s="372" t="s">
        <v>15</v>
      </c>
      <c r="B59" s="378" t="s">
        <v>66</v>
      </c>
      <c r="C59" s="376" t="s">
        <v>17</v>
      </c>
      <c r="D59" s="380"/>
      <c r="E59" s="231" t="s">
        <v>278</v>
      </c>
    </row>
    <row r="60" spans="1:5" ht="12.75" customHeight="1" thickBot="1">
      <c r="A60" s="373"/>
      <c r="B60" s="379"/>
      <c r="C60" s="115">
        <v>2016</v>
      </c>
      <c r="D60" s="115">
        <v>2015</v>
      </c>
      <c r="E60" s="232" t="s">
        <v>306</v>
      </c>
    </row>
    <row r="61" spans="1:5" ht="13.5" customHeight="1" thickTop="1">
      <c r="A61" s="116" t="s">
        <v>67</v>
      </c>
      <c r="B61" s="117" t="s">
        <v>291</v>
      </c>
      <c r="C61" s="217">
        <v>7271</v>
      </c>
      <c r="D61" s="217">
        <v>8319</v>
      </c>
      <c r="E61" s="233">
        <f t="shared" si="0"/>
        <v>0.8740233201105903</v>
      </c>
    </row>
    <row r="62" spans="1:5" ht="13.5" customHeight="1">
      <c r="A62" s="116" t="s">
        <v>68</v>
      </c>
      <c r="B62" s="117" t="s">
        <v>21</v>
      </c>
      <c r="C62" s="217">
        <v>10</v>
      </c>
      <c r="D62" s="217">
        <v>26</v>
      </c>
      <c r="E62" s="233">
        <f t="shared" si="0"/>
        <v>0.38461538461538464</v>
      </c>
    </row>
    <row r="63" spans="1:5" ht="13.5" customHeight="1">
      <c r="A63" s="120" t="s">
        <v>69</v>
      </c>
      <c r="B63" s="128" t="s">
        <v>23</v>
      </c>
      <c r="C63" s="217">
        <v>4</v>
      </c>
      <c r="D63" s="217">
        <v>6</v>
      </c>
      <c r="E63" s="233">
        <f t="shared" si="0"/>
        <v>0.6666666666666666</v>
      </c>
    </row>
    <row r="64" spans="1:5" ht="13.5" customHeight="1">
      <c r="A64" s="118" t="s">
        <v>70</v>
      </c>
      <c r="B64" s="117" t="s">
        <v>29</v>
      </c>
      <c r="C64" s="217">
        <v>90</v>
      </c>
      <c r="D64" s="217">
        <v>150</v>
      </c>
      <c r="E64" s="233">
        <f t="shared" si="0"/>
        <v>0.6</v>
      </c>
    </row>
    <row r="65" spans="1:5" ht="13.5" customHeight="1">
      <c r="A65" s="120" t="s">
        <v>71</v>
      </c>
      <c r="B65" s="117" t="s">
        <v>31</v>
      </c>
      <c r="C65" s="217">
        <v>0</v>
      </c>
      <c r="D65" s="217">
        <v>4</v>
      </c>
      <c r="E65" s="233">
        <f t="shared" si="0"/>
        <v>0</v>
      </c>
    </row>
    <row r="66" spans="1:5" s="112" customFormat="1" ht="13.5" customHeight="1" thickBot="1">
      <c r="A66" s="129" t="s">
        <v>72</v>
      </c>
      <c r="B66" s="130" t="s">
        <v>316</v>
      </c>
      <c r="C66" s="217">
        <v>138</v>
      </c>
      <c r="D66" s="217">
        <v>642</v>
      </c>
      <c r="E66" s="233">
        <f t="shared" si="0"/>
        <v>0.21495327102803738</v>
      </c>
    </row>
    <row r="67" spans="1:5" ht="13.5" customHeight="1" thickBot="1">
      <c r="A67" s="121"/>
      <c r="B67" s="122" t="s">
        <v>73</v>
      </c>
      <c r="C67" s="218">
        <f>SUM(C61:C66)</f>
        <v>7513</v>
      </c>
      <c r="D67" s="218">
        <f>SUM(D61:D66)</f>
        <v>9147</v>
      </c>
      <c r="E67" s="229">
        <f t="shared" si="0"/>
        <v>0.821362195255275</v>
      </c>
    </row>
    <row r="68" spans="1:5" ht="4.5" customHeight="1" thickBot="1">
      <c r="A68" s="131"/>
      <c r="B68" s="132"/>
      <c r="C68" s="222"/>
      <c r="D68" s="222"/>
      <c r="E68" s="233"/>
    </row>
    <row r="69" spans="1:5" ht="13.5" customHeight="1" thickBot="1">
      <c r="A69" s="121"/>
      <c r="B69" s="122" t="s">
        <v>74</v>
      </c>
      <c r="C69" s="218">
        <f>C16+C27+C37+C47+C57+C67</f>
        <v>65036</v>
      </c>
      <c r="D69" s="218">
        <f>D16+D27+D37+D47+D57+D67</f>
        <v>65622</v>
      </c>
      <c r="E69" s="229">
        <f t="shared" si="0"/>
        <v>0.9910700679650117</v>
      </c>
    </row>
    <row r="70" ht="12" customHeight="1"/>
    <row r="71" spans="1:5" ht="5.25" customHeight="1">
      <c r="A71" s="381"/>
      <c r="B71" s="382"/>
      <c r="C71" s="382"/>
      <c r="D71" s="382"/>
      <c r="E71" s="382"/>
    </row>
    <row r="72" spans="1:5" ht="15">
      <c r="A72" s="382"/>
      <c r="B72" s="382"/>
      <c r="C72" s="382"/>
      <c r="D72" s="382"/>
      <c r="E72" s="382"/>
    </row>
    <row r="73" spans="1:5" ht="15">
      <c r="A73" s="382"/>
      <c r="B73" s="382"/>
      <c r="C73" s="382"/>
      <c r="D73" s="382"/>
      <c r="E73" s="382"/>
    </row>
    <row r="74" spans="1:5" ht="37.5" customHeight="1">
      <c r="A74" s="382"/>
      <c r="B74" s="382"/>
      <c r="C74" s="382"/>
      <c r="D74" s="382"/>
      <c r="E74" s="382"/>
    </row>
    <row r="76" spans="3:4" ht="15">
      <c r="C76" s="209"/>
      <c r="D76" s="209"/>
    </row>
  </sheetData>
  <sheetProtection/>
  <mergeCells count="21">
    <mergeCell ref="A71:E74"/>
    <mergeCell ref="A49:A50"/>
    <mergeCell ref="B49:B50"/>
    <mergeCell ref="C49:D49"/>
    <mergeCell ref="A59:A60"/>
    <mergeCell ref="B59:B60"/>
    <mergeCell ref="C59:D59"/>
    <mergeCell ref="A29:A30"/>
    <mergeCell ref="B29:B30"/>
    <mergeCell ref="C29:D29"/>
    <mergeCell ref="A39:A40"/>
    <mergeCell ref="B39:B40"/>
    <mergeCell ref="C39:D39"/>
    <mergeCell ref="G18:H18"/>
    <mergeCell ref="A1:E1"/>
    <mergeCell ref="A3:A4"/>
    <mergeCell ref="B3:B4"/>
    <mergeCell ref="C3:D3"/>
    <mergeCell ref="A18:A19"/>
    <mergeCell ref="B18:B19"/>
    <mergeCell ref="C18:D18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č.2</oddHeader>
    <oddFooter xml:space="preserve">&amp;L&amp;"Arial CE,Kurzíva"&amp;10Pozn.: Údaje sú spracované k 17.02.2017 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workbookViewId="0" topLeftCell="A7">
      <selection activeCell="D27" sqref="D27"/>
    </sheetView>
  </sheetViews>
  <sheetFormatPr defaultColWidth="8.796875" defaultRowHeight="15"/>
  <cols>
    <col min="1" max="1" width="8.59765625" style="1" customWidth="1"/>
    <col min="2" max="2" width="29.09765625" style="1" customWidth="1"/>
    <col min="3" max="4" width="8.296875" style="1" customWidth="1"/>
    <col min="5" max="5" width="10.59765625" style="1" customWidth="1"/>
    <col min="6" max="16384" width="8.8984375" style="1" customWidth="1"/>
  </cols>
  <sheetData>
    <row r="1" spans="1:5" ht="27.75" customHeight="1">
      <c r="A1" s="371" t="s">
        <v>75</v>
      </c>
      <c r="B1" s="371"/>
      <c r="C1" s="371"/>
      <c r="D1" s="371"/>
      <c r="E1" s="371"/>
    </row>
    <row r="2" spans="1:5" ht="13.5" customHeight="1" thickBot="1">
      <c r="A2" s="133"/>
      <c r="E2" s="134"/>
    </row>
    <row r="3" spans="1:5" ht="15.75" customHeight="1">
      <c r="A3" s="383" t="s">
        <v>15</v>
      </c>
      <c r="B3" s="386" t="s">
        <v>76</v>
      </c>
      <c r="C3" s="389" t="s">
        <v>77</v>
      </c>
      <c r="D3" s="390"/>
      <c r="E3" s="393" t="s">
        <v>278</v>
      </c>
    </row>
    <row r="4" spans="1:5" ht="15.75">
      <c r="A4" s="384"/>
      <c r="B4" s="387"/>
      <c r="C4" s="391"/>
      <c r="D4" s="392"/>
      <c r="E4" s="394"/>
    </row>
    <row r="5" spans="1:5" ht="37.5" customHeight="1" thickBot="1">
      <c r="A5" s="385"/>
      <c r="B5" s="388"/>
      <c r="C5" s="135" t="s">
        <v>303</v>
      </c>
      <c r="D5" s="135" t="s">
        <v>279</v>
      </c>
      <c r="E5" s="136" t="s">
        <v>308</v>
      </c>
    </row>
    <row r="6" spans="1:5" ht="21" customHeight="1" thickTop="1">
      <c r="A6" s="137" t="s">
        <v>78</v>
      </c>
      <c r="B6" s="138" t="s">
        <v>79</v>
      </c>
      <c r="C6" s="139">
        <v>5552</v>
      </c>
      <c r="D6" s="139">
        <v>6061</v>
      </c>
      <c r="E6" s="223">
        <f>C6/D6</f>
        <v>0.9160204586701864</v>
      </c>
    </row>
    <row r="7" spans="1:5" ht="21" customHeight="1">
      <c r="A7" s="137" t="s">
        <v>80</v>
      </c>
      <c r="B7" s="140" t="s">
        <v>81</v>
      </c>
      <c r="C7" s="139">
        <v>957</v>
      </c>
      <c r="D7" s="139">
        <v>947</v>
      </c>
      <c r="E7" s="223">
        <f aca="true" t="shared" si="0" ref="E7:E20">C7/D7</f>
        <v>1.010559662090813</v>
      </c>
    </row>
    <row r="8" spans="1:5" ht="21" customHeight="1">
      <c r="A8" s="137" t="s">
        <v>82</v>
      </c>
      <c r="B8" s="140" t="s">
        <v>83</v>
      </c>
      <c r="C8" s="141">
        <v>3948</v>
      </c>
      <c r="D8" s="141">
        <v>4240</v>
      </c>
      <c r="E8" s="223">
        <f t="shared" si="0"/>
        <v>0.9311320754716981</v>
      </c>
    </row>
    <row r="9" spans="1:5" ht="21" customHeight="1">
      <c r="A9" s="137" t="s">
        <v>84</v>
      </c>
      <c r="B9" s="140" t="s">
        <v>85</v>
      </c>
      <c r="C9" s="139">
        <v>326</v>
      </c>
      <c r="D9" s="139">
        <v>307</v>
      </c>
      <c r="E9" s="223">
        <f t="shared" si="0"/>
        <v>1.0618892508143323</v>
      </c>
    </row>
    <row r="10" spans="1:5" ht="21" customHeight="1">
      <c r="A10" s="137" t="s">
        <v>86</v>
      </c>
      <c r="B10" s="140" t="s">
        <v>87</v>
      </c>
      <c r="C10" s="139">
        <v>590</v>
      </c>
      <c r="D10" s="139">
        <v>628</v>
      </c>
      <c r="E10" s="223">
        <f t="shared" si="0"/>
        <v>0.9394904458598726</v>
      </c>
    </row>
    <row r="11" spans="1:5" ht="21" customHeight="1">
      <c r="A11" s="137" t="s">
        <v>88</v>
      </c>
      <c r="B11" s="140" t="s">
        <v>89</v>
      </c>
      <c r="C11" s="139">
        <v>7620</v>
      </c>
      <c r="D11" s="139">
        <v>7782</v>
      </c>
      <c r="E11" s="223">
        <f t="shared" si="0"/>
        <v>0.9791827293754819</v>
      </c>
    </row>
    <row r="12" spans="1:5" ht="21" customHeight="1">
      <c r="A12" s="137" t="s">
        <v>90</v>
      </c>
      <c r="B12" s="140" t="s">
        <v>91</v>
      </c>
      <c r="C12" s="139">
        <v>8290</v>
      </c>
      <c r="D12" s="139">
        <v>10603</v>
      </c>
      <c r="E12" s="223">
        <f t="shared" si="0"/>
        <v>0.7818541922097519</v>
      </c>
    </row>
    <row r="13" spans="1:5" ht="21" customHeight="1">
      <c r="A13" s="137" t="s">
        <v>92</v>
      </c>
      <c r="B13" s="140" t="s">
        <v>93</v>
      </c>
      <c r="C13" s="139">
        <v>809</v>
      </c>
      <c r="D13" s="139">
        <v>860</v>
      </c>
      <c r="E13" s="223">
        <f t="shared" si="0"/>
        <v>0.9406976744186046</v>
      </c>
    </row>
    <row r="14" spans="1:5" ht="21" customHeight="1">
      <c r="A14" s="142" t="s">
        <v>94</v>
      </c>
      <c r="B14" s="140" t="s">
        <v>95</v>
      </c>
      <c r="C14" s="143">
        <v>471</v>
      </c>
      <c r="D14" s="143">
        <v>653</v>
      </c>
      <c r="E14" s="224">
        <f t="shared" si="0"/>
        <v>0.7212863705972435</v>
      </c>
    </row>
    <row r="15" spans="1:5" ht="21" customHeight="1">
      <c r="A15" s="142" t="s">
        <v>96</v>
      </c>
      <c r="B15" s="140" t="s">
        <v>97</v>
      </c>
      <c r="C15" s="143">
        <v>544</v>
      </c>
      <c r="D15" s="143">
        <v>771</v>
      </c>
      <c r="E15" s="224">
        <f t="shared" si="0"/>
        <v>0.7055771725032426</v>
      </c>
    </row>
    <row r="16" spans="1:5" ht="21" customHeight="1">
      <c r="A16" s="142" t="s">
        <v>98</v>
      </c>
      <c r="B16" s="140" t="s">
        <v>99</v>
      </c>
      <c r="C16" s="143">
        <v>10</v>
      </c>
      <c r="D16" s="143">
        <v>5</v>
      </c>
      <c r="E16" s="224">
        <f t="shared" si="0"/>
        <v>2</v>
      </c>
    </row>
    <row r="17" spans="1:5" ht="21" customHeight="1">
      <c r="A17" s="142" t="s">
        <v>100</v>
      </c>
      <c r="B17" s="140" t="s">
        <v>101</v>
      </c>
      <c r="C17" s="143">
        <v>11995</v>
      </c>
      <c r="D17" s="143">
        <v>12324</v>
      </c>
      <c r="E17" s="224">
        <f t="shared" si="0"/>
        <v>0.9733041220382993</v>
      </c>
    </row>
    <row r="18" spans="1:5" ht="21" customHeight="1">
      <c r="A18" s="142" t="s">
        <v>102</v>
      </c>
      <c r="B18" s="140" t="s">
        <v>103</v>
      </c>
      <c r="C18" s="143">
        <v>811</v>
      </c>
      <c r="D18" s="143">
        <v>954</v>
      </c>
      <c r="E18" s="224">
        <f t="shared" si="0"/>
        <v>0.850104821802935</v>
      </c>
    </row>
    <row r="19" spans="1:5" ht="21" customHeight="1" thickBot="1">
      <c r="A19" s="144" t="s">
        <v>104</v>
      </c>
      <c r="B19" s="145" t="s">
        <v>105</v>
      </c>
      <c r="C19" s="146">
        <v>12</v>
      </c>
      <c r="D19" s="146">
        <v>20</v>
      </c>
      <c r="E19" s="224">
        <f t="shared" si="0"/>
        <v>0.6</v>
      </c>
    </row>
    <row r="20" spans="1:5" ht="22.5" customHeight="1" thickBot="1">
      <c r="A20" s="147"/>
      <c r="B20" s="148" t="s">
        <v>106</v>
      </c>
      <c r="C20" s="149">
        <f>SUM(C6:C19)</f>
        <v>41935</v>
      </c>
      <c r="D20" s="149">
        <f>SUM(D6:D19)</f>
        <v>46155</v>
      </c>
      <c r="E20" s="225">
        <f t="shared" si="0"/>
        <v>0.9085689524428556</v>
      </c>
    </row>
  </sheetData>
  <sheetProtection/>
  <mergeCells count="5">
    <mergeCell ref="A1:E1"/>
    <mergeCell ref="A3:A5"/>
    <mergeCell ref="B3:B5"/>
    <mergeCell ref="C3:D4"/>
    <mergeCell ref="E3:E4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3</oddHeader>
    <oddFooter xml:space="preserve">&amp;L&amp;"Arial CE,Kurzíva"&amp;10Pozn.: Údaje sú spracované k 17.02.2017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Normal="75" workbookViewId="0" topLeftCell="A19">
      <selection activeCell="E27" sqref="E27"/>
    </sheetView>
  </sheetViews>
  <sheetFormatPr defaultColWidth="8.796875" defaultRowHeight="15"/>
  <cols>
    <col min="1" max="1" width="4.09765625" style="114" customWidth="1"/>
    <col min="2" max="2" width="39.296875" style="114" customWidth="1"/>
    <col min="3" max="4" width="7.3984375" style="114" customWidth="1"/>
    <col min="5" max="5" width="9.19921875" style="114" customWidth="1"/>
    <col min="6" max="6" width="2.296875" style="114" customWidth="1"/>
    <col min="7" max="16384" width="8.8984375" style="114" customWidth="1"/>
  </cols>
  <sheetData>
    <row r="1" spans="1:5" ht="24" customHeight="1">
      <c r="A1" s="371" t="s">
        <v>146</v>
      </c>
      <c r="B1" s="371"/>
      <c r="C1" s="371"/>
      <c r="D1" s="371"/>
      <c r="E1" s="371"/>
    </row>
    <row r="2" spans="1:5" ht="16.5" customHeight="1" thickBot="1">
      <c r="A2" s="150"/>
      <c r="E2" s="151"/>
    </row>
    <row r="3" spans="1:5" s="4" customFormat="1" ht="15.75" customHeight="1">
      <c r="A3" s="395" t="s">
        <v>15</v>
      </c>
      <c r="B3" s="398" t="s">
        <v>147</v>
      </c>
      <c r="C3" s="401" t="s">
        <v>77</v>
      </c>
      <c r="D3" s="402"/>
      <c r="E3" s="404" t="s">
        <v>278</v>
      </c>
    </row>
    <row r="4" spans="1:5" s="4" customFormat="1" ht="15">
      <c r="A4" s="396"/>
      <c r="B4" s="399"/>
      <c r="C4" s="403"/>
      <c r="D4" s="403"/>
      <c r="E4" s="405"/>
    </row>
    <row r="5" spans="1:5" s="4" customFormat="1" ht="35.25" customHeight="1" thickBot="1">
      <c r="A5" s="397"/>
      <c r="B5" s="400"/>
      <c r="C5" s="25" t="s">
        <v>303</v>
      </c>
      <c r="D5" s="25" t="s">
        <v>279</v>
      </c>
      <c r="E5" s="26" t="s">
        <v>308</v>
      </c>
    </row>
    <row r="6" spans="1:9" s="4" customFormat="1" ht="27.75" customHeight="1" thickTop="1">
      <c r="A6" s="152" t="s">
        <v>107</v>
      </c>
      <c r="B6" s="153" t="s">
        <v>108</v>
      </c>
      <c r="C6" s="235">
        <v>1225</v>
      </c>
      <c r="D6" s="236">
        <v>2339</v>
      </c>
      <c r="E6" s="237">
        <f>C6/D6</f>
        <v>0.5237280889268918</v>
      </c>
      <c r="H6" s="189"/>
      <c r="I6" s="188"/>
    </row>
    <row r="7" spans="1:9" s="4" customFormat="1" ht="27.75" customHeight="1">
      <c r="A7" s="154" t="s">
        <v>109</v>
      </c>
      <c r="B7" s="155" t="s">
        <v>110</v>
      </c>
      <c r="C7" s="236">
        <v>85</v>
      </c>
      <c r="D7" s="236">
        <v>35</v>
      </c>
      <c r="E7" s="238">
        <f aca="true" t="shared" si="0" ref="E7:E27">C7/D7</f>
        <v>2.4285714285714284</v>
      </c>
      <c r="H7" s="189"/>
      <c r="I7" s="188"/>
    </row>
    <row r="8" spans="1:12" s="4" customFormat="1" ht="27.75" customHeight="1">
      <c r="A8" s="154" t="s">
        <v>111</v>
      </c>
      <c r="B8" s="155" t="s">
        <v>112</v>
      </c>
      <c r="C8" s="236">
        <v>9100</v>
      </c>
      <c r="D8" s="236">
        <v>9740</v>
      </c>
      <c r="E8" s="238">
        <f t="shared" si="0"/>
        <v>0.9342915811088296</v>
      </c>
      <c r="H8" s="189"/>
      <c r="I8" s="188"/>
      <c r="J8" s="185"/>
      <c r="K8" s="185"/>
      <c r="L8" s="186"/>
    </row>
    <row r="9" spans="1:12" s="4" customFormat="1" ht="27.75" customHeight="1">
      <c r="A9" s="154" t="s">
        <v>113</v>
      </c>
      <c r="B9" s="155" t="s">
        <v>114</v>
      </c>
      <c r="C9" s="236">
        <v>610</v>
      </c>
      <c r="D9" s="236">
        <v>478</v>
      </c>
      <c r="E9" s="238">
        <f t="shared" si="0"/>
        <v>1.2761506276150627</v>
      </c>
      <c r="H9" s="189"/>
      <c r="I9" s="188"/>
      <c r="J9" s="185"/>
      <c r="K9" s="185"/>
      <c r="L9" s="186"/>
    </row>
    <row r="10" spans="1:12" s="4" customFormat="1" ht="27.75" customHeight="1">
      <c r="A10" s="154" t="s">
        <v>115</v>
      </c>
      <c r="B10" s="155" t="s">
        <v>116</v>
      </c>
      <c r="C10" s="236">
        <v>374</v>
      </c>
      <c r="D10" s="236">
        <v>325</v>
      </c>
      <c r="E10" s="238">
        <f t="shared" si="0"/>
        <v>1.1507692307692308</v>
      </c>
      <c r="H10" s="189"/>
      <c r="I10" s="188"/>
      <c r="J10" s="185"/>
      <c r="K10" s="185"/>
      <c r="L10" s="186"/>
    </row>
    <row r="11" spans="1:12" s="4" customFormat="1" ht="27.75" customHeight="1">
      <c r="A11" s="154" t="s">
        <v>117</v>
      </c>
      <c r="B11" s="155" t="s">
        <v>118</v>
      </c>
      <c r="C11" s="236">
        <v>3951</v>
      </c>
      <c r="D11" s="236">
        <v>4598</v>
      </c>
      <c r="E11" s="238">
        <f t="shared" si="0"/>
        <v>0.8592866463679861</v>
      </c>
      <c r="H11" s="189"/>
      <c r="I11" s="188"/>
      <c r="J11" s="185"/>
      <c r="K11" s="185"/>
      <c r="L11" s="186"/>
    </row>
    <row r="12" spans="1:12" s="4" customFormat="1" ht="27.75" customHeight="1">
      <c r="A12" s="154" t="s">
        <v>119</v>
      </c>
      <c r="B12" s="155" t="s">
        <v>120</v>
      </c>
      <c r="C12" s="236">
        <v>7993</v>
      </c>
      <c r="D12" s="236">
        <v>8477</v>
      </c>
      <c r="E12" s="238">
        <f t="shared" si="0"/>
        <v>0.9429043293618026</v>
      </c>
      <c r="H12" s="189"/>
      <c r="I12" s="188"/>
      <c r="J12" s="185"/>
      <c r="K12" s="185"/>
      <c r="L12" s="186"/>
    </row>
    <row r="13" spans="1:12" s="4" customFormat="1" ht="27.75" customHeight="1">
      <c r="A13" s="154" t="s">
        <v>121</v>
      </c>
      <c r="B13" s="155" t="s">
        <v>122</v>
      </c>
      <c r="C13" s="236">
        <v>5948</v>
      </c>
      <c r="D13" s="236">
        <v>6495</v>
      </c>
      <c r="E13" s="238">
        <f t="shared" si="0"/>
        <v>0.9157813702848345</v>
      </c>
      <c r="H13" s="189"/>
      <c r="I13" s="188"/>
      <c r="J13" s="185"/>
      <c r="K13" s="185"/>
      <c r="L13" s="186"/>
    </row>
    <row r="14" spans="1:12" s="4" customFormat="1" ht="27.75" customHeight="1">
      <c r="A14" s="154" t="s">
        <v>123</v>
      </c>
      <c r="B14" s="155" t="s">
        <v>124</v>
      </c>
      <c r="C14" s="236">
        <v>2272</v>
      </c>
      <c r="D14" s="236">
        <v>2480</v>
      </c>
      <c r="E14" s="238">
        <f t="shared" si="0"/>
        <v>0.9161290322580645</v>
      </c>
      <c r="H14" s="189"/>
      <c r="I14" s="188"/>
      <c r="J14" s="185"/>
      <c r="K14" s="185"/>
      <c r="L14" s="186"/>
    </row>
    <row r="15" spans="1:12" s="4" customFormat="1" ht="27.75" customHeight="1">
      <c r="A15" s="154" t="s">
        <v>125</v>
      </c>
      <c r="B15" s="155" t="s">
        <v>126</v>
      </c>
      <c r="C15" s="236">
        <v>336</v>
      </c>
      <c r="D15" s="236">
        <v>312</v>
      </c>
      <c r="E15" s="238">
        <f t="shared" si="0"/>
        <v>1.0769230769230769</v>
      </c>
      <c r="H15" s="189"/>
      <c r="I15" s="188"/>
      <c r="J15" s="185"/>
      <c r="K15" s="185"/>
      <c r="L15" s="186"/>
    </row>
    <row r="16" spans="1:12" s="4" customFormat="1" ht="27.75" customHeight="1">
      <c r="A16" s="154" t="s">
        <v>127</v>
      </c>
      <c r="B16" s="155" t="s">
        <v>128</v>
      </c>
      <c r="C16" s="236">
        <v>73</v>
      </c>
      <c r="D16" s="236">
        <v>72</v>
      </c>
      <c r="E16" s="238">
        <f t="shared" si="0"/>
        <v>1.0138888888888888</v>
      </c>
      <c r="H16" s="189"/>
      <c r="I16" s="188"/>
      <c r="J16" s="185"/>
      <c r="K16" s="185"/>
      <c r="L16" s="186"/>
    </row>
    <row r="17" spans="1:12" s="4" customFormat="1" ht="27.75" customHeight="1">
      <c r="A17" s="154" t="s">
        <v>129</v>
      </c>
      <c r="B17" s="155" t="s">
        <v>130</v>
      </c>
      <c r="C17" s="236">
        <v>2189</v>
      </c>
      <c r="D17" s="236">
        <v>2009</v>
      </c>
      <c r="E17" s="238">
        <f t="shared" si="0"/>
        <v>1.0895968143354904</v>
      </c>
      <c r="H17" s="189"/>
      <c r="I17" s="188"/>
      <c r="J17" s="185"/>
      <c r="K17" s="185"/>
      <c r="L17" s="186"/>
    </row>
    <row r="18" spans="1:12" s="4" customFormat="1" ht="27.75" customHeight="1">
      <c r="A18" s="154" t="s">
        <v>131</v>
      </c>
      <c r="B18" s="155" t="s">
        <v>132</v>
      </c>
      <c r="C18" s="236">
        <v>1688</v>
      </c>
      <c r="D18" s="236">
        <v>2088</v>
      </c>
      <c r="E18" s="238">
        <f t="shared" si="0"/>
        <v>0.8084291187739464</v>
      </c>
      <c r="H18" s="189"/>
      <c r="I18" s="188"/>
      <c r="J18" s="185"/>
      <c r="K18" s="185"/>
      <c r="L18" s="186"/>
    </row>
    <row r="19" spans="1:12" s="4" customFormat="1" ht="27.75" customHeight="1">
      <c r="A19" s="154" t="s">
        <v>133</v>
      </c>
      <c r="B19" s="155" t="s">
        <v>134</v>
      </c>
      <c r="C19" s="236">
        <v>2063</v>
      </c>
      <c r="D19" s="236">
        <v>2190</v>
      </c>
      <c r="E19" s="238">
        <f t="shared" si="0"/>
        <v>0.9420091324200913</v>
      </c>
      <c r="H19" s="189"/>
      <c r="I19" s="188"/>
      <c r="J19" s="185"/>
      <c r="K19" s="185"/>
      <c r="L19" s="186"/>
    </row>
    <row r="20" spans="1:12" s="4" customFormat="1" ht="27.75" customHeight="1">
      <c r="A20" s="154" t="s">
        <v>135</v>
      </c>
      <c r="B20" s="155" t="s">
        <v>136</v>
      </c>
      <c r="C20" s="236">
        <v>1382</v>
      </c>
      <c r="D20" s="236">
        <v>1635</v>
      </c>
      <c r="E20" s="238">
        <f t="shared" si="0"/>
        <v>0.8452599388379205</v>
      </c>
      <c r="H20" s="189"/>
      <c r="I20" s="188"/>
      <c r="J20" s="185"/>
      <c r="K20" s="185"/>
      <c r="L20" s="186"/>
    </row>
    <row r="21" spans="1:12" s="4" customFormat="1" ht="27.75" customHeight="1">
      <c r="A21" s="154" t="s">
        <v>137</v>
      </c>
      <c r="B21" s="155" t="s">
        <v>138</v>
      </c>
      <c r="C21" s="236">
        <v>997</v>
      </c>
      <c r="D21" s="236">
        <v>1180</v>
      </c>
      <c r="E21" s="238">
        <f t="shared" si="0"/>
        <v>0.8449152542372881</v>
      </c>
      <c r="H21" s="189"/>
      <c r="I21" s="188"/>
      <c r="J21" s="185"/>
      <c r="K21" s="185"/>
      <c r="L21" s="186"/>
    </row>
    <row r="22" spans="1:12" s="4" customFormat="1" ht="27.75" customHeight="1">
      <c r="A22" s="154" t="s">
        <v>139</v>
      </c>
      <c r="B22" s="155" t="s">
        <v>140</v>
      </c>
      <c r="C22" s="236">
        <v>725</v>
      </c>
      <c r="D22" s="236">
        <v>643</v>
      </c>
      <c r="E22" s="238">
        <f t="shared" si="0"/>
        <v>1.1275272161741836</v>
      </c>
      <c r="H22" s="189"/>
      <c r="I22" s="188"/>
      <c r="J22" s="185"/>
      <c r="K22" s="185"/>
      <c r="L22" s="186"/>
    </row>
    <row r="23" spans="1:12" s="4" customFormat="1" ht="27.75" customHeight="1">
      <c r="A23" s="154" t="s">
        <v>141</v>
      </c>
      <c r="B23" s="155" t="s">
        <v>142</v>
      </c>
      <c r="C23" s="236">
        <v>456</v>
      </c>
      <c r="D23" s="236">
        <v>445</v>
      </c>
      <c r="E23" s="238">
        <f t="shared" si="0"/>
        <v>1.0247191011235954</v>
      </c>
      <c r="H23" s="189"/>
      <c r="I23" s="202"/>
      <c r="J23" s="202"/>
      <c r="K23" s="185"/>
      <c r="L23" s="186"/>
    </row>
    <row r="24" spans="1:12" s="4" customFormat="1" ht="27.75" customHeight="1">
      <c r="A24" s="154" t="s">
        <v>143</v>
      </c>
      <c r="B24" s="155" t="s">
        <v>144</v>
      </c>
      <c r="C24" s="236">
        <v>455</v>
      </c>
      <c r="D24" s="236">
        <v>613</v>
      </c>
      <c r="E24" s="238">
        <f t="shared" si="0"/>
        <v>0.7422512234910277</v>
      </c>
      <c r="H24" s="189"/>
      <c r="I24" s="202"/>
      <c r="J24" s="202"/>
      <c r="K24" s="185"/>
      <c r="L24" s="186"/>
    </row>
    <row r="25" spans="1:12" s="4" customFormat="1" ht="27.75" customHeight="1">
      <c r="A25" s="154" t="s">
        <v>280</v>
      </c>
      <c r="B25" s="155" t="s">
        <v>284</v>
      </c>
      <c r="C25" s="236">
        <v>3</v>
      </c>
      <c r="D25" s="236">
        <v>1</v>
      </c>
      <c r="E25" s="272">
        <f t="shared" si="0"/>
        <v>3</v>
      </c>
      <c r="H25" s="210"/>
      <c r="I25" s="210"/>
      <c r="J25" s="210"/>
      <c r="K25" s="210"/>
      <c r="L25" s="211"/>
    </row>
    <row r="26" spans="1:12" s="4" customFormat="1" ht="27.75" customHeight="1" thickBot="1">
      <c r="A26" s="154" t="s">
        <v>304</v>
      </c>
      <c r="B26" s="155" t="s">
        <v>305</v>
      </c>
      <c r="C26" s="236">
        <v>10</v>
      </c>
      <c r="D26" s="236">
        <v>0</v>
      </c>
      <c r="E26" s="234" t="s">
        <v>307</v>
      </c>
      <c r="H26" s="192"/>
      <c r="I26" s="202"/>
      <c r="J26" s="202"/>
      <c r="K26" s="192"/>
      <c r="L26" s="193"/>
    </row>
    <row r="27" spans="1:12" s="4" customFormat="1" ht="22.5" customHeight="1" thickBot="1">
      <c r="A27" s="406" t="s">
        <v>145</v>
      </c>
      <c r="B27" s="407"/>
      <c r="C27" s="239">
        <f>SUM(C6:C26)</f>
        <v>41935</v>
      </c>
      <c r="D27" s="239">
        <f>SUM(D6:D26)</f>
        <v>46155</v>
      </c>
      <c r="E27" s="240">
        <f t="shared" si="0"/>
        <v>0.9085689524428556</v>
      </c>
      <c r="H27" s="190"/>
      <c r="I27" s="202"/>
      <c r="J27" s="202"/>
      <c r="K27" s="185"/>
      <c r="L27" s="186"/>
    </row>
    <row r="28" spans="3:12" ht="15">
      <c r="C28" s="184"/>
      <c r="D28" s="184"/>
      <c r="J28" s="185"/>
      <c r="K28" s="185"/>
      <c r="L28" s="186"/>
    </row>
    <row r="29" spans="8:12" ht="15">
      <c r="H29" s="185"/>
      <c r="I29" s="187"/>
      <c r="J29" s="185"/>
      <c r="K29" s="185"/>
      <c r="L29" s="186"/>
    </row>
    <row r="30" spans="8:12" ht="15">
      <c r="H30" s="185"/>
      <c r="I30" s="187"/>
      <c r="J30" s="185"/>
      <c r="K30" s="185"/>
      <c r="L30" s="186"/>
    </row>
  </sheetData>
  <sheetProtection/>
  <mergeCells count="6">
    <mergeCell ref="A1:E1"/>
    <mergeCell ref="A3:A5"/>
    <mergeCell ref="B3:B5"/>
    <mergeCell ref="C3:D4"/>
    <mergeCell ref="E3:E4"/>
    <mergeCell ref="A27:B27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4</oddHeader>
    <oddFooter xml:space="preserve">&amp;L&amp;"Arial CE,Kurzíva"&amp;10Pozn.: Údaje sú spracované k 17.02.2017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Layout" workbookViewId="0" topLeftCell="A28">
      <selection activeCell="A1" sqref="A1:G1"/>
    </sheetView>
  </sheetViews>
  <sheetFormatPr defaultColWidth="8.796875" defaultRowHeight="15"/>
  <cols>
    <col min="1" max="1" width="28.59765625" style="22" customWidth="1"/>
    <col min="2" max="3" width="4.59765625" style="22" customWidth="1"/>
    <col min="4" max="4" width="5.09765625" style="22" customWidth="1"/>
    <col min="5" max="5" width="8.69921875" style="22" customWidth="1"/>
    <col min="6" max="6" width="7.8984375" style="22" customWidth="1"/>
    <col min="7" max="7" width="8.59765625" style="22" customWidth="1"/>
    <col min="8" max="16384" width="8.8984375" style="22" customWidth="1"/>
  </cols>
  <sheetData>
    <row r="1" spans="1:7" s="23" customFormat="1" ht="15" customHeight="1">
      <c r="A1" s="408" t="s">
        <v>273</v>
      </c>
      <c r="B1" s="408"/>
      <c r="C1" s="408"/>
      <c r="D1" s="408"/>
      <c r="E1" s="408"/>
      <c r="F1" s="408"/>
      <c r="G1" s="408"/>
    </row>
    <row r="2" spans="1:7" ht="10.5" customHeight="1" thickBot="1">
      <c r="A2" s="27"/>
      <c r="B2" s="21"/>
      <c r="C2" s="21"/>
      <c r="D2" s="21"/>
      <c r="E2" s="21"/>
      <c r="F2" s="21"/>
      <c r="G2" s="21"/>
    </row>
    <row r="3" spans="1:7" s="24" customFormat="1" ht="15" customHeight="1">
      <c r="A3" s="422" t="s">
        <v>312</v>
      </c>
      <c r="B3" s="412" t="s">
        <v>148</v>
      </c>
      <c r="C3" s="413"/>
      <c r="D3" s="414"/>
      <c r="E3" s="412" t="s">
        <v>150</v>
      </c>
      <c r="F3" s="413"/>
      <c r="G3" s="415"/>
    </row>
    <row r="4" spans="1:7" s="24" customFormat="1" ht="15" customHeight="1">
      <c r="A4" s="423"/>
      <c r="B4" s="416" t="s">
        <v>303</v>
      </c>
      <c r="C4" s="416" t="s">
        <v>279</v>
      </c>
      <c r="D4" s="418" t="s">
        <v>149</v>
      </c>
      <c r="E4" s="416" t="s">
        <v>303</v>
      </c>
      <c r="F4" s="416" t="s">
        <v>279</v>
      </c>
      <c r="G4" s="420" t="s">
        <v>149</v>
      </c>
    </row>
    <row r="5" spans="1:7" s="24" customFormat="1" ht="15" customHeight="1" thickBot="1">
      <c r="A5" s="424"/>
      <c r="B5" s="417"/>
      <c r="C5" s="417"/>
      <c r="D5" s="419"/>
      <c r="E5" s="417"/>
      <c r="F5" s="417"/>
      <c r="G5" s="421"/>
    </row>
    <row r="6" spans="1:7" s="30" customFormat="1" ht="18" customHeight="1" thickTop="1">
      <c r="A6" s="265" t="s">
        <v>291</v>
      </c>
      <c r="B6" s="32">
        <v>1257</v>
      </c>
      <c r="C6" s="32">
        <v>1258</v>
      </c>
      <c r="D6" s="32">
        <f aca="true" t="shared" si="0" ref="D6:D11">B6-C6</f>
        <v>-1</v>
      </c>
      <c r="E6" s="29">
        <v>3086200</v>
      </c>
      <c r="F6" s="29">
        <v>3082660</v>
      </c>
      <c r="G6" s="40">
        <f aca="true" t="shared" si="1" ref="G6:G11">E6-F6</f>
        <v>3540</v>
      </c>
    </row>
    <row r="7" spans="1:7" s="30" customFormat="1" ht="18" customHeight="1">
      <c r="A7" s="266" t="s">
        <v>21</v>
      </c>
      <c r="B7" s="32">
        <v>545</v>
      </c>
      <c r="C7" s="32">
        <v>189</v>
      </c>
      <c r="D7" s="32">
        <f t="shared" si="0"/>
        <v>356</v>
      </c>
      <c r="E7" s="29">
        <v>1432985</v>
      </c>
      <c r="F7" s="29">
        <v>524380</v>
      </c>
      <c r="G7" s="40">
        <f t="shared" si="1"/>
        <v>908605</v>
      </c>
    </row>
    <row r="8" spans="1:7" s="30" customFormat="1" ht="18" customHeight="1">
      <c r="A8" s="266" t="s">
        <v>29</v>
      </c>
      <c r="B8" s="32">
        <v>1165</v>
      </c>
      <c r="C8" s="32">
        <v>891</v>
      </c>
      <c r="D8" s="32">
        <f t="shared" si="0"/>
        <v>274</v>
      </c>
      <c r="E8" s="29">
        <v>1716988</v>
      </c>
      <c r="F8" s="29">
        <v>1125700</v>
      </c>
      <c r="G8" s="40">
        <f t="shared" si="1"/>
        <v>591288</v>
      </c>
    </row>
    <row r="9" spans="1:7" s="30" customFormat="1" ht="18" customHeight="1">
      <c r="A9" s="267" t="s">
        <v>274</v>
      </c>
      <c r="B9" s="32">
        <v>32</v>
      </c>
      <c r="C9" s="32">
        <v>54</v>
      </c>
      <c r="D9" s="32">
        <f t="shared" si="0"/>
        <v>-22</v>
      </c>
      <c r="E9" s="29">
        <v>106050</v>
      </c>
      <c r="F9" s="29">
        <v>167600</v>
      </c>
      <c r="G9" s="40">
        <f t="shared" si="1"/>
        <v>-61550</v>
      </c>
    </row>
    <row r="10" spans="1:7" s="30" customFormat="1" ht="18" customHeight="1" thickBot="1">
      <c r="A10" s="267" t="s">
        <v>31</v>
      </c>
      <c r="B10" s="32">
        <v>42</v>
      </c>
      <c r="C10" s="32">
        <v>78</v>
      </c>
      <c r="D10" s="32">
        <f t="shared" si="0"/>
        <v>-36</v>
      </c>
      <c r="E10" s="29">
        <v>606500</v>
      </c>
      <c r="F10" s="29">
        <v>759000</v>
      </c>
      <c r="G10" s="40">
        <f t="shared" si="1"/>
        <v>-152500</v>
      </c>
    </row>
    <row r="11" spans="1:7" s="30" customFormat="1" ht="19.5" customHeight="1" thickBot="1" thickTop="1">
      <c r="A11" s="268" t="s">
        <v>311</v>
      </c>
      <c r="B11" s="35">
        <f>SUM(B6:B10)</f>
        <v>3041</v>
      </c>
      <c r="C11" s="35">
        <f>SUM(C6:C10)</f>
        <v>2470</v>
      </c>
      <c r="D11" s="37">
        <f t="shared" si="0"/>
        <v>571</v>
      </c>
      <c r="E11" s="38">
        <f>SUM(E6:E10)</f>
        <v>6948723</v>
      </c>
      <c r="F11" s="38">
        <f>SUM(F6:F10)</f>
        <v>5659340</v>
      </c>
      <c r="G11" s="41">
        <f t="shared" si="1"/>
        <v>1289383</v>
      </c>
    </row>
    <row r="12" ht="11.25" customHeight="1"/>
    <row r="13" spans="1:7" s="23" customFormat="1" ht="15" customHeight="1">
      <c r="A13" s="408" t="s">
        <v>275</v>
      </c>
      <c r="B13" s="408"/>
      <c r="C13" s="408"/>
      <c r="D13" s="408"/>
      <c r="E13" s="408"/>
      <c r="F13" s="408"/>
      <c r="G13" s="408"/>
    </row>
    <row r="14" spans="1:7" s="24" customFormat="1" ht="10.5" customHeight="1" thickBot="1">
      <c r="A14" s="27"/>
      <c r="B14" s="39"/>
      <c r="C14" s="39"/>
      <c r="D14" s="39"/>
      <c r="E14" s="39"/>
      <c r="F14" s="39"/>
      <c r="G14" s="39"/>
    </row>
    <row r="15" spans="1:7" s="24" customFormat="1" ht="15" customHeight="1">
      <c r="A15" s="422" t="s">
        <v>312</v>
      </c>
      <c r="B15" s="412" t="s">
        <v>148</v>
      </c>
      <c r="C15" s="413"/>
      <c r="D15" s="414"/>
      <c r="E15" s="412" t="s">
        <v>150</v>
      </c>
      <c r="F15" s="413"/>
      <c r="G15" s="415"/>
    </row>
    <row r="16" spans="1:7" s="24" customFormat="1" ht="15" customHeight="1">
      <c r="A16" s="423"/>
      <c r="B16" s="416" t="s">
        <v>303</v>
      </c>
      <c r="C16" s="416" t="s">
        <v>279</v>
      </c>
      <c r="D16" s="418" t="s">
        <v>149</v>
      </c>
      <c r="E16" s="416" t="s">
        <v>303</v>
      </c>
      <c r="F16" s="416" t="s">
        <v>279</v>
      </c>
      <c r="G16" s="420" t="s">
        <v>149</v>
      </c>
    </row>
    <row r="17" spans="1:7" s="24" customFormat="1" ht="15" customHeight="1" thickBot="1">
      <c r="A17" s="424"/>
      <c r="B17" s="417"/>
      <c r="C17" s="417"/>
      <c r="D17" s="419"/>
      <c r="E17" s="417"/>
      <c r="F17" s="417"/>
      <c r="G17" s="421"/>
    </row>
    <row r="18" spans="1:7" s="30" customFormat="1" ht="18" customHeight="1" thickTop="1">
      <c r="A18" s="33" t="s">
        <v>291</v>
      </c>
      <c r="B18" s="32">
        <v>31</v>
      </c>
      <c r="C18" s="32">
        <v>12</v>
      </c>
      <c r="D18" s="28">
        <f aca="true" t="shared" si="2" ref="D18:D23">B18-C18</f>
        <v>19</v>
      </c>
      <c r="E18" s="29">
        <v>15390</v>
      </c>
      <c r="F18" s="29">
        <v>6300</v>
      </c>
      <c r="G18" s="40">
        <f aca="true" t="shared" si="3" ref="G18:G23">E18-F18</f>
        <v>9090</v>
      </c>
    </row>
    <row r="19" spans="1:7" s="30" customFormat="1" ht="18" customHeight="1">
      <c r="A19" s="33" t="s">
        <v>21</v>
      </c>
      <c r="B19" s="32">
        <v>1</v>
      </c>
      <c r="C19" s="32">
        <v>0</v>
      </c>
      <c r="D19" s="28">
        <f t="shared" si="2"/>
        <v>1</v>
      </c>
      <c r="E19" s="29">
        <v>1000</v>
      </c>
      <c r="F19" s="29">
        <v>0</v>
      </c>
      <c r="G19" s="40">
        <f t="shared" si="3"/>
        <v>1000</v>
      </c>
    </row>
    <row r="20" spans="1:7" s="30" customFormat="1" ht="18" customHeight="1">
      <c r="A20" s="33" t="s">
        <v>151</v>
      </c>
      <c r="B20" s="32">
        <v>35</v>
      </c>
      <c r="C20" s="32">
        <v>22</v>
      </c>
      <c r="D20" s="28">
        <f t="shared" si="2"/>
        <v>13</v>
      </c>
      <c r="E20" s="29">
        <v>29663</v>
      </c>
      <c r="F20" s="29">
        <v>16250</v>
      </c>
      <c r="G20" s="40">
        <f t="shared" si="3"/>
        <v>13413</v>
      </c>
    </row>
    <row r="21" spans="1:7" s="30" customFormat="1" ht="18" customHeight="1" thickBot="1">
      <c r="A21" s="31" t="s">
        <v>31</v>
      </c>
      <c r="B21" s="32">
        <v>0</v>
      </c>
      <c r="C21" s="32">
        <v>0</v>
      </c>
      <c r="D21" s="28">
        <f t="shared" si="2"/>
        <v>0</v>
      </c>
      <c r="E21" s="29">
        <v>0</v>
      </c>
      <c r="F21" s="29">
        <v>0</v>
      </c>
      <c r="G21" s="40">
        <f t="shared" si="3"/>
        <v>0</v>
      </c>
    </row>
    <row r="22" spans="1:7" s="30" customFormat="1" ht="19.5" customHeight="1" thickBot="1" thickTop="1">
      <c r="A22" s="34" t="s">
        <v>310</v>
      </c>
      <c r="B22" s="36">
        <f>SUM(B18:B21)</f>
        <v>67</v>
      </c>
      <c r="C22" s="36">
        <f>SUM(C18:C21)</f>
        <v>34</v>
      </c>
      <c r="D22" s="37">
        <f t="shared" si="2"/>
        <v>33</v>
      </c>
      <c r="E22" s="38">
        <f>SUM(E18:E21)</f>
        <v>46053</v>
      </c>
      <c r="F22" s="38">
        <f>SUM(F18:F21)</f>
        <v>22550</v>
      </c>
      <c r="G22" s="41">
        <f t="shared" si="3"/>
        <v>23503</v>
      </c>
    </row>
    <row r="23" spans="1:7" s="30" customFormat="1" ht="19.5" customHeight="1" thickBot="1" thickTop="1">
      <c r="A23" s="34" t="s">
        <v>152</v>
      </c>
      <c r="B23" s="35">
        <v>1552</v>
      </c>
      <c r="C23" s="35">
        <v>1713</v>
      </c>
      <c r="D23" s="37">
        <f t="shared" si="2"/>
        <v>-161</v>
      </c>
      <c r="E23" s="38">
        <v>107033</v>
      </c>
      <c r="F23" s="38">
        <v>100179</v>
      </c>
      <c r="G23" s="41">
        <f t="shared" si="3"/>
        <v>6854</v>
      </c>
    </row>
    <row r="24" ht="11.25" customHeight="1"/>
    <row r="25" spans="1:7" s="23" customFormat="1" ht="15" customHeight="1">
      <c r="A25" s="408" t="s">
        <v>276</v>
      </c>
      <c r="B25" s="408"/>
      <c r="C25" s="408"/>
      <c r="D25" s="408"/>
      <c r="E25" s="408"/>
      <c r="F25" s="408"/>
      <c r="G25" s="408"/>
    </row>
    <row r="26" spans="1:7" ht="10.5" customHeight="1" thickBot="1">
      <c r="A26" s="27"/>
      <c r="B26" s="21"/>
      <c r="C26" s="21"/>
      <c r="D26" s="21"/>
      <c r="E26" s="21"/>
      <c r="F26" s="21"/>
      <c r="G26" s="21"/>
    </row>
    <row r="27" spans="1:7" s="24" customFormat="1" ht="15" customHeight="1">
      <c r="A27" s="409" t="s">
        <v>153</v>
      </c>
      <c r="B27" s="412" t="s">
        <v>148</v>
      </c>
      <c r="C27" s="413"/>
      <c r="D27" s="414"/>
      <c r="E27" s="412" t="s">
        <v>150</v>
      </c>
      <c r="F27" s="413"/>
      <c r="G27" s="415"/>
    </row>
    <row r="28" spans="1:7" s="24" customFormat="1" ht="15" customHeight="1">
      <c r="A28" s="410"/>
      <c r="B28" s="416" t="s">
        <v>303</v>
      </c>
      <c r="C28" s="416" t="s">
        <v>279</v>
      </c>
      <c r="D28" s="418" t="s">
        <v>149</v>
      </c>
      <c r="E28" s="416" t="s">
        <v>303</v>
      </c>
      <c r="F28" s="416" t="s">
        <v>279</v>
      </c>
      <c r="G28" s="420" t="s">
        <v>149</v>
      </c>
    </row>
    <row r="29" spans="1:7" s="24" customFormat="1" ht="19.5" customHeight="1" thickBot="1">
      <c r="A29" s="411"/>
      <c r="B29" s="417"/>
      <c r="C29" s="417"/>
      <c r="D29" s="419"/>
      <c r="E29" s="417"/>
      <c r="F29" s="417"/>
      <c r="G29" s="421"/>
    </row>
    <row r="30" spans="1:7" s="30" customFormat="1" ht="18" customHeight="1" thickTop="1">
      <c r="A30" s="33" t="s">
        <v>154</v>
      </c>
      <c r="B30" s="28">
        <v>569</v>
      </c>
      <c r="C30" s="28">
        <v>469</v>
      </c>
      <c r="D30" s="28">
        <f aca="true" t="shared" si="4" ref="D30:D42">B30-C30</f>
        <v>100</v>
      </c>
      <c r="E30" s="42">
        <v>1162950</v>
      </c>
      <c r="F30" s="42">
        <v>1094200</v>
      </c>
      <c r="G30" s="43">
        <f aca="true" t="shared" si="5" ref="G30:G40">E30-F30</f>
        <v>68750</v>
      </c>
    </row>
    <row r="31" spans="1:7" s="30" customFormat="1" ht="18" customHeight="1">
      <c r="A31" s="33" t="s">
        <v>103</v>
      </c>
      <c r="B31" s="28">
        <v>5</v>
      </c>
      <c r="C31" s="28">
        <v>2</v>
      </c>
      <c r="D31" s="28">
        <f t="shared" si="4"/>
        <v>3</v>
      </c>
      <c r="E31" s="42">
        <v>54500</v>
      </c>
      <c r="F31" s="42">
        <v>3300</v>
      </c>
      <c r="G31" s="43">
        <f t="shared" si="5"/>
        <v>51200</v>
      </c>
    </row>
    <row r="32" spans="1:7" s="30" customFormat="1" ht="18" customHeight="1">
      <c r="A32" s="33" t="s">
        <v>155</v>
      </c>
      <c r="B32" s="28">
        <v>1235</v>
      </c>
      <c r="C32" s="28">
        <v>909</v>
      </c>
      <c r="D32" s="28">
        <f t="shared" si="4"/>
        <v>326</v>
      </c>
      <c r="E32" s="42">
        <v>1407793</v>
      </c>
      <c r="F32" s="42">
        <v>974250</v>
      </c>
      <c r="G32" s="43">
        <f t="shared" si="5"/>
        <v>433543</v>
      </c>
    </row>
    <row r="33" spans="1:7" s="30" customFormat="1" ht="18" customHeight="1">
      <c r="A33" s="44" t="s">
        <v>156</v>
      </c>
      <c r="B33" s="165">
        <v>1055</v>
      </c>
      <c r="C33" s="165">
        <v>942</v>
      </c>
      <c r="D33" s="165">
        <f t="shared" si="4"/>
        <v>113</v>
      </c>
      <c r="E33" s="166">
        <v>3887700</v>
      </c>
      <c r="F33" s="166">
        <v>3307600</v>
      </c>
      <c r="G33" s="167">
        <f t="shared" si="5"/>
        <v>580100</v>
      </c>
    </row>
    <row r="34" spans="1:7" s="30" customFormat="1" ht="18" customHeight="1">
      <c r="A34" s="44" t="s">
        <v>27</v>
      </c>
      <c r="B34" s="165">
        <v>28</v>
      </c>
      <c r="C34" s="165">
        <v>21</v>
      </c>
      <c r="D34" s="165">
        <f t="shared" si="4"/>
        <v>7</v>
      </c>
      <c r="E34" s="166">
        <v>45300</v>
      </c>
      <c r="F34" s="166">
        <v>19900</v>
      </c>
      <c r="G34" s="167">
        <f t="shared" si="5"/>
        <v>25400</v>
      </c>
    </row>
    <row r="35" spans="1:7" s="30" customFormat="1" ht="18" customHeight="1" thickBot="1">
      <c r="A35" s="47" t="s">
        <v>66</v>
      </c>
      <c r="B35" s="168">
        <v>149</v>
      </c>
      <c r="C35" s="168">
        <v>127</v>
      </c>
      <c r="D35" s="168">
        <f t="shared" si="4"/>
        <v>22</v>
      </c>
      <c r="E35" s="169">
        <v>390480</v>
      </c>
      <c r="F35" s="169">
        <v>260090</v>
      </c>
      <c r="G35" s="170">
        <f t="shared" si="5"/>
        <v>130390</v>
      </c>
    </row>
    <row r="36" spans="1:7" s="30" customFormat="1" ht="19.5" customHeight="1" thickBot="1" thickTop="1">
      <c r="A36" s="51" t="s">
        <v>309</v>
      </c>
      <c r="B36" s="171">
        <f>SUM(B30:B35)</f>
        <v>3041</v>
      </c>
      <c r="C36" s="171">
        <f>SUM(C30:C35)</f>
        <v>2470</v>
      </c>
      <c r="D36" s="172">
        <f t="shared" si="4"/>
        <v>571</v>
      </c>
      <c r="E36" s="173">
        <f>SUM(E30:E35)</f>
        <v>6948723</v>
      </c>
      <c r="F36" s="173">
        <f>SUM(F30:F35)</f>
        <v>5659340</v>
      </c>
      <c r="G36" s="174">
        <f t="shared" si="5"/>
        <v>1289383</v>
      </c>
    </row>
    <row r="37" spans="1:7" s="30" customFormat="1" ht="18" customHeight="1" thickTop="1">
      <c r="A37" s="33" t="s">
        <v>154</v>
      </c>
      <c r="B37" s="165">
        <v>2</v>
      </c>
      <c r="C37" s="28">
        <v>3</v>
      </c>
      <c r="D37" s="28">
        <f t="shared" si="4"/>
        <v>-1</v>
      </c>
      <c r="E37" s="42">
        <v>2000</v>
      </c>
      <c r="F37" s="42">
        <v>1000</v>
      </c>
      <c r="G37" s="43">
        <f t="shared" si="5"/>
        <v>1000</v>
      </c>
    </row>
    <row r="38" spans="1:7" s="30" customFormat="1" ht="18" customHeight="1">
      <c r="A38" s="33" t="s">
        <v>103</v>
      </c>
      <c r="B38" s="165">
        <v>0</v>
      </c>
      <c r="C38" s="28">
        <v>0</v>
      </c>
      <c r="D38" s="28">
        <f t="shared" si="4"/>
        <v>0</v>
      </c>
      <c r="E38" s="42">
        <v>0</v>
      </c>
      <c r="F38" s="42">
        <v>0</v>
      </c>
      <c r="G38" s="43">
        <f t="shared" si="5"/>
        <v>0</v>
      </c>
    </row>
    <row r="39" spans="1:7" s="30" customFormat="1" ht="18" customHeight="1">
      <c r="A39" s="33" t="s">
        <v>155</v>
      </c>
      <c r="B39" s="165">
        <v>34</v>
      </c>
      <c r="C39" s="28">
        <v>20</v>
      </c>
      <c r="D39" s="28">
        <f t="shared" si="4"/>
        <v>14</v>
      </c>
      <c r="E39" s="42">
        <v>32053</v>
      </c>
      <c r="F39" s="42">
        <v>15550</v>
      </c>
      <c r="G39" s="43">
        <f t="shared" si="5"/>
        <v>16503</v>
      </c>
    </row>
    <row r="40" spans="1:7" s="30" customFormat="1" ht="18" customHeight="1">
      <c r="A40" s="44" t="s">
        <v>156</v>
      </c>
      <c r="B40" s="165">
        <v>0</v>
      </c>
      <c r="C40" s="165">
        <v>0</v>
      </c>
      <c r="D40" s="45">
        <f t="shared" si="4"/>
        <v>0</v>
      </c>
      <c r="E40" s="46">
        <v>0</v>
      </c>
      <c r="F40" s="46">
        <v>0</v>
      </c>
      <c r="G40" s="43">
        <f t="shared" si="5"/>
        <v>0</v>
      </c>
    </row>
    <row r="41" spans="1:7" s="30" customFormat="1" ht="18" customHeight="1" thickBot="1">
      <c r="A41" s="47" t="s">
        <v>66</v>
      </c>
      <c r="B41" s="165">
        <v>31</v>
      </c>
      <c r="C41" s="165">
        <v>11</v>
      </c>
      <c r="D41" s="48">
        <f t="shared" si="4"/>
        <v>20</v>
      </c>
      <c r="E41" s="49">
        <v>12000</v>
      </c>
      <c r="F41" s="49">
        <v>6000</v>
      </c>
      <c r="G41" s="50">
        <f>E41-F41</f>
        <v>6000</v>
      </c>
    </row>
    <row r="42" spans="1:7" s="30" customFormat="1" ht="19.5" customHeight="1" thickBot="1" thickTop="1">
      <c r="A42" s="34" t="s">
        <v>310</v>
      </c>
      <c r="B42" s="35">
        <f>SUM(B37:B41)</f>
        <v>67</v>
      </c>
      <c r="C42" s="35">
        <f>SUM(C37:C41)</f>
        <v>34</v>
      </c>
      <c r="D42" s="37">
        <f t="shared" si="4"/>
        <v>33</v>
      </c>
      <c r="E42" s="52">
        <f>SUM(E37:E41)</f>
        <v>46053</v>
      </c>
      <c r="F42" s="52">
        <f>SUM(F37:F41)</f>
        <v>22550</v>
      </c>
      <c r="G42" s="53">
        <f>E42-F42</f>
        <v>23503</v>
      </c>
    </row>
  </sheetData>
  <sheetProtection/>
  <mergeCells count="30">
    <mergeCell ref="A1:G1"/>
    <mergeCell ref="A3:A5"/>
    <mergeCell ref="B3:D3"/>
    <mergeCell ref="E3:G3"/>
    <mergeCell ref="B4:B5"/>
    <mergeCell ref="C4:C5"/>
    <mergeCell ref="D4:D5"/>
    <mergeCell ref="E4:E5"/>
    <mergeCell ref="F4:F5"/>
    <mergeCell ref="G4:G5"/>
    <mergeCell ref="A13:G13"/>
    <mergeCell ref="A15:A17"/>
    <mergeCell ref="B15:D15"/>
    <mergeCell ref="E15:G15"/>
    <mergeCell ref="B16:B17"/>
    <mergeCell ref="C16:C17"/>
    <mergeCell ref="D16:D17"/>
    <mergeCell ref="E16:E17"/>
    <mergeCell ref="F16:F17"/>
    <mergeCell ref="G16:G17"/>
    <mergeCell ref="A25:G25"/>
    <mergeCell ref="A27:A29"/>
    <mergeCell ref="B27:D27"/>
    <mergeCell ref="E27:G27"/>
    <mergeCell ref="B28:B29"/>
    <mergeCell ref="C28:C29"/>
    <mergeCell ref="D28:D29"/>
    <mergeCell ref="E28:E29"/>
    <mergeCell ref="F28:F29"/>
    <mergeCell ref="G28:G29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5</oddHeader>
    <oddFooter xml:space="preserve">&amp;L&amp;"Arial CE,Kurzíva"&amp;10Pozn.: Údaje sú spracované k 17.02.2017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6">
      <selection activeCell="F25" sqref="F25"/>
    </sheetView>
  </sheetViews>
  <sheetFormatPr defaultColWidth="8.796875" defaultRowHeight="15"/>
  <cols>
    <col min="1" max="1" width="3.69921875" style="1" customWidth="1"/>
    <col min="2" max="2" width="40.296875" style="1" customWidth="1"/>
    <col min="3" max="3" width="8.796875" style="1" bestFit="1" customWidth="1"/>
    <col min="4" max="4" width="8.19921875" style="1" customWidth="1"/>
    <col min="5" max="5" width="9.59765625" style="1" customWidth="1"/>
    <col min="6" max="16384" width="8.8984375" style="1" customWidth="1"/>
  </cols>
  <sheetData>
    <row r="1" spans="1:5" ht="15.75">
      <c r="A1" s="371" t="s">
        <v>157</v>
      </c>
      <c r="B1" s="371"/>
      <c r="C1" s="371"/>
      <c r="D1" s="371"/>
      <c r="E1" s="371"/>
    </row>
    <row r="2" spans="1:5" ht="12" customHeight="1" thickBot="1">
      <c r="A2" s="156"/>
      <c r="E2" s="134"/>
    </row>
    <row r="3" spans="1:5" ht="31.5" customHeight="1">
      <c r="A3" s="383" t="s">
        <v>15</v>
      </c>
      <c r="B3" s="386" t="s">
        <v>158</v>
      </c>
      <c r="C3" s="54" t="s">
        <v>159</v>
      </c>
      <c r="D3" s="55"/>
      <c r="E3" s="56" t="s">
        <v>278</v>
      </c>
    </row>
    <row r="4" spans="1:5" ht="15" customHeight="1">
      <c r="A4" s="384"/>
      <c r="B4" s="387"/>
      <c r="C4" s="431" t="s">
        <v>303</v>
      </c>
      <c r="D4" s="433" t="s">
        <v>279</v>
      </c>
      <c r="E4" s="435" t="s">
        <v>308</v>
      </c>
    </row>
    <row r="5" spans="1:5" ht="16.5" customHeight="1" thickBot="1">
      <c r="A5" s="385"/>
      <c r="B5" s="388"/>
      <c r="C5" s="432"/>
      <c r="D5" s="434"/>
      <c r="E5" s="436"/>
    </row>
    <row r="6" spans="1:9" ht="21.75" customHeight="1" thickTop="1">
      <c r="A6" s="157">
        <v>21</v>
      </c>
      <c r="B6" s="158" t="s">
        <v>160</v>
      </c>
      <c r="C6" s="175">
        <v>1</v>
      </c>
      <c r="D6" s="139">
        <v>2</v>
      </c>
      <c r="E6" s="241">
        <f>C6/D6</f>
        <v>0.5</v>
      </c>
      <c r="G6" s="192"/>
      <c r="H6" s="194"/>
      <c r="I6" s="192"/>
    </row>
    <row r="7" spans="1:9" ht="21.75" customHeight="1">
      <c r="A7" s="157">
        <v>22</v>
      </c>
      <c r="B7" s="158" t="s">
        <v>161</v>
      </c>
      <c r="C7" s="175">
        <v>8</v>
      </c>
      <c r="D7" s="139">
        <v>2</v>
      </c>
      <c r="E7" s="269">
        <f aca="true" t="shared" si="0" ref="E7:E26">C7/D7</f>
        <v>4</v>
      </c>
      <c r="G7" s="192"/>
      <c r="H7" s="194"/>
      <c r="I7" s="192"/>
    </row>
    <row r="8" spans="1:9" ht="21.75" customHeight="1">
      <c r="A8" s="157">
        <v>23</v>
      </c>
      <c r="B8" s="159" t="s">
        <v>162</v>
      </c>
      <c r="C8" s="175">
        <v>3</v>
      </c>
      <c r="D8" s="139">
        <v>2</v>
      </c>
      <c r="E8" s="241">
        <f t="shared" si="0"/>
        <v>1.5</v>
      </c>
      <c r="G8" s="192"/>
      <c r="H8" s="194"/>
      <c r="I8" s="192"/>
    </row>
    <row r="9" spans="1:9" ht="21.75" customHeight="1">
      <c r="A9" s="157">
        <v>24</v>
      </c>
      <c r="B9" s="158" t="s">
        <v>163</v>
      </c>
      <c r="C9" s="175">
        <v>3</v>
      </c>
      <c r="D9" s="139">
        <v>3</v>
      </c>
      <c r="E9" s="241">
        <f t="shared" si="0"/>
        <v>1</v>
      </c>
      <c r="G9" s="192"/>
      <c r="H9" s="194"/>
      <c r="I9" s="192"/>
    </row>
    <row r="10" spans="1:9" ht="21.75" customHeight="1">
      <c r="A10" s="157">
        <v>25</v>
      </c>
      <c r="B10" s="158" t="s">
        <v>164</v>
      </c>
      <c r="C10" s="175">
        <v>109</v>
      </c>
      <c r="D10" s="139">
        <v>54</v>
      </c>
      <c r="E10" s="241">
        <f t="shared" si="0"/>
        <v>2.0185185185185186</v>
      </c>
      <c r="G10" s="192"/>
      <c r="H10" s="194"/>
      <c r="I10" s="192"/>
    </row>
    <row r="11" spans="1:9" ht="21.75" customHeight="1">
      <c r="A11" s="157">
        <v>26</v>
      </c>
      <c r="B11" s="158" t="s">
        <v>165</v>
      </c>
      <c r="C11" s="175">
        <v>1</v>
      </c>
      <c r="D11" s="139">
        <v>1</v>
      </c>
      <c r="E11" s="241">
        <f t="shared" si="0"/>
        <v>1</v>
      </c>
      <c r="G11" s="192"/>
      <c r="H11" s="194"/>
      <c r="I11" s="192"/>
    </row>
    <row r="12" spans="1:9" ht="21.75" customHeight="1">
      <c r="A12" s="157">
        <v>31</v>
      </c>
      <c r="B12" s="158" t="s">
        <v>166</v>
      </c>
      <c r="C12" s="175">
        <v>2</v>
      </c>
      <c r="D12" s="139">
        <v>6</v>
      </c>
      <c r="E12" s="241">
        <f t="shared" si="0"/>
        <v>0.3333333333333333</v>
      </c>
      <c r="G12" s="192"/>
      <c r="H12" s="194"/>
      <c r="I12" s="192"/>
    </row>
    <row r="13" spans="1:9" ht="21.75" customHeight="1">
      <c r="A13" s="157">
        <v>32</v>
      </c>
      <c r="B13" s="158" t="s">
        <v>167</v>
      </c>
      <c r="C13" s="175">
        <v>5</v>
      </c>
      <c r="D13" s="139">
        <v>8</v>
      </c>
      <c r="E13" s="241">
        <f t="shared" si="0"/>
        <v>0.625</v>
      </c>
      <c r="G13" s="192"/>
      <c r="H13" s="194"/>
      <c r="I13" s="192"/>
    </row>
    <row r="14" spans="1:9" ht="21.75" customHeight="1">
      <c r="A14" s="157">
        <v>33</v>
      </c>
      <c r="B14" s="158" t="s">
        <v>168</v>
      </c>
      <c r="C14" s="175">
        <v>1</v>
      </c>
      <c r="D14" s="139">
        <v>3</v>
      </c>
      <c r="E14" s="241">
        <f t="shared" si="0"/>
        <v>0.3333333333333333</v>
      </c>
      <c r="G14" s="192"/>
      <c r="H14" s="194"/>
      <c r="I14" s="192"/>
    </row>
    <row r="15" spans="1:9" ht="21.75" customHeight="1">
      <c r="A15" s="157">
        <v>34</v>
      </c>
      <c r="B15" s="158" t="s">
        <v>317</v>
      </c>
      <c r="C15" s="175">
        <v>1</v>
      </c>
      <c r="D15" s="139">
        <v>8</v>
      </c>
      <c r="E15" s="241">
        <f t="shared" si="0"/>
        <v>0.125</v>
      </c>
      <c r="G15" s="192"/>
      <c r="H15" s="194"/>
      <c r="I15" s="192"/>
    </row>
    <row r="16" spans="1:9" ht="21.75" customHeight="1">
      <c r="A16" s="157">
        <v>43</v>
      </c>
      <c r="B16" s="158" t="s">
        <v>281</v>
      </c>
      <c r="C16" s="175">
        <v>0</v>
      </c>
      <c r="D16" s="139">
        <v>1</v>
      </c>
      <c r="E16" s="241">
        <f t="shared" si="0"/>
        <v>0</v>
      </c>
      <c r="G16" s="192"/>
      <c r="H16" s="194"/>
      <c r="I16" s="192"/>
    </row>
    <row r="17" spans="1:9" ht="31.5">
      <c r="A17" s="157">
        <v>44</v>
      </c>
      <c r="B17" s="191" t="s">
        <v>283</v>
      </c>
      <c r="C17" s="175">
        <v>0</v>
      </c>
      <c r="D17" s="139">
        <v>4</v>
      </c>
      <c r="E17" s="241">
        <f t="shared" si="0"/>
        <v>0</v>
      </c>
      <c r="G17" s="192"/>
      <c r="H17" s="194"/>
      <c r="I17" s="192"/>
    </row>
    <row r="18" spans="1:9" ht="32.25" customHeight="1">
      <c r="A18" s="157">
        <v>46</v>
      </c>
      <c r="B18" s="191" t="s">
        <v>282</v>
      </c>
      <c r="C18" s="175">
        <v>0</v>
      </c>
      <c r="D18" s="139">
        <v>1</v>
      </c>
      <c r="E18" s="241">
        <f t="shared" si="0"/>
        <v>0</v>
      </c>
      <c r="G18" s="192"/>
      <c r="H18" s="194"/>
      <c r="I18" s="192"/>
    </row>
    <row r="19" spans="1:9" ht="21.75" customHeight="1">
      <c r="A19" s="157">
        <v>47</v>
      </c>
      <c r="B19" s="158" t="s">
        <v>169</v>
      </c>
      <c r="C19" s="175">
        <v>0</v>
      </c>
      <c r="D19" s="139">
        <v>3</v>
      </c>
      <c r="E19" s="241">
        <f t="shared" si="0"/>
        <v>0</v>
      </c>
      <c r="G19" s="192"/>
      <c r="H19" s="194"/>
      <c r="I19" s="192"/>
    </row>
    <row r="20" spans="1:9" ht="21.75" customHeight="1">
      <c r="A20" s="157">
        <v>48</v>
      </c>
      <c r="B20" s="158" t="s">
        <v>170</v>
      </c>
      <c r="C20" s="175">
        <v>19</v>
      </c>
      <c r="D20" s="139">
        <v>22</v>
      </c>
      <c r="E20" s="241">
        <f t="shared" si="0"/>
        <v>0.8636363636363636</v>
      </c>
      <c r="G20" s="192"/>
      <c r="H20" s="194"/>
      <c r="I20" s="192"/>
    </row>
    <row r="21" spans="1:9" ht="21.75" customHeight="1">
      <c r="A21" s="157">
        <v>49</v>
      </c>
      <c r="B21" s="158" t="s">
        <v>171</v>
      </c>
      <c r="C21" s="175">
        <v>10</v>
      </c>
      <c r="D21" s="139">
        <v>17</v>
      </c>
      <c r="E21" s="241">
        <f t="shared" si="0"/>
        <v>0.5882352941176471</v>
      </c>
      <c r="G21" s="192"/>
      <c r="H21" s="194"/>
      <c r="I21" s="192"/>
    </row>
    <row r="22" spans="1:9" ht="21.75" customHeight="1" thickBot="1">
      <c r="A22" s="157">
        <v>50</v>
      </c>
      <c r="B22" s="158" t="s">
        <v>172</v>
      </c>
      <c r="C22" s="175">
        <v>2756</v>
      </c>
      <c r="D22" s="175">
        <v>2501</v>
      </c>
      <c r="E22" s="241">
        <f t="shared" si="0"/>
        <v>1.1019592163134746</v>
      </c>
      <c r="G22" s="192"/>
      <c r="H22" s="194"/>
      <c r="I22" s="192"/>
    </row>
    <row r="23" spans="1:9" ht="21.75" customHeight="1" thickBot="1" thickTop="1">
      <c r="A23" s="160"/>
      <c r="B23" s="161" t="s">
        <v>8</v>
      </c>
      <c r="C23" s="176">
        <f>SUM(C6:C22)</f>
        <v>2919</v>
      </c>
      <c r="D23" s="177">
        <f>SUM(D6:D22)</f>
        <v>2638</v>
      </c>
      <c r="E23" s="242">
        <f t="shared" si="0"/>
        <v>1.1065200909780137</v>
      </c>
      <c r="G23" s="192"/>
      <c r="H23" s="194"/>
      <c r="I23" s="192"/>
    </row>
    <row r="24" spans="1:9" ht="24.75" customHeight="1">
      <c r="A24" s="427" t="s">
        <v>173</v>
      </c>
      <c r="B24" s="428"/>
      <c r="C24" s="244">
        <v>106</v>
      </c>
      <c r="D24" s="162">
        <v>0</v>
      </c>
      <c r="E24" s="243" t="s">
        <v>307</v>
      </c>
      <c r="G24" s="192"/>
      <c r="H24" s="194"/>
      <c r="I24" s="192"/>
    </row>
    <row r="25" spans="1:9" ht="24.75" customHeight="1">
      <c r="A25" s="429" t="s">
        <v>174</v>
      </c>
      <c r="B25" s="430"/>
      <c r="C25" s="245">
        <v>5502350</v>
      </c>
      <c r="D25" s="163">
        <v>5045750</v>
      </c>
      <c r="E25" s="270">
        <f t="shared" si="0"/>
        <v>1.0904919982163206</v>
      </c>
      <c r="G25" s="192"/>
      <c r="H25" s="194"/>
      <c r="I25" s="192"/>
    </row>
    <row r="26" spans="1:9" ht="24.75" customHeight="1" thickBot="1">
      <c r="A26" s="425" t="s">
        <v>175</v>
      </c>
      <c r="B26" s="426"/>
      <c r="C26" s="246">
        <v>2000</v>
      </c>
      <c r="D26" s="164">
        <v>300</v>
      </c>
      <c r="E26" s="271">
        <f t="shared" si="0"/>
        <v>6.666666666666667</v>
      </c>
      <c r="G26" s="192"/>
      <c r="H26" s="194"/>
      <c r="I26" s="192"/>
    </row>
    <row r="27" spans="7:9" ht="15.75">
      <c r="G27" s="192"/>
      <c r="H27" s="194"/>
      <c r="I27" s="192"/>
    </row>
    <row r="28" spans="7:9" ht="15.75">
      <c r="G28" s="192"/>
      <c r="H28" s="194"/>
      <c r="I28" s="192"/>
    </row>
    <row r="29" spans="7:9" ht="15.75">
      <c r="G29" s="192"/>
      <c r="H29" s="194"/>
      <c r="I29" s="192"/>
    </row>
    <row r="30" spans="7:9" ht="15.75">
      <c r="G30" s="192"/>
      <c r="H30" s="194"/>
      <c r="I30" s="192"/>
    </row>
    <row r="31" spans="7:9" ht="15.75">
      <c r="G31" s="192"/>
      <c r="H31" s="194"/>
      <c r="I31" s="192"/>
    </row>
    <row r="32" spans="7:9" ht="15.75">
      <c r="G32" s="192"/>
      <c r="H32" s="194"/>
      <c r="I32" s="192"/>
    </row>
    <row r="33" spans="7:9" ht="15.75">
      <c r="G33" s="192"/>
      <c r="H33" s="194"/>
      <c r="I33" s="192"/>
    </row>
    <row r="34" spans="7:9" ht="15.75">
      <c r="G34" s="192"/>
      <c r="H34" s="194"/>
      <c r="I34" s="192"/>
    </row>
    <row r="35" spans="7:9" ht="15.75">
      <c r="G35" s="192"/>
      <c r="H35" s="194"/>
      <c r="I35" s="192"/>
    </row>
    <row r="36" spans="7:9" ht="15.75">
      <c r="G36" s="193"/>
      <c r="H36" s="194"/>
      <c r="I36" s="193"/>
    </row>
  </sheetData>
  <sheetProtection/>
  <mergeCells count="9">
    <mergeCell ref="A26:B26"/>
    <mergeCell ref="A24:B24"/>
    <mergeCell ref="A25:B25"/>
    <mergeCell ref="A1:E1"/>
    <mergeCell ref="A3:A5"/>
    <mergeCell ref="B3:B5"/>
    <mergeCell ref="C4:C5"/>
    <mergeCell ref="D4:D5"/>
    <mergeCell ref="E4:E5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č.6</oddHeader>
    <oddFooter xml:space="preserve">&amp;L&amp;"Arial CE,Kurzíva"&amp;10Pozn.: Údaje sú spracované k 17.02.2017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A1" sqref="A1:M1"/>
    </sheetView>
  </sheetViews>
  <sheetFormatPr defaultColWidth="8.796875" defaultRowHeight="15"/>
  <cols>
    <col min="1" max="1" width="4" style="57" customWidth="1"/>
    <col min="2" max="2" width="38.8984375" style="57" customWidth="1"/>
    <col min="3" max="13" width="5.8984375" style="57" customWidth="1"/>
    <col min="14" max="16384" width="8.8984375" style="57" customWidth="1"/>
  </cols>
  <sheetData>
    <row r="1" spans="1:13" ht="22.5" customHeight="1" thickBot="1">
      <c r="A1" s="437" t="s">
        <v>324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42" customHeight="1" thickBot="1">
      <c r="A2" s="66" t="s">
        <v>15</v>
      </c>
      <c r="B2" s="67" t="s">
        <v>176</v>
      </c>
      <c r="C2" s="67">
        <v>2006</v>
      </c>
      <c r="D2" s="67">
        <v>2007</v>
      </c>
      <c r="E2" s="67">
        <v>2008</v>
      </c>
      <c r="F2" s="67">
        <v>2009</v>
      </c>
      <c r="G2" s="67">
        <v>2010</v>
      </c>
      <c r="H2" s="67">
        <v>2011</v>
      </c>
      <c r="I2" s="67">
        <v>2012</v>
      </c>
      <c r="J2" s="67">
        <v>2013</v>
      </c>
      <c r="K2" s="67">
        <v>2014</v>
      </c>
      <c r="L2" s="67">
        <v>2015</v>
      </c>
      <c r="M2" s="68">
        <v>2016</v>
      </c>
    </row>
    <row r="3" spans="1:13" s="61" customFormat="1" ht="23.25" customHeight="1" thickTop="1">
      <c r="A3" s="69" t="s">
        <v>177</v>
      </c>
      <c r="B3" s="60" t="s">
        <v>178</v>
      </c>
      <c r="C3" s="59">
        <v>39</v>
      </c>
      <c r="D3" s="59">
        <v>38</v>
      </c>
      <c r="E3" s="59">
        <v>30</v>
      </c>
      <c r="F3" s="59">
        <v>16</v>
      </c>
      <c r="G3" s="59">
        <v>28</v>
      </c>
      <c r="H3" s="59">
        <v>17</v>
      </c>
      <c r="I3" s="59">
        <v>20</v>
      </c>
      <c r="J3" s="59">
        <v>20</v>
      </c>
      <c r="K3" s="59">
        <v>18</v>
      </c>
      <c r="L3" s="59">
        <v>23</v>
      </c>
      <c r="M3" s="70">
        <v>20</v>
      </c>
    </row>
    <row r="4" spans="1:13" s="61" customFormat="1" ht="23.25" customHeight="1">
      <c r="A4" s="71" t="s">
        <v>179</v>
      </c>
      <c r="B4" s="63" t="s">
        <v>180</v>
      </c>
      <c r="C4" s="62">
        <v>4</v>
      </c>
      <c r="D4" s="62">
        <v>2</v>
      </c>
      <c r="E4" s="62">
        <v>10</v>
      </c>
      <c r="F4" s="62">
        <v>2</v>
      </c>
      <c r="G4" s="62">
        <v>0</v>
      </c>
      <c r="H4" s="62">
        <v>2</v>
      </c>
      <c r="I4" s="62">
        <v>3</v>
      </c>
      <c r="J4" s="62">
        <v>2</v>
      </c>
      <c r="K4" s="62">
        <v>0</v>
      </c>
      <c r="L4" s="62">
        <v>3</v>
      </c>
      <c r="M4" s="72">
        <v>2</v>
      </c>
    </row>
    <row r="5" spans="1:13" s="61" customFormat="1" ht="23.25" customHeight="1">
      <c r="A5" s="71" t="s">
        <v>181</v>
      </c>
      <c r="B5" s="63" t="s">
        <v>182</v>
      </c>
      <c r="C5" s="62">
        <v>11</v>
      </c>
      <c r="D5" s="62">
        <v>11</v>
      </c>
      <c r="E5" s="62">
        <v>13</v>
      </c>
      <c r="F5" s="62">
        <v>1</v>
      </c>
      <c r="G5" s="62">
        <v>1</v>
      </c>
      <c r="H5" s="62">
        <v>4</v>
      </c>
      <c r="I5" s="62">
        <v>4</v>
      </c>
      <c r="J5" s="62">
        <v>2</v>
      </c>
      <c r="K5" s="62">
        <v>5</v>
      </c>
      <c r="L5" s="62">
        <v>2</v>
      </c>
      <c r="M5" s="72">
        <v>3</v>
      </c>
    </row>
    <row r="6" spans="1:13" s="61" customFormat="1" ht="23.25" customHeight="1">
      <c r="A6" s="71" t="s">
        <v>183</v>
      </c>
      <c r="B6" s="63" t="s">
        <v>184</v>
      </c>
      <c r="C6" s="62">
        <v>14</v>
      </c>
      <c r="D6" s="62">
        <v>15</v>
      </c>
      <c r="E6" s="62">
        <v>11</v>
      </c>
      <c r="F6" s="62">
        <v>15</v>
      </c>
      <c r="G6" s="62">
        <v>10</v>
      </c>
      <c r="H6" s="62">
        <v>11</v>
      </c>
      <c r="I6" s="62">
        <v>10</v>
      </c>
      <c r="J6" s="62">
        <v>14</v>
      </c>
      <c r="K6" s="62">
        <v>6</v>
      </c>
      <c r="L6" s="62">
        <v>14</v>
      </c>
      <c r="M6" s="72">
        <v>5</v>
      </c>
    </row>
    <row r="7" spans="1:13" s="61" customFormat="1" ht="23.25" customHeight="1">
      <c r="A7" s="71" t="s">
        <v>185</v>
      </c>
      <c r="B7" s="63" t="s">
        <v>186</v>
      </c>
      <c r="C7" s="62">
        <v>11</v>
      </c>
      <c r="D7" s="62">
        <v>11</v>
      </c>
      <c r="E7" s="62">
        <v>9</v>
      </c>
      <c r="F7" s="62">
        <v>3</v>
      </c>
      <c r="G7" s="62">
        <v>3</v>
      </c>
      <c r="H7" s="62">
        <v>3</v>
      </c>
      <c r="I7" s="62">
        <v>7</v>
      </c>
      <c r="J7" s="62">
        <v>5</v>
      </c>
      <c r="K7" s="62">
        <v>6</v>
      </c>
      <c r="L7" s="62">
        <v>8</v>
      </c>
      <c r="M7" s="72">
        <v>5</v>
      </c>
    </row>
    <row r="8" spans="1:13" s="61" customFormat="1" ht="23.25" customHeight="1">
      <c r="A8" s="71" t="s">
        <v>187</v>
      </c>
      <c r="B8" s="63" t="s">
        <v>188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72">
        <v>0</v>
      </c>
    </row>
    <row r="9" spans="1:13" s="61" customFormat="1" ht="23.25" customHeight="1">
      <c r="A9" s="71" t="s">
        <v>189</v>
      </c>
      <c r="B9" s="63" t="s">
        <v>190</v>
      </c>
      <c r="C9" s="62">
        <v>2</v>
      </c>
      <c r="D9" s="62">
        <v>11</v>
      </c>
      <c r="E9" s="62">
        <v>1</v>
      </c>
      <c r="F9" s="62">
        <v>2</v>
      </c>
      <c r="G9" s="62">
        <v>0</v>
      </c>
      <c r="H9" s="62">
        <v>0</v>
      </c>
      <c r="I9" s="62">
        <v>2</v>
      </c>
      <c r="J9" s="62">
        <v>5</v>
      </c>
      <c r="K9" s="62">
        <v>2</v>
      </c>
      <c r="L9" s="62">
        <v>0</v>
      </c>
      <c r="M9" s="72">
        <v>0</v>
      </c>
    </row>
    <row r="10" spans="1:13" s="61" customFormat="1" ht="23.25" customHeight="1">
      <c r="A10" s="71" t="s">
        <v>191</v>
      </c>
      <c r="B10" s="63" t="s">
        <v>192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72">
        <v>0</v>
      </c>
    </row>
    <row r="11" spans="1:13" s="61" customFormat="1" ht="23.25" customHeight="1">
      <c r="A11" s="71" t="s">
        <v>193</v>
      </c>
      <c r="B11" s="63" t="s">
        <v>194</v>
      </c>
      <c r="C11" s="62">
        <v>2</v>
      </c>
      <c r="D11" s="62">
        <v>5</v>
      </c>
      <c r="E11" s="62">
        <v>3</v>
      </c>
      <c r="F11" s="62">
        <v>0</v>
      </c>
      <c r="G11" s="62">
        <v>1</v>
      </c>
      <c r="H11" s="62">
        <v>0</v>
      </c>
      <c r="I11" s="62">
        <v>4</v>
      </c>
      <c r="J11" s="62">
        <v>1</v>
      </c>
      <c r="K11" s="62">
        <v>1</v>
      </c>
      <c r="L11" s="62">
        <v>2</v>
      </c>
      <c r="M11" s="72">
        <v>4</v>
      </c>
    </row>
    <row r="12" spans="1:13" s="61" customFormat="1" ht="23.25" customHeight="1">
      <c r="A12" s="71" t="s">
        <v>195</v>
      </c>
      <c r="B12" s="63" t="s">
        <v>196</v>
      </c>
      <c r="C12" s="62">
        <v>1</v>
      </c>
      <c r="D12" s="62">
        <v>6</v>
      </c>
      <c r="E12" s="62">
        <v>1</v>
      </c>
      <c r="F12" s="62">
        <v>2</v>
      </c>
      <c r="G12" s="62">
        <v>3</v>
      </c>
      <c r="H12" s="62">
        <v>1</v>
      </c>
      <c r="I12" s="62">
        <v>1</v>
      </c>
      <c r="J12" s="62">
        <v>4</v>
      </c>
      <c r="K12" s="62">
        <v>1</v>
      </c>
      <c r="L12" s="62">
        <v>1</v>
      </c>
      <c r="M12" s="72">
        <v>1</v>
      </c>
    </row>
    <row r="13" spans="1:13" s="61" customFormat="1" ht="23.25" customHeight="1" thickBot="1">
      <c r="A13" s="73" t="s">
        <v>197</v>
      </c>
      <c r="B13" s="65" t="s">
        <v>198</v>
      </c>
      <c r="C13" s="64">
        <v>2</v>
      </c>
      <c r="D13" s="64">
        <v>0</v>
      </c>
      <c r="E13" s="64">
        <v>2</v>
      </c>
      <c r="F13" s="64">
        <v>3</v>
      </c>
      <c r="G13" s="64">
        <v>3</v>
      </c>
      <c r="H13" s="64">
        <v>0</v>
      </c>
      <c r="I13" s="64">
        <v>2</v>
      </c>
      <c r="J13" s="64">
        <v>0</v>
      </c>
      <c r="K13" s="64">
        <v>1</v>
      </c>
      <c r="L13" s="64">
        <v>2</v>
      </c>
      <c r="M13" s="74">
        <v>0</v>
      </c>
    </row>
    <row r="14" spans="1:13" s="61" customFormat="1" ht="23.25" customHeight="1" thickBot="1" thickTop="1">
      <c r="A14" s="280"/>
      <c r="B14" s="281" t="s">
        <v>199</v>
      </c>
      <c r="C14" s="282">
        <v>86</v>
      </c>
      <c r="D14" s="282">
        <v>99</v>
      </c>
      <c r="E14" s="282">
        <v>80</v>
      </c>
      <c r="F14" s="282">
        <v>44</v>
      </c>
      <c r="G14" s="282">
        <v>49</v>
      </c>
      <c r="H14" s="282">
        <v>38</v>
      </c>
      <c r="I14" s="282">
        <v>53</v>
      </c>
      <c r="J14" s="282">
        <v>53</v>
      </c>
      <c r="K14" s="282">
        <f>SUM(K3:K13)</f>
        <v>40</v>
      </c>
      <c r="L14" s="282">
        <v>55</v>
      </c>
      <c r="M14" s="283">
        <v>40</v>
      </c>
    </row>
  </sheetData>
  <sheetProtection/>
  <mergeCells count="1">
    <mergeCell ref="A1:M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7
</oddHeader>
    <oddFooter xml:space="preserve">&amp;L&amp;"Arial CE,Kurzíva"&amp;10Pozn.: Údaje sú spracované k 17.02.2017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A1" sqref="A1:M1"/>
    </sheetView>
  </sheetViews>
  <sheetFormatPr defaultColWidth="8.796875" defaultRowHeight="15"/>
  <cols>
    <col min="1" max="1" width="3.69921875" style="57" customWidth="1"/>
    <col min="2" max="2" width="38.796875" style="57" customWidth="1"/>
    <col min="3" max="13" width="5.8984375" style="57" customWidth="1"/>
    <col min="14" max="16384" width="8.8984375" style="57" customWidth="1"/>
  </cols>
  <sheetData>
    <row r="1" spans="1:13" ht="34.5" customHeight="1" thickBot="1">
      <c r="A1" s="438" t="s">
        <v>325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42" customHeight="1" thickBot="1">
      <c r="A2" s="66" t="s">
        <v>15</v>
      </c>
      <c r="B2" s="67" t="s">
        <v>176</v>
      </c>
      <c r="C2" s="67">
        <v>2006</v>
      </c>
      <c r="D2" s="67">
        <v>2007</v>
      </c>
      <c r="E2" s="67">
        <v>2008</v>
      </c>
      <c r="F2" s="67">
        <v>2009</v>
      </c>
      <c r="G2" s="67">
        <v>2010</v>
      </c>
      <c r="H2" s="67">
        <v>2011</v>
      </c>
      <c r="I2" s="67">
        <v>2012</v>
      </c>
      <c r="J2" s="67">
        <v>2013</v>
      </c>
      <c r="K2" s="67">
        <v>2014</v>
      </c>
      <c r="L2" s="67">
        <v>2015</v>
      </c>
      <c r="M2" s="68">
        <v>2016</v>
      </c>
    </row>
    <row r="3" spans="1:13" s="61" customFormat="1" ht="23.25" customHeight="1" thickTop="1">
      <c r="A3" s="69" t="s">
        <v>177</v>
      </c>
      <c r="B3" s="60" t="s">
        <v>178</v>
      </c>
      <c r="C3" s="59">
        <v>37</v>
      </c>
      <c r="D3" s="59">
        <v>26</v>
      </c>
      <c r="E3" s="59">
        <v>39</v>
      </c>
      <c r="F3" s="59">
        <v>23</v>
      </c>
      <c r="G3" s="59">
        <v>28</v>
      </c>
      <c r="H3" s="59">
        <v>23</v>
      </c>
      <c r="I3" s="59">
        <v>38</v>
      </c>
      <c r="J3" s="59">
        <v>25</v>
      </c>
      <c r="K3" s="59">
        <v>37</v>
      </c>
      <c r="L3" s="59">
        <v>33</v>
      </c>
      <c r="M3" s="70">
        <v>22</v>
      </c>
    </row>
    <row r="4" spans="1:13" s="61" customFormat="1" ht="23.25" customHeight="1">
      <c r="A4" s="71" t="s">
        <v>179</v>
      </c>
      <c r="B4" s="63" t="s">
        <v>180</v>
      </c>
      <c r="C4" s="62">
        <v>7</v>
      </c>
      <c r="D4" s="62">
        <v>13</v>
      </c>
      <c r="E4" s="62">
        <v>8</v>
      </c>
      <c r="F4" s="62">
        <v>9</v>
      </c>
      <c r="G4" s="62">
        <v>9</v>
      </c>
      <c r="H4" s="62">
        <v>13</v>
      </c>
      <c r="I4" s="62">
        <v>8</v>
      </c>
      <c r="J4" s="62">
        <v>4</v>
      </c>
      <c r="K4" s="62">
        <v>10</v>
      </c>
      <c r="L4" s="62">
        <v>8</v>
      </c>
      <c r="M4" s="72">
        <v>4</v>
      </c>
    </row>
    <row r="5" spans="1:13" s="61" customFormat="1" ht="23.25" customHeight="1">
      <c r="A5" s="71" t="s">
        <v>181</v>
      </c>
      <c r="B5" s="63" t="s">
        <v>182</v>
      </c>
      <c r="C5" s="62">
        <v>44</v>
      </c>
      <c r="D5" s="62">
        <v>52</v>
      </c>
      <c r="E5" s="62">
        <v>63</v>
      </c>
      <c r="F5" s="62">
        <v>32</v>
      </c>
      <c r="G5" s="62">
        <v>44</v>
      </c>
      <c r="H5" s="62">
        <v>37</v>
      </c>
      <c r="I5" s="62">
        <v>37</v>
      </c>
      <c r="J5" s="62">
        <v>34</v>
      </c>
      <c r="K5" s="62">
        <v>26</v>
      </c>
      <c r="L5" s="62">
        <v>34</v>
      </c>
      <c r="M5" s="72">
        <v>31</v>
      </c>
    </row>
    <row r="6" spans="1:13" s="61" customFormat="1" ht="23.25" customHeight="1">
      <c r="A6" s="71" t="s">
        <v>183</v>
      </c>
      <c r="B6" s="63" t="s">
        <v>184</v>
      </c>
      <c r="C6" s="62">
        <v>41</v>
      </c>
      <c r="D6" s="62">
        <v>58</v>
      </c>
      <c r="E6" s="62">
        <v>76</v>
      </c>
      <c r="F6" s="62">
        <v>40</v>
      </c>
      <c r="G6" s="62">
        <v>51</v>
      </c>
      <c r="H6" s="62">
        <v>35</v>
      </c>
      <c r="I6" s="62">
        <v>47</v>
      </c>
      <c r="J6" s="62">
        <v>47</v>
      </c>
      <c r="K6" s="62">
        <v>40</v>
      </c>
      <c r="L6" s="62">
        <v>38</v>
      </c>
      <c r="M6" s="72">
        <v>20</v>
      </c>
    </row>
    <row r="7" spans="1:13" s="61" customFormat="1" ht="23.25" customHeight="1">
      <c r="A7" s="71" t="s">
        <v>185</v>
      </c>
      <c r="B7" s="63" t="s">
        <v>186</v>
      </c>
      <c r="C7" s="62">
        <v>32</v>
      </c>
      <c r="D7" s="62">
        <v>35</v>
      </c>
      <c r="E7" s="62">
        <v>38</v>
      </c>
      <c r="F7" s="62">
        <v>17</v>
      </c>
      <c r="G7" s="62">
        <v>18</v>
      </c>
      <c r="H7" s="62">
        <v>17</v>
      </c>
      <c r="I7" s="62">
        <v>17</v>
      </c>
      <c r="J7" s="62">
        <v>23</v>
      </c>
      <c r="K7" s="62">
        <v>19</v>
      </c>
      <c r="L7" s="62">
        <v>24</v>
      </c>
      <c r="M7" s="72">
        <v>15</v>
      </c>
    </row>
    <row r="8" spans="1:13" s="61" customFormat="1" ht="23.25" customHeight="1">
      <c r="A8" s="71" t="s">
        <v>187</v>
      </c>
      <c r="B8" s="63" t="s">
        <v>188</v>
      </c>
      <c r="C8" s="62">
        <v>1</v>
      </c>
      <c r="D8" s="62">
        <v>5</v>
      </c>
      <c r="E8" s="62">
        <v>5</v>
      </c>
      <c r="F8" s="62">
        <v>4</v>
      </c>
      <c r="G8" s="62">
        <v>1</v>
      </c>
      <c r="H8" s="62">
        <v>4</v>
      </c>
      <c r="I8" s="62">
        <v>1</v>
      </c>
      <c r="J8" s="62">
        <v>4</v>
      </c>
      <c r="K8" s="62">
        <v>4</v>
      </c>
      <c r="L8" s="62">
        <v>3</v>
      </c>
      <c r="M8" s="72">
        <v>0</v>
      </c>
    </row>
    <row r="9" spans="1:13" s="61" customFormat="1" ht="23.25" customHeight="1">
      <c r="A9" s="71" t="s">
        <v>189</v>
      </c>
      <c r="B9" s="63" t="s">
        <v>190</v>
      </c>
      <c r="C9" s="62">
        <v>7</v>
      </c>
      <c r="D9" s="62">
        <v>11</v>
      </c>
      <c r="E9" s="62">
        <v>3</v>
      </c>
      <c r="F9" s="62">
        <v>5</v>
      </c>
      <c r="G9" s="62">
        <v>2</v>
      </c>
      <c r="H9" s="62">
        <v>3</v>
      </c>
      <c r="I9" s="62">
        <v>6</v>
      </c>
      <c r="J9" s="62">
        <v>4</v>
      </c>
      <c r="K9" s="62">
        <v>5</v>
      </c>
      <c r="L9" s="62">
        <v>4</v>
      </c>
      <c r="M9" s="72">
        <v>3</v>
      </c>
    </row>
    <row r="10" spans="1:13" s="61" customFormat="1" ht="23.25" customHeight="1">
      <c r="A10" s="71" t="s">
        <v>191</v>
      </c>
      <c r="B10" s="63" t="s">
        <v>192</v>
      </c>
      <c r="C10" s="62">
        <v>0</v>
      </c>
      <c r="D10" s="62">
        <v>0</v>
      </c>
      <c r="E10" s="62">
        <v>1</v>
      </c>
      <c r="F10" s="62">
        <v>0</v>
      </c>
      <c r="G10" s="62">
        <v>1</v>
      </c>
      <c r="H10" s="62">
        <v>0</v>
      </c>
      <c r="I10" s="62">
        <v>0</v>
      </c>
      <c r="J10" s="62">
        <v>0</v>
      </c>
      <c r="K10" s="62">
        <v>1</v>
      </c>
      <c r="L10" s="62">
        <v>0</v>
      </c>
      <c r="M10" s="72">
        <v>1</v>
      </c>
    </row>
    <row r="11" spans="1:13" s="61" customFormat="1" ht="23.25" customHeight="1">
      <c r="A11" s="71" t="s">
        <v>193</v>
      </c>
      <c r="B11" s="63" t="s">
        <v>194</v>
      </c>
      <c r="C11" s="62">
        <v>0</v>
      </c>
      <c r="D11" s="62">
        <v>0</v>
      </c>
      <c r="E11" s="62">
        <v>1</v>
      </c>
      <c r="F11" s="62">
        <v>3</v>
      </c>
      <c r="G11" s="62">
        <v>3</v>
      </c>
      <c r="H11" s="62">
        <v>2</v>
      </c>
      <c r="I11" s="62">
        <v>3</v>
      </c>
      <c r="J11" s="62">
        <v>2</v>
      </c>
      <c r="K11" s="62">
        <v>2</v>
      </c>
      <c r="L11" s="62">
        <v>0</v>
      </c>
      <c r="M11" s="72">
        <v>2</v>
      </c>
    </row>
    <row r="12" spans="1:13" s="61" customFormat="1" ht="23.25" customHeight="1">
      <c r="A12" s="71" t="s">
        <v>195</v>
      </c>
      <c r="B12" s="63" t="s">
        <v>196</v>
      </c>
      <c r="C12" s="62">
        <v>6</v>
      </c>
      <c r="D12" s="62">
        <v>6</v>
      </c>
      <c r="E12" s="62">
        <v>3</v>
      </c>
      <c r="F12" s="62">
        <v>10</v>
      </c>
      <c r="G12" s="62">
        <v>3</v>
      </c>
      <c r="H12" s="62">
        <v>3</v>
      </c>
      <c r="I12" s="62">
        <v>7</v>
      </c>
      <c r="J12" s="62">
        <v>8</v>
      </c>
      <c r="K12" s="62">
        <v>6</v>
      </c>
      <c r="L12" s="62">
        <v>4</v>
      </c>
      <c r="M12" s="72">
        <v>3</v>
      </c>
    </row>
    <row r="13" spans="1:13" s="61" customFormat="1" ht="23.25" customHeight="1" thickBot="1">
      <c r="A13" s="73" t="s">
        <v>197</v>
      </c>
      <c r="B13" s="65" t="s">
        <v>198</v>
      </c>
      <c r="C13" s="64">
        <v>1</v>
      </c>
      <c r="D13" s="64">
        <v>1</v>
      </c>
      <c r="E13" s="64">
        <v>4</v>
      </c>
      <c r="F13" s="64">
        <v>5</v>
      </c>
      <c r="G13" s="64">
        <v>2</v>
      </c>
      <c r="H13" s="64">
        <v>0</v>
      </c>
      <c r="I13" s="64">
        <v>4</v>
      </c>
      <c r="J13" s="64">
        <v>4</v>
      </c>
      <c r="K13" s="64">
        <v>2</v>
      </c>
      <c r="L13" s="64">
        <v>6</v>
      </c>
      <c r="M13" s="74">
        <v>2</v>
      </c>
    </row>
    <row r="14" spans="1:13" s="61" customFormat="1" ht="23.25" customHeight="1" thickBot="1" thickTop="1">
      <c r="A14" s="280"/>
      <c r="B14" s="281" t="s">
        <v>199</v>
      </c>
      <c r="C14" s="284">
        <v>176</v>
      </c>
      <c r="D14" s="284">
        <v>207</v>
      </c>
      <c r="E14" s="284">
        <v>241</v>
      </c>
      <c r="F14" s="284">
        <v>148</v>
      </c>
      <c r="G14" s="284">
        <v>162</v>
      </c>
      <c r="H14" s="284">
        <v>137</v>
      </c>
      <c r="I14" s="284">
        <v>168</v>
      </c>
      <c r="J14" s="284">
        <v>155</v>
      </c>
      <c r="K14" s="284">
        <f>SUM(K3:K13)</f>
        <v>152</v>
      </c>
      <c r="L14" s="284">
        <f>SUM(L3:L13)</f>
        <v>154</v>
      </c>
      <c r="M14" s="285">
        <f>SUM(M3:M13)</f>
        <v>103</v>
      </c>
    </row>
  </sheetData>
  <sheetProtection/>
  <mergeCells count="1">
    <mergeCell ref="A1:M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8</oddHeader>
    <oddFooter xml:space="preserve">&amp;L&amp;"Arial CE,Kurzíva"&amp;10Pozn.: Údaje sú spracované k 17.02.2017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A1" sqref="A1:M1"/>
    </sheetView>
  </sheetViews>
  <sheetFormatPr defaultColWidth="8.796875" defaultRowHeight="15"/>
  <cols>
    <col min="1" max="1" width="3.296875" style="57" customWidth="1"/>
    <col min="2" max="2" width="38.296875" style="57" customWidth="1"/>
    <col min="3" max="13" width="5.8984375" style="57" customWidth="1"/>
    <col min="14" max="16384" width="8.8984375" style="57" customWidth="1"/>
  </cols>
  <sheetData>
    <row r="1" spans="1:13" ht="30.75" customHeight="1" thickBot="1">
      <c r="A1" s="439" t="s">
        <v>326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s="61" customFormat="1" ht="26.25" thickBot="1">
      <c r="A2" s="66" t="s">
        <v>15</v>
      </c>
      <c r="B2" s="67" t="s">
        <v>200</v>
      </c>
      <c r="C2" s="67">
        <v>2006</v>
      </c>
      <c r="D2" s="67">
        <v>2007</v>
      </c>
      <c r="E2" s="67">
        <v>2008</v>
      </c>
      <c r="F2" s="67">
        <v>2009</v>
      </c>
      <c r="G2" s="67">
        <v>2010</v>
      </c>
      <c r="H2" s="67">
        <v>2011</v>
      </c>
      <c r="I2" s="67">
        <v>2012</v>
      </c>
      <c r="J2" s="67">
        <v>2013</v>
      </c>
      <c r="K2" s="67">
        <v>2014</v>
      </c>
      <c r="L2" s="67">
        <v>2015</v>
      </c>
      <c r="M2" s="68">
        <v>2016</v>
      </c>
    </row>
    <row r="3" spans="1:13" s="61" customFormat="1" ht="18" customHeight="1" thickTop="1">
      <c r="A3" s="80" t="s">
        <v>201</v>
      </c>
      <c r="B3" s="60" t="s">
        <v>202</v>
      </c>
      <c r="C3" s="75">
        <v>3</v>
      </c>
      <c r="D3" s="75">
        <v>12</v>
      </c>
      <c r="E3" s="75">
        <v>3</v>
      </c>
      <c r="F3" s="75">
        <v>2</v>
      </c>
      <c r="G3" s="75">
        <v>0</v>
      </c>
      <c r="H3" s="75">
        <v>2</v>
      </c>
      <c r="I3" s="75">
        <v>7</v>
      </c>
      <c r="J3" s="75">
        <v>2</v>
      </c>
      <c r="K3" s="75">
        <v>0</v>
      </c>
      <c r="L3" s="75">
        <v>1</v>
      </c>
      <c r="M3" s="81">
        <v>2</v>
      </c>
    </row>
    <row r="4" spans="1:13" s="61" customFormat="1" ht="27.75" customHeight="1">
      <c r="A4" s="78" t="s">
        <v>203</v>
      </c>
      <c r="B4" s="63" t="s">
        <v>204</v>
      </c>
      <c r="C4" s="76">
        <v>5</v>
      </c>
      <c r="D4" s="76">
        <v>10</v>
      </c>
      <c r="E4" s="76">
        <v>7</v>
      </c>
      <c r="F4" s="76">
        <v>4</v>
      </c>
      <c r="G4" s="76">
        <v>0</v>
      </c>
      <c r="H4" s="76">
        <v>4</v>
      </c>
      <c r="I4" s="76">
        <v>4</v>
      </c>
      <c r="J4" s="76">
        <v>3</v>
      </c>
      <c r="K4" s="76">
        <v>0</v>
      </c>
      <c r="L4" s="76">
        <v>3</v>
      </c>
      <c r="M4" s="82">
        <v>1</v>
      </c>
    </row>
    <row r="5" spans="1:13" s="61" customFormat="1" ht="12.75" customHeight="1">
      <c r="A5" s="78" t="s">
        <v>205</v>
      </c>
      <c r="B5" s="63" t="s">
        <v>206</v>
      </c>
      <c r="C5" s="76">
        <v>0</v>
      </c>
      <c r="D5" s="76">
        <v>0</v>
      </c>
      <c r="E5" s="76">
        <v>0</v>
      </c>
      <c r="F5" s="76">
        <v>1</v>
      </c>
      <c r="G5" s="76">
        <v>0</v>
      </c>
      <c r="H5" s="76">
        <v>0</v>
      </c>
      <c r="I5" s="76">
        <v>1</v>
      </c>
      <c r="J5" s="76">
        <v>0</v>
      </c>
      <c r="K5" s="76">
        <v>0</v>
      </c>
      <c r="L5" s="76">
        <v>1</v>
      </c>
      <c r="M5" s="82">
        <v>0</v>
      </c>
    </row>
    <row r="6" spans="1:13" s="61" customFormat="1" ht="23.25" customHeight="1">
      <c r="A6" s="78" t="s">
        <v>207</v>
      </c>
      <c r="B6" s="63" t="s">
        <v>208</v>
      </c>
      <c r="C6" s="76">
        <v>0</v>
      </c>
      <c r="D6" s="76">
        <v>2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1</v>
      </c>
      <c r="M6" s="82">
        <v>0</v>
      </c>
    </row>
    <row r="7" spans="1:13" s="61" customFormat="1" ht="23.25" customHeight="1">
      <c r="A7" s="78" t="s">
        <v>209</v>
      </c>
      <c r="B7" s="63" t="s">
        <v>210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1</v>
      </c>
      <c r="K7" s="76">
        <v>0</v>
      </c>
      <c r="L7" s="76">
        <v>0</v>
      </c>
      <c r="M7" s="82">
        <v>0</v>
      </c>
    </row>
    <row r="8" spans="1:13" s="61" customFormat="1" ht="18" customHeight="1">
      <c r="A8" s="78" t="s">
        <v>211</v>
      </c>
      <c r="B8" s="63" t="s">
        <v>212</v>
      </c>
      <c r="C8" s="76">
        <v>11</v>
      </c>
      <c r="D8" s="76">
        <v>8</v>
      </c>
      <c r="E8" s="76">
        <v>6</v>
      </c>
      <c r="F8" s="76">
        <v>7</v>
      </c>
      <c r="G8" s="76">
        <v>8</v>
      </c>
      <c r="H8" s="76">
        <v>1</v>
      </c>
      <c r="I8" s="76">
        <v>2</v>
      </c>
      <c r="J8" s="76">
        <v>4</v>
      </c>
      <c r="K8" s="76">
        <v>4</v>
      </c>
      <c r="L8" s="76">
        <v>5</v>
      </c>
      <c r="M8" s="82">
        <v>2</v>
      </c>
    </row>
    <row r="9" spans="1:13" s="61" customFormat="1" ht="27.75" customHeight="1">
      <c r="A9" s="78" t="s">
        <v>213</v>
      </c>
      <c r="B9" s="63" t="s">
        <v>214</v>
      </c>
      <c r="C9" s="76">
        <v>2</v>
      </c>
      <c r="D9" s="76">
        <v>1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82">
        <v>1</v>
      </c>
    </row>
    <row r="10" spans="1:13" s="61" customFormat="1" ht="27.75" customHeight="1">
      <c r="A10" s="286"/>
      <c r="B10" s="287" t="s">
        <v>230</v>
      </c>
      <c r="C10" s="288">
        <v>21</v>
      </c>
      <c r="D10" s="288">
        <v>33</v>
      </c>
      <c r="E10" s="288">
        <v>16</v>
      </c>
      <c r="F10" s="288">
        <v>14</v>
      </c>
      <c r="G10" s="288">
        <v>8</v>
      </c>
      <c r="H10" s="288">
        <v>7</v>
      </c>
      <c r="I10" s="288">
        <v>14</v>
      </c>
      <c r="J10" s="288">
        <v>10</v>
      </c>
      <c r="K10" s="288">
        <f>SUM(K3:K9)</f>
        <v>4</v>
      </c>
      <c r="L10" s="288">
        <f>SUM(L3:L9)</f>
        <v>11</v>
      </c>
      <c r="M10" s="289">
        <f>SUM(M3:M9)</f>
        <v>6</v>
      </c>
    </row>
    <row r="11" spans="1:13" s="61" customFormat="1" ht="24.75" customHeight="1">
      <c r="A11" s="78" t="s">
        <v>215</v>
      </c>
      <c r="B11" s="63" t="s">
        <v>216</v>
      </c>
      <c r="C11" s="76">
        <v>23</v>
      </c>
      <c r="D11" s="76">
        <v>29</v>
      </c>
      <c r="E11" s="76">
        <v>25</v>
      </c>
      <c r="F11" s="76">
        <v>8</v>
      </c>
      <c r="G11" s="76">
        <v>9</v>
      </c>
      <c r="H11" s="76">
        <v>10</v>
      </c>
      <c r="I11" s="76">
        <v>6</v>
      </c>
      <c r="J11" s="76">
        <v>17</v>
      </c>
      <c r="K11" s="76">
        <v>9</v>
      </c>
      <c r="L11" s="76">
        <v>9</v>
      </c>
      <c r="M11" s="82">
        <v>9</v>
      </c>
    </row>
    <row r="12" spans="1:13" s="61" customFormat="1" ht="26.25" customHeight="1">
      <c r="A12" s="78" t="s">
        <v>217</v>
      </c>
      <c r="B12" s="63" t="s">
        <v>218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82">
        <v>1</v>
      </c>
    </row>
    <row r="13" spans="1:13" s="61" customFormat="1" ht="24.75" customHeight="1">
      <c r="A13" s="78" t="s">
        <v>219</v>
      </c>
      <c r="B13" s="63" t="s">
        <v>220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1</v>
      </c>
      <c r="I13" s="76">
        <v>1</v>
      </c>
      <c r="J13" s="76">
        <v>0</v>
      </c>
      <c r="K13" s="76">
        <v>0</v>
      </c>
      <c r="L13" s="76">
        <v>0</v>
      </c>
      <c r="M13" s="82">
        <v>0</v>
      </c>
    </row>
    <row r="14" spans="1:13" s="61" customFormat="1" ht="27.75" customHeight="1">
      <c r="A14" s="286"/>
      <c r="B14" s="287" t="s">
        <v>318</v>
      </c>
      <c r="C14" s="288">
        <v>23</v>
      </c>
      <c r="D14" s="288">
        <v>29</v>
      </c>
      <c r="E14" s="288">
        <v>25</v>
      </c>
      <c r="F14" s="288">
        <v>8</v>
      </c>
      <c r="G14" s="288">
        <v>9</v>
      </c>
      <c r="H14" s="288">
        <v>11</v>
      </c>
      <c r="I14" s="288">
        <v>7</v>
      </c>
      <c r="J14" s="288">
        <v>17</v>
      </c>
      <c r="K14" s="288">
        <f>SUM(K11:K13)</f>
        <v>9</v>
      </c>
      <c r="L14" s="288">
        <f>SUM(L11:L13)</f>
        <v>9</v>
      </c>
      <c r="M14" s="289">
        <v>10</v>
      </c>
    </row>
    <row r="15" spans="1:13" s="61" customFormat="1" ht="24.75" customHeight="1">
      <c r="A15" s="78" t="s">
        <v>221</v>
      </c>
      <c r="B15" s="63" t="s">
        <v>222</v>
      </c>
      <c r="C15" s="76">
        <v>9</v>
      </c>
      <c r="D15" s="76">
        <v>12</v>
      </c>
      <c r="E15" s="76">
        <v>6</v>
      </c>
      <c r="F15" s="76">
        <v>4</v>
      </c>
      <c r="G15" s="76">
        <v>10</v>
      </c>
      <c r="H15" s="76">
        <v>5</v>
      </c>
      <c r="I15" s="76">
        <v>9</v>
      </c>
      <c r="J15" s="76">
        <v>4</v>
      </c>
      <c r="K15" s="76">
        <v>7</v>
      </c>
      <c r="L15" s="76">
        <v>4</v>
      </c>
      <c r="M15" s="82">
        <v>5</v>
      </c>
    </row>
    <row r="16" spans="1:13" s="61" customFormat="1" ht="23.25" customHeight="1">
      <c r="A16" s="78" t="s">
        <v>223</v>
      </c>
      <c r="B16" s="63" t="s">
        <v>224</v>
      </c>
      <c r="C16" s="76">
        <v>12</v>
      </c>
      <c r="D16" s="76">
        <v>4</v>
      </c>
      <c r="E16" s="76">
        <v>9</v>
      </c>
      <c r="F16" s="76">
        <v>8</v>
      </c>
      <c r="G16" s="76">
        <v>5</v>
      </c>
      <c r="H16" s="76">
        <v>6</v>
      </c>
      <c r="I16" s="76">
        <v>1</v>
      </c>
      <c r="J16" s="76">
        <v>6</v>
      </c>
      <c r="K16" s="76">
        <v>6</v>
      </c>
      <c r="L16" s="76">
        <v>8</v>
      </c>
      <c r="M16" s="82">
        <v>1</v>
      </c>
    </row>
    <row r="17" spans="1:13" s="61" customFormat="1" ht="25.5" customHeight="1">
      <c r="A17" s="78" t="s">
        <v>225</v>
      </c>
      <c r="B17" s="63" t="s">
        <v>226</v>
      </c>
      <c r="C17" s="76">
        <v>0</v>
      </c>
      <c r="D17" s="76">
        <v>3</v>
      </c>
      <c r="E17" s="76">
        <v>0</v>
      </c>
      <c r="F17" s="76">
        <v>0</v>
      </c>
      <c r="G17" s="76">
        <v>1</v>
      </c>
      <c r="H17" s="76">
        <v>0</v>
      </c>
      <c r="I17" s="76">
        <v>1</v>
      </c>
      <c r="J17" s="76">
        <v>2</v>
      </c>
      <c r="K17" s="76">
        <v>1</v>
      </c>
      <c r="L17" s="76">
        <v>1</v>
      </c>
      <c r="M17" s="82">
        <v>0</v>
      </c>
    </row>
    <row r="18" spans="1:13" s="61" customFormat="1" ht="17.25" customHeight="1">
      <c r="A18" s="78" t="s">
        <v>227</v>
      </c>
      <c r="B18" s="63" t="s">
        <v>228</v>
      </c>
      <c r="C18" s="76">
        <v>21</v>
      </c>
      <c r="D18" s="77">
        <v>18</v>
      </c>
      <c r="E18" s="77">
        <v>24</v>
      </c>
      <c r="F18" s="77">
        <v>10</v>
      </c>
      <c r="G18" s="77">
        <v>16</v>
      </c>
      <c r="H18" s="77">
        <v>9</v>
      </c>
      <c r="I18" s="77">
        <v>21</v>
      </c>
      <c r="J18" s="77">
        <v>14</v>
      </c>
      <c r="K18" s="77">
        <v>13</v>
      </c>
      <c r="L18" s="77">
        <v>22</v>
      </c>
      <c r="M18" s="83">
        <v>18</v>
      </c>
    </row>
    <row r="19" spans="1:13" s="61" customFormat="1" ht="12.75" customHeight="1" thickBot="1">
      <c r="A19" s="290"/>
      <c r="B19" s="291" t="s">
        <v>323</v>
      </c>
      <c r="C19" s="292">
        <v>42</v>
      </c>
      <c r="D19" s="292">
        <v>37</v>
      </c>
      <c r="E19" s="292">
        <v>39</v>
      </c>
      <c r="F19" s="292">
        <v>22</v>
      </c>
      <c r="G19" s="292">
        <v>32</v>
      </c>
      <c r="H19" s="292">
        <v>20</v>
      </c>
      <c r="I19" s="292">
        <v>32</v>
      </c>
      <c r="J19" s="292">
        <v>26</v>
      </c>
      <c r="K19" s="292">
        <f>SUM(K15:K18)</f>
        <v>27</v>
      </c>
      <c r="L19" s="292">
        <f>SUM(L15:L18)</f>
        <v>35</v>
      </c>
      <c r="M19" s="293">
        <f>SUM(M15:M18)</f>
        <v>24</v>
      </c>
    </row>
    <row r="20" spans="1:13" s="61" customFormat="1" ht="18" customHeight="1" thickBot="1" thickTop="1">
      <c r="A20" s="294"/>
      <c r="B20" s="281" t="s">
        <v>199</v>
      </c>
      <c r="C20" s="295">
        <v>86</v>
      </c>
      <c r="D20" s="295">
        <v>99</v>
      </c>
      <c r="E20" s="295">
        <v>80</v>
      </c>
      <c r="F20" s="295">
        <v>44</v>
      </c>
      <c r="G20" s="295">
        <v>49</v>
      </c>
      <c r="H20" s="295">
        <v>38</v>
      </c>
      <c r="I20" s="295">
        <v>53</v>
      </c>
      <c r="J20" s="295">
        <v>53</v>
      </c>
      <c r="K20" s="295">
        <f>K10+K14+K19</f>
        <v>40</v>
      </c>
      <c r="L20" s="295">
        <f>L10+L14+L19</f>
        <v>55</v>
      </c>
      <c r="M20" s="296">
        <f>M10+M14+M19</f>
        <v>40</v>
      </c>
    </row>
  </sheetData>
  <sheetProtection/>
  <mergeCells count="1">
    <mergeCell ref="A1:M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9</oddHeader>
    <oddFooter xml:space="preserve">&amp;L&amp;"Arial CE,Kurzíva"&amp;10Pozn.: Údaje sú spracované k 17.02.2017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2017-05-29T07:44:49Z</cp:lastPrinted>
  <dcterms:created xsi:type="dcterms:W3CDTF">2001-03-06T09:40:04Z</dcterms:created>
  <dcterms:modified xsi:type="dcterms:W3CDTF">2017-05-29T07:45:12Z</dcterms:modified>
  <cp:category/>
  <cp:version/>
  <cp:contentType/>
  <cp:contentStatus/>
</cp:coreProperties>
</file>