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5446" windowWidth="13920" windowHeight="12675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<sst xmlns="http://schemas.openxmlformats.org/spreadsheetml/2006/main" count="50" uniqueCount="27">
  <si>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</si>
  <si>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</si>
  <si>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</si>
  <si>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</si>
  <si>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</si>
  <si>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</si>
  <si>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</si>
  <si>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</si>
  <si>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</si>
  <si>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</si>
  <si>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</si>
  <si>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</si>
  <si>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</si>
  <si>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</si>
  <si>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Príloha č. 4</t>
  </si>
  <si>
    <t>rok 2013 = 337,70 eur</t>
  </si>
  <si>
    <r>
      <t>rok 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</si>
  <si>
    <t>rok 2014 = 352,00 eur</t>
  </si>
  <si>
    <t>rok 2014 ČMM = 304,84 eura</t>
  </si>
  <si>
    <t>I. štvrťrok 2015 = 380,00 eur</t>
  </si>
  <si>
    <t>I. štvrťrok 2015 = 339,09 eur</t>
  </si>
  <si>
    <t>PM v eurách*)</t>
  </si>
  <si>
    <t>návrh na rok 2016 = 400 eur</t>
  </si>
  <si>
    <t>Zdroj: ŠÚ SR, Štatistická správa o základných vývojových tendenciách za príslušný rok a za I. štvrťrok 2015, tab. č. 42b.</t>
  </si>
  <si>
    <t>Údaje v tzv. čistom vyjadrení: hrubá suma je znížená o odvody do poistných fondov a o preddavok na daň z príjmov podľa príslušných právnych predpisov (prepočty MPSVR SR)</t>
  </si>
  <si>
    <t>návrh na rok 2016 = 351,82 eur</t>
  </si>
  <si>
    <t>*) Očakávaná priemerná mzda, ak by medziročné zvýšenie za každý kraj zodpovedalo indexom rastu PM za Slovenskú republiku podľa prognózy IFP MF SR z 15. júna 2015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</si>
</sst>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EAE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2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11" fillId="38" borderId="0" applyNumberFormat="0" applyBorder="0" applyAlignment="0" applyProtection="0"/>
    <xf numFmtId="195" fontId="26" fillId="0" borderId="0">
      <alignment/>
      <protection/>
    </xf>
    <xf numFmtId="195" fontId="26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2" fillId="52" borderId="15" xfId="0" applyNumberFormat="1" applyFont="1" applyFill="1" applyBorder="1" applyAlignment="1">
      <alignment horizontal="left" vertical="top" wrapText="1"/>
    </xf>
    <xf numFmtId="2" fontId="22" fillId="52" borderId="16" xfId="0" applyNumberFormat="1" applyFont="1" applyFill="1" applyBorder="1" applyAlignment="1">
      <alignment horizontal="center" vertical="top" wrapText="1"/>
    </xf>
    <xf numFmtId="2" fontId="22" fillId="52" borderId="17" xfId="0" applyNumberFormat="1" applyFont="1" applyFill="1" applyBorder="1" applyAlignment="1">
      <alignment horizontal="center" vertical="top" wrapText="1"/>
    </xf>
    <xf numFmtId="2" fontId="22" fillId="52" borderId="18" xfId="0" applyNumberFormat="1" applyFont="1" applyFill="1" applyBorder="1" applyAlignment="1">
      <alignment horizontal="left" vertical="top" wrapText="1"/>
    </xf>
    <xf numFmtId="2" fontId="22" fillId="52" borderId="19" xfId="0" applyNumberFormat="1" applyFont="1" applyFill="1" applyBorder="1" applyAlignment="1">
      <alignment horizontal="center" vertical="top" wrapText="1"/>
    </xf>
    <xf numFmtId="2" fontId="23" fillId="52" borderId="20" xfId="0" applyNumberFormat="1" applyFont="1" applyFill="1" applyBorder="1" applyAlignment="1">
      <alignment horizontal="left" vertical="top" wrapText="1"/>
    </xf>
    <xf numFmtId="2" fontId="23" fillId="52" borderId="21" xfId="0" applyNumberFormat="1" applyFont="1" applyFill="1" applyBorder="1" applyAlignment="1">
      <alignment horizontal="center" vertical="top" wrapText="1"/>
    </xf>
    <xf numFmtId="2" fontId="23" fillId="52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8" xfId="0" applyNumberFormat="1" applyFont="1" applyFill="1" applyBorder="1" applyAlignment="1">
      <alignment horizontal="left" vertical="top" wrapText="1"/>
    </xf>
    <xf numFmtId="2" fontId="22" fillId="0" borderId="19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center" vertical="top" wrapText="1"/>
    </xf>
    <xf numFmtId="2" fontId="22" fillId="0" borderId="23" xfId="0" applyNumberFormat="1" applyFont="1" applyFill="1" applyBorder="1" applyAlignment="1">
      <alignment horizontal="left" vertical="top" wrapText="1"/>
    </xf>
    <xf numFmtId="2" fontId="22" fillId="0" borderId="24" xfId="0" applyNumberFormat="1" applyFont="1" applyFill="1" applyBorder="1" applyAlignment="1">
      <alignment horizontal="center" vertical="top" wrapText="1"/>
    </xf>
    <xf numFmtId="2" fontId="22" fillId="0" borderId="25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left" vertical="top" wrapText="1"/>
    </xf>
    <xf numFmtId="2" fontId="23" fillId="0" borderId="21" xfId="0" applyNumberFormat="1" applyFont="1" applyFill="1" applyBorder="1" applyAlignment="1">
      <alignment horizontal="center" vertical="top" wrapText="1"/>
    </xf>
    <xf numFmtId="2" fontId="23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left" vertical="top" wrapText="1"/>
    </xf>
    <xf numFmtId="0" fontId="22" fillId="0" borderId="26" xfId="0" applyFont="1" applyBorder="1" applyAlignment="1">
      <alignment horizontal="center"/>
    </xf>
    <xf numFmtId="2" fontId="22" fillId="0" borderId="27" xfId="0" applyNumberFormat="1" applyFont="1" applyFill="1" applyBorder="1" applyAlignment="1">
      <alignment horizontal="center" vertical="top" wrapText="1"/>
    </xf>
    <xf numFmtId="2" fontId="22" fillId="0" borderId="28" xfId="0" applyNumberFormat="1" applyFont="1" applyFill="1" applyBorder="1" applyAlignment="1">
      <alignment horizontal="center" vertical="top" wrapText="1"/>
    </xf>
    <xf numFmtId="2" fontId="23" fillId="0" borderId="29" xfId="0" applyNumberFormat="1" applyFont="1" applyFill="1" applyBorder="1" applyAlignment="1">
      <alignment horizontal="center" vertical="top" wrapText="1"/>
    </xf>
    <xf numFmtId="0" fontId="22" fillId="0" borderId="30" xfId="0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left" vertical="top"/>
    </xf>
    <xf numFmtId="1" fontId="22" fillId="52" borderId="16" xfId="0" applyNumberFormat="1" applyFont="1" applyFill="1" applyBorder="1" applyAlignment="1">
      <alignment horizontal="center" vertical="top" wrapText="1"/>
    </xf>
    <xf numFmtId="1" fontId="22" fillId="52" borderId="19" xfId="0" applyNumberFormat="1" applyFont="1" applyFill="1" applyBorder="1" applyAlignment="1">
      <alignment horizontal="center" vertical="top" wrapText="1"/>
    </xf>
    <xf numFmtId="1" fontId="22" fillId="0" borderId="19" xfId="0" applyNumberFormat="1" applyFont="1" applyFill="1" applyBorder="1" applyAlignment="1">
      <alignment horizontal="center" vertical="top" wrapText="1"/>
    </xf>
    <xf numFmtId="1" fontId="22" fillId="0" borderId="24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2" fontId="27" fillId="52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27" fillId="52" borderId="19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7" fillId="0" borderId="24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2" fontId="27" fillId="53" borderId="17" xfId="0" applyNumberFormat="1" applyFont="1" applyFill="1" applyBorder="1" applyAlignment="1">
      <alignment horizontal="center" vertical="top" wrapText="1"/>
    </xf>
    <xf numFmtId="2" fontId="27" fillId="54" borderId="17" xfId="0" applyNumberFormat="1" applyFont="1" applyFill="1" applyBorder="1" applyAlignment="1">
      <alignment horizontal="center" vertical="top" wrapText="1"/>
    </xf>
    <xf numFmtId="2" fontId="27" fillId="54" borderId="25" xfId="0" applyNumberFormat="1" applyFont="1" applyFill="1" applyBorder="1" applyAlignment="1">
      <alignment horizontal="center" vertical="top" wrapText="1"/>
    </xf>
    <xf numFmtId="2" fontId="22" fillId="54" borderId="17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10" zoomScaleNormal="110" zoomScalePageLayoutView="0" workbookViewId="0" topLeftCell="A4">
      <selection activeCell="A17" sqref="A17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20.28125" style="0" customWidth="1"/>
    <col min="4" max="4" width="15.140625" style="0" customWidth="1"/>
    <col min="5" max="5" width="18.28125" style="0" customWidth="1"/>
    <col min="6" max="6" width="15.140625" style="0" customWidth="1"/>
    <col min="7" max="7" width="18.28125" style="0" customWidth="1"/>
    <col min="8" max="8" width="15.140625" style="0" customWidth="1"/>
    <col min="9" max="9" width="18.28125" style="0" customWidth="1"/>
  </cols>
  <sheetData>
    <row r="1" spans="1:9" ht="21" customHeight="1">
      <c r="A1" s="13"/>
      <c r="B1" s="13"/>
      <c r="I1" s="14" t="s">
        <v>14</v>
      </c>
    </row>
    <row r="2" spans="1:9" ht="16.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</row>
    <row r="3" ht="16.5" customHeight="1" thickBot="1"/>
    <row r="4" spans="1:9" ht="16.5" customHeight="1">
      <c r="A4" s="62" t="s">
        <v>0</v>
      </c>
      <c r="B4" s="57" t="s">
        <v>15</v>
      </c>
      <c r="C4" s="58"/>
      <c r="D4" s="57" t="s">
        <v>17</v>
      </c>
      <c r="E4" s="58"/>
      <c r="F4" s="57" t="s">
        <v>19</v>
      </c>
      <c r="G4" s="59"/>
      <c r="H4" s="57" t="s">
        <v>22</v>
      </c>
      <c r="I4" s="58"/>
    </row>
    <row r="5" spans="1:9" ht="16.5" customHeight="1" thickBot="1">
      <c r="A5" s="63"/>
      <c r="B5" s="3" t="s">
        <v>11</v>
      </c>
      <c r="C5" s="4" t="s">
        <v>10</v>
      </c>
      <c r="D5" s="3" t="s">
        <v>11</v>
      </c>
      <c r="E5" s="4" t="s">
        <v>10</v>
      </c>
      <c r="F5" s="3" t="s">
        <v>11</v>
      </c>
      <c r="G5" s="30" t="s">
        <v>10</v>
      </c>
      <c r="H5" s="3" t="s">
        <v>21</v>
      </c>
      <c r="I5" s="34" t="s">
        <v>10</v>
      </c>
    </row>
    <row r="6" spans="1:9" ht="16.5" customHeight="1">
      <c r="A6" s="5" t="s">
        <v>1</v>
      </c>
      <c r="B6" s="36">
        <v>1049</v>
      </c>
      <c r="C6" s="7">
        <f aca="true" t="shared" si="0" ref="C6:C14">100*337.7/B6</f>
        <v>32.19256434699714</v>
      </c>
      <c r="D6" s="36">
        <v>1107</v>
      </c>
      <c r="E6" s="7">
        <f aca="true" t="shared" si="1" ref="E6:E14">100*352/D6</f>
        <v>31.797651309846433</v>
      </c>
      <c r="F6" s="36">
        <v>1102</v>
      </c>
      <c r="G6" s="31">
        <f aca="true" t="shared" si="2" ref="G6:G14">100*380/F6</f>
        <v>34.48275862068966</v>
      </c>
      <c r="H6" s="36">
        <f>ROUND(911/858*D6,0)</f>
        <v>1175</v>
      </c>
      <c r="I6" s="7">
        <f aca="true" t="shared" si="3" ref="I6:I14">100*400/H6</f>
        <v>34.04255319148936</v>
      </c>
    </row>
    <row r="7" spans="1:9" ht="16.5" customHeight="1">
      <c r="A7" s="8" t="s">
        <v>2</v>
      </c>
      <c r="B7" s="37">
        <v>745</v>
      </c>
      <c r="C7" s="7">
        <f t="shared" si="0"/>
        <v>45.328859060402685</v>
      </c>
      <c r="D7" s="37">
        <v>772</v>
      </c>
      <c r="E7" s="7">
        <f t="shared" si="1"/>
        <v>45.59585492227979</v>
      </c>
      <c r="F7" s="37">
        <v>760</v>
      </c>
      <c r="G7" s="31">
        <f t="shared" si="2"/>
        <v>50</v>
      </c>
      <c r="H7" s="37">
        <f aca="true" t="shared" si="4" ref="H7:H14">ROUND(911/858*D7,0)</f>
        <v>820</v>
      </c>
      <c r="I7" s="7">
        <f t="shared" si="3"/>
        <v>48.78048780487805</v>
      </c>
    </row>
    <row r="8" spans="1:9" ht="16.5" customHeight="1">
      <c r="A8" s="8" t="s">
        <v>3</v>
      </c>
      <c r="B8" s="37">
        <v>750</v>
      </c>
      <c r="C8" s="7">
        <f t="shared" si="0"/>
        <v>45.026666666666664</v>
      </c>
      <c r="D8" s="37">
        <v>779</v>
      </c>
      <c r="E8" s="7">
        <f t="shared" si="1"/>
        <v>45.186136071887034</v>
      </c>
      <c r="F8" s="37">
        <v>766</v>
      </c>
      <c r="G8" s="31">
        <f t="shared" si="2"/>
        <v>49.608355091383814</v>
      </c>
      <c r="H8" s="37">
        <f t="shared" si="4"/>
        <v>827</v>
      </c>
      <c r="I8" s="7">
        <f t="shared" si="3"/>
        <v>48.367593712212816</v>
      </c>
    </row>
    <row r="9" spans="1:9" ht="16.5" customHeight="1">
      <c r="A9" s="8" t="s">
        <v>4</v>
      </c>
      <c r="B9" s="37">
        <v>680</v>
      </c>
      <c r="C9" s="7">
        <f t="shared" si="0"/>
        <v>49.661764705882355</v>
      </c>
      <c r="D9" s="37">
        <v>705</v>
      </c>
      <c r="E9" s="7">
        <f t="shared" si="1"/>
        <v>49.9290780141844</v>
      </c>
      <c r="F9" s="37">
        <v>693</v>
      </c>
      <c r="G9" s="31">
        <f t="shared" si="2"/>
        <v>54.83405483405483</v>
      </c>
      <c r="H9" s="37">
        <f t="shared" si="4"/>
        <v>749</v>
      </c>
      <c r="I9" s="53">
        <f t="shared" si="3"/>
        <v>53.4045393858478</v>
      </c>
    </row>
    <row r="10" spans="1:9" ht="16.5" customHeight="1">
      <c r="A10" s="15" t="s">
        <v>5</v>
      </c>
      <c r="B10" s="38">
        <v>732</v>
      </c>
      <c r="C10" s="17">
        <f t="shared" si="0"/>
        <v>46.13387978142077</v>
      </c>
      <c r="D10" s="38">
        <v>750</v>
      </c>
      <c r="E10" s="17">
        <f t="shared" si="1"/>
        <v>46.93333333333333</v>
      </c>
      <c r="F10" s="38">
        <v>732</v>
      </c>
      <c r="G10" s="31">
        <f t="shared" si="2"/>
        <v>51.91256830601093</v>
      </c>
      <c r="H10" s="38">
        <f t="shared" si="4"/>
        <v>796</v>
      </c>
      <c r="I10" s="53">
        <f t="shared" si="3"/>
        <v>50.25125628140704</v>
      </c>
    </row>
    <row r="11" spans="1:9" ht="16.5" customHeight="1">
      <c r="A11" s="15" t="s">
        <v>6</v>
      </c>
      <c r="B11" s="38">
        <v>706</v>
      </c>
      <c r="C11" s="17">
        <f t="shared" si="0"/>
        <v>47.8328611898017</v>
      </c>
      <c r="D11" s="38">
        <v>730</v>
      </c>
      <c r="E11" s="17">
        <f t="shared" si="1"/>
        <v>48.21917808219178</v>
      </c>
      <c r="F11" s="38">
        <v>709</v>
      </c>
      <c r="G11" s="31">
        <f t="shared" si="2"/>
        <v>53.596614950634695</v>
      </c>
      <c r="H11" s="38">
        <f t="shared" si="4"/>
        <v>775</v>
      </c>
      <c r="I11" s="53">
        <f t="shared" si="3"/>
        <v>51.61290322580645</v>
      </c>
    </row>
    <row r="12" spans="1:9" ht="16.5" customHeight="1">
      <c r="A12" s="15" t="s">
        <v>7</v>
      </c>
      <c r="B12" s="38">
        <v>636</v>
      </c>
      <c r="C12" s="17">
        <f t="shared" si="0"/>
        <v>53.09748427672956</v>
      </c>
      <c r="D12" s="38">
        <v>657</v>
      </c>
      <c r="E12" s="17">
        <f t="shared" si="1"/>
        <v>53.57686453576864</v>
      </c>
      <c r="F12" s="38">
        <v>625</v>
      </c>
      <c r="G12" s="31">
        <f t="shared" si="2"/>
        <v>60.8</v>
      </c>
      <c r="H12" s="38">
        <f t="shared" si="4"/>
        <v>698</v>
      </c>
      <c r="I12" s="53">
        <f t="shared" si="3"/>
        <v>57.306590257879655</v>
      </c>
    </row>
    <row r="13" spans="1:9" ht="16.5" customHeight="1" thickBot="1">
      <c r="A13" s="18" t="s">
        <v>8</v>
      </c>
      <c r="B13" s="39">
        <v>758</v>
      </c>
      <c r="C13" s="20">
        <f t="shared" si="0"/>
        <v>44.55145118733509</v>
      </c>
      <c r="D13" s="39">
        <v>775</v>
      </c>
      <c r="E13" s="20">
        <f t="shared" si="1"/>
        <v>45.41935483870968</v>
      </c>
      <c r="F13" s="39">
        <v>758</v>
      </c>
      <c r="G13" s="32">
        <f t="shared" si="2"/>
        <v>50.13192612137203</v>
      </c>
      <c r="H13" s="39">
        <f t="shared" si="4"/>
        <v>823</v>
      </c>
      <c r="I13" s="20">
        <f t="shared" si="3"/>
        <v>48.60267314702308</v>
      </c>
    </row>
    <row r="14" spans="1:9" ht="16.5" customHeight="1" thickBot="1">
      <c r="A14" s="21" t="s">
        <v>9</v>
      </c>
      <c r="B14" s="40">
        <v>824</v>
      </c>
      <c r="C14" s="23">
        <f t="shared" si="0"/>
        <v>40.98300970873787</v>
      </c>
      <c r="D14" s="40">
        <v>858</v>
      </c>
      <c r="E14" s="23">
        <f t="shared" si="1"/>
        <v>41.02564102564103</v>
      </c>
      <c r="F14" s="40">
        <v>839</v>
      </c>
      <c r="G14" s="33">
        <f t="shared" si="2"/>
        <v>45.29201430274136</v>
      </c>
      <c r="H14" s="40">
        <f t="shared" si="4"/>
        <v>911</v>
      </c>
      <c r="I14" s="23">
        <f t="shared" si="3"/>
        <v>43.90779363336992</v>
      </c>
    </row>
    <row r="15" spans="1:3" ht="16.5" customHeight="1">
      <c r="A15" s="24"/>
      <c r="B15" s="24"/>
      <c r="C15" s="24"/>
    </row>
    <row r="16" spans="1:3" ht="16.5" customHeight="1">
      <c r="A16" s="54" t="s">
        <v>23</v>
      </c>
      <c r="B16" s="24"/>
      <c r="C16" s="24"/>
    </row>
    <row r="17" spans="1:3" ht="16.5" customHeight="1">
      <c r="A17" s="35" t="s">
        <v>26</v>
      </c>
      <c r="B17" s="24"/>
      <c r="C17" s="24"/>
    </row>
    <row r="18" spans="1:3" ht="16.5" customHeight="1">
      <c r="A18" s="24"/>
      <c r="B18" s="24"/>
      <c r="C18" s="24"/>
    </row>
    <row r="19" spans="1:9" ht="16.5" customHeight="1">
      <c r="A19" s="56" t="s">
        <v>13</v>
      </c>
      <c r="B19" s="56"/>
      <c r="C19" s="56"/>
      <c r="D19" s="56"/>
      <c r="E19" s="56"/>
      <c r="F19" s="56"/>
      <c r="G19" s="56"/>
      <c r="H19" s="56"/>
      <c r="I19" s="56"/>
    </row>
    <row r="20" spans="1:4" ht="16.5" customHeight="1" thickBot="1">
      <c r="A20" s="25"/>
      <c r="B20" s="26"/>
      <c r="C20" s="26"/>
      <c r="D20" s="2"/>
    </row>
    <row r="21" spans="1:9" ht="16.5" customHeight="1">
      <c r="A21" s="66" t="s">
        <v>0</v>
      </c>
      <c r="B21" s="64" t="s">
        <v>16</v>
      </c>
      <c r="C21" s="65"/>
      <c r="D21" s="57" t="s">
        <v>18</v>
      </c>
      <c r="E21" s="58"/>
      <c r="F21" s="57" t="s">
        <v>20</v>
      </c>
      <c r="G21" s="59"/>
      <c r="H21" s="60" t="s">
        <v>25</v>
      </c>
      <c r="I21" s="61"/>
    </row>
    <row r="22" spans="1:9" ht="16.5" customHeight="1" thickBot="1">
      <c r="A22" s="67"/>
      <c r="B22" s="27" t="s">
        <v>11</v>
      </c>
      <c r="C22" s="28" t="s">
        <v>10</v>
      </c>
      <c r="D22" s="3" t="s">
        <v>11</v>
      </c>
      <c r="E22" s="4" t="s">
        <v>10</v>
      </c>
      <c r="F22" s="3" t="s">
        <v>11</v>
      </c>
      <c r="G22" s="30" t="s">
        <v>10</v>
      </c>
      <c r="H22" s="48" t="s">
        <v>11</v>
      </c>
      <c r="I22" s="49" t="s">
        <v>10</v>
      </c>
    </row>
    <row r="23" spans="1:9" ht="16.5" customHeight="1">
      <c r="A23" s="29" t="s">
        <v>1</v>
      </c>
      <c r="B23" s="6">
        <v>794.99</v>
      </c>
      <c r="C23" s="17">
        <f aca="true" t="shared" si="5" ref="C23:C31">100*292.48/B23</f>
        <v>36.790399879243765</v>
      </c>
      <c r="D23" s="6">
        <v>836.75</v>
      </c>
      <c r="E23" s="17">
        <f aca="true" t="shared" si="6" ref="E23:E30">100*304.84/D23</f>
        <v>36.43143113235733</v>
      </c>
      <c r="F23" s="6">
        <v>833.24</v>
      </c>
      <c r="G23" s="31">
        <f aca="true" t="shared" si="7" ref="G23:G31">100*339.09/F23</f>
        <v>40.69535788008257</v>
      </c>
      <c r="H23" s="41">
        <v>884.44</v>
      </c>
      <c r="I23" s="42">
        <f aca="true" t="shared" si="8" ref="I23:I31">100*351.82/H23</f>
        <v>39.77884310976437</v>
      </c>
    </row>
    <row r="24" spans="1:9" ht="16.5" customHeight="1">
      <c r="A24" s="15" t="s">
        <v>2</v>
      </c>
      <c r="B24" s="16">
        <v>581.75</v>
      </c>
      <c r="C24" s="17">
        <f t="shared" si="5"/>
        <v>50.275891706059305</v>
      </c>
      <c r="D24" s="9">
        <v>601.76</v>
      </c>
      <c r="E24" s="17">
        <f t="shared" si="6"/>
        <v>50.65806966232385</v>
      </c>
      <c r="F24" s="9">
        <v>593.33</v>
      </c>
      <c r="G24" s="31">
        <f t="shared" si="7"/>
        <v>57.15032106921949</v>
      </c>
      <c r="H24" s="43">
        <v>635.42</v>
      </c>
      <c r="I24" s="51">
        <f t="shared" si="8"/>
        <v>55.368102987000725</v>
      </c>
    </row>
    <row r="25" spans="1:9" ht="16.5" customHeight="1">
      <c r="A25" s="15" t="s">
        <v>3</v>
      </c>
      <c r="B25" s="16">
        <v>585.25</v>
      </c>
      <c r="C25" s="17">
        <f t="shared" si="5"/>
        <v>49.97522426313541</v>
      </c>
      <c r="D25" s="9">
        <v>606.67</v>
      </c>
      <c r="E25" s="17">
        <f t="shared" si="6"/>
        <v>50.24807556002439</v>
      </c>
      <c r="F25" s="9">
        <v>597.55</v>
      </c>
      <c r="G25" s="31">
        <f t="shared" si="7"/>
        <v>56.74671575600369</v>
      </c>
      <c r="H25" s="43">
        <v>640.34</v>
      </c>
      <c r="I25" s="51">
        <f t="shared" si="8"/>
        <v>54.94268669769185</v>
      </c>
    </row>
    <row r="26" spans="1:9" ht="16.5" customHeight="1">
      <c r="A26" s="15" t="s">
        <v>4</v>
      </c>
      <c r="B26" s="16">
        <v>536.15</v>
      </c>
      <c r="C26" s="17">
        <f t="shared" si="5"/>
        <v>54.551897789797636</v>
      </c>
      <c r="D26" s="9">
        <v>554.75</v>
      </c>
      <c r="E26" s="17">
        <f t="shared" si="6"/>
        <v>54.950878774222616</v>
      </c>
      <c r="F26" s="9">
        <v>546.34</v>
      </c>
      <c r="G26" s="31">
        <f t="shared" si="7"/>
        <v>62.0657466046784</v>
      </c>
      <c r="H26" s="43">
        <v>585.62</v>
      </c>
      <c r="I26" s="50">
        <f t="shared" si="8"/>
        <v>60.07650011953144</v>
      </c>
    </row>
    <row r="27" spans="1:9" ht="16.5" customHeight="1">
      <c r="A27" s="15" t="s">
        <v>5</v>
      </c>
      <c r="B27" s="16">
        <v>572.63</v>
      </c>
      <c r="C27" s="17">
        <f t="shared" si="5"/>
        <v>51.07661142448003</v>
      </c>
      <c r="D27" s="16">
        <v>586.32</v>
      </c>
      <c r="E27" s="17">
        <f t="shared" si="6"/>
        <v>51.9920862327739</v>
      </c>
      <c r="F27" s="16">
        <v>573.7</v>
      </c>
      <c r="G27" s="31">
        <f t="shared" si="7"/>
        <v>59.105804427401075</v>
      </c>
      <c r="H27" s="44">
        <v>618.59</v>
      </c>
      <c r="I27" s="51">
        <f t="shared" si="8"/>
        <v>56.874504922485</v>
      </c>
    </row>
    <row r="28" spans="1:9" ht="16.5" customHeight="1">
      <c r="A28" s="15" t="s">
        <v>6</v>
      </c>
      <c r="B28" s="16">
        <v>554.39</v>
      </c>
      <c r="C28" s="17">
        <f t="shared" si="5"/>
        <v>52.75708436299356</v>
      </c>
      <c r="D28" s="16">
        <v>572.29</v>
      </c>
      <c r="E28" s="17">
        <f t="shared" si="6"/>
        <v>53.26670044907302</v>
      </c>
      <c r="F28" s="16">
        <v>557.56</v>
      </c>
      <c r="G28" s="31">
        <f t="shared" si="7"/>
        <v>60.81677308271756</v>
      </c>
      <c r="H28" s="44">
        <v>603.86</v>
      </c>
      <c r="I28" s="51">
        <f t="shared" si="8"/>
        <v>58.261848772894375</v>
      </c>
    </row>
    <row r="29" spans="1:9" ht="16.5" customHeight="1">
      <c r="A29" s="15" t="s">
        <v>7</v>
      </c>
      <c r="B29" s="16">
        <v>505.29</v>
      </c>
      <c r="C29" s="17">
        <f t="shared" si="5"/>
        <v>57.88359160086287</v>
      </c>
      <c r="D29" s="16">
        <v>521.09</v>
      </c>
      <c r="E29" s="17">
        <f t="shared" si="6"/>
        <v>58.50045097775815</v>
      </c>
      <c r="F29" s="16">
        <v>498.64</v>
      </c>
      <c r="G29" s="31">
        <f t="shared" si="7"/>
        <v>68.002968073159</v>
      </c>
      <c r="H29" s="44">
        <v>549.85</v>
      </c>
      <c r="I29" s="50">
        <f t="shared" si="8"/>
        <v>63.984723106301715</v>
      </c>
    </row>
    <row r="30" spans="1:9" ht="16.5" customHeight="1" thickBot="1">
      <c r="A30" s="18" t="s">
        <v>8</v>
      </c>
      <c r="B30" s="19">
        <v>590.87</v>
      </c>
      <c r="C30" s="20">
        <f t="shared" si="5"/>
        <v>49.49988999272259</v>
      </c>
      <c r="D30" s="19">
        <v>603.86</v>
      </c>
      <c r="E30" s="20">
        <f t="shared" si="6"/>
        <v>50.48189977809425</v>
      </c>
      <c r="F30" s="19">
        <v>591.93</v>
      </c>
      <c r="G30" s="32">
        <f t="shared" si="7"/>
        <v>57.28548983832548</v>
      </c>
      <c r="H30" s="45">
        <v>637.53</v>
      </c>
      <c r="I30" s="52">
        <f t="shared" si="8"/>
        <v>55.184854046084105</v>
      </c>
    </row>
    <row r="31" spans="1:9" ht="16.5" customHeight="1" thickBot="1">
      <c r="A31" s="10" t="s">
        <v>9</v>
      </c>
      <c r="B31" s="11">
        <v>637.17</v>
      </c>
      <c r="C31" s="12">
        <f t="shared" si="5"/>
        <v>45.902977227427535</v>
      </c>
      <c r="D31" s="22">
        <v>662.08</v>
      </c>
      <c r="E31" s="23">
        <f>100*304.84/D31</f>
        <v>46.042774287095206</v>
      </c>
      <c r="F31" s="22">
        <v>648.75</v>
      </c>
      <c r="G31" s="33">
        <f t="shared" si="7"/>
        <v>52.26820809248555</v>
      </c>
      <c r="H31" s="46">
        <v>699.26</v>
      </c>
      <c r="I31" s="47">
        <f t="shared" si="8"/>
        <v>50.313188227554846</v>
      </c>
    </row>
    <row r="32" ht="16.5" customHeight="1">
      <c r="A32" s="1"/>
    </row>
    <row r="33" ht="16.5" customHeight="1">
      <c r="A33" s="54" t="s">
        <v>24</v>
      </c>
    </row>
  </sheetData>
  <sheetProtection/>
  <mergeCells count="12">
    <mergeCell ref="B21:C21"/>
    <mergeCell ref="A21:A22"/>
    <mergeCell ref="A2:I2"/>
    <mergeCell ref="A19:I19"/>
    <mergeCell ref="D4:E4"/>
    <mergeCell ref="D21:E21"/>
    <mergeCell ref="F4:G4"/>
    <mergeCell ref="F21:G21"/>
    <mergeCell ref="H4:I4"/>
    <mergeCell ref="H21:I21"/>
    <mergeCell ref="A4:A5"/>
    <mergeCell ref="B4:C4"/>
  </mergeCells>
  <printOptions horizontalCentered="1" verticalCentered="1"/>
  <pageMargins left="0.35433070866141736" right="0.3937007874015748" top="0.4724409448818898" bottom="0.62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2015-07-27T09:56:24Z</cp:lastPrinted>
  <dcterms:created xsi:type="dcterms:W3CDTF">2010-07-16T08:29:51Z</dcterms:created>
  <dcterms:modified xsi:type="dcterms:W3CDTF">2015-08-07T06:25:41Z</dcterms:modified>
  <cp:category/>
  <cp:version/>
  <cp:contentType/>
  <cp:contentStatus/>
</cp:coreProperties>
</file>