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<sst xmlns="http://schemas.openxmlformats.org/spreadsheetml/2006/main" count="31" uniqueCount="31">
  <si>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tis. Sk</t>
  </si>
  <si>
    <t>Jednotlivé organizačné zložky Železníc SR</t>
  </si>
  <si>
    <t>Por. č.</t>
  </si>
  <si>
    <t>Názov zložky majetku</t>
  </si>
  <si>
    <t>Divízia železničných koľajových vozidiel</t>
  </si>
  <si>
    <t>Divízia osobnej prepravy</t>
  </si>
  <si>
    <t>Divízia nákladnej prepravy</t>
  </si>
  <si>
    <t>Tatranské lanové dráhy</t>
  </si>
  <si>
    <t>Obchodno- prekládkové centrum</t>
  </si>
  <si>
    <t>Odúčtovňa tržieb železníc</t>
  </si>
  <si>
    <t>Ústredie</t>
  </si>
  <si>
    <t>Spolu</t>
  </si>
  <si>
    <t>A K T Í V A</t>
  </si>
  <si>
    <t>Nehmotný investičný majetok</t>
  </si>
  <si>
    <t>Hmotný investičný majetok</t>
  </si>
  <si>
    <t>Finančné investície</t>
  </si>
  <si>
    <t>STÁLE AKTÍVA</t>
  </si>
  <si>
    <t>Zásoby</t>
  </si>
  <si>
    <t>Pohľadávky</t>
  </si>
  <si>
    <t>Finančný majetok</t>
  </si>
  <si>
    <t>OBEŽNÉ AKTÍVA</t>
  </si>
  <si>
    <t>OSTATNÉ AKTÍVA</t>
  </si>
  <si>
    <t>AKTÍVA SPOLU</t>
  </si>
  <si>
    <t>P A S Í V A</t>
  </si>
  <si>
    <t>Rezervy</t>
  </si>
  <si>
    <t>Záväzky</t>
  </si>
  <si>
    <t>Bankové úvery</t>
  </si>
  <si>
    <t>Ostatné pasíva</t>
  </si>
  <si>
    <t>CUDZIE PASÍVA SPOLU</t>
  </si>
  <si>
    <t>Čistý majetok</t>
  </si>
  <si>
    <t>Špecifikácia rozdelenia časti majetku v správe Železníc SR podľa bodu II. rozhodnutia podľa súvahy k 31.12.2001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</si>
</sst>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 CE"/>
      <family val="2"/>
    </font>
    <font>
      <b/>
      <sz val="12"/>
      <name val="Arial Narrow CE"/>
      <family val="2"/>
    </font>
    <font>
      <sz val="11"/>
      <name val="Arial Narrow CE"/>
      <family val="0"/>
    </font>
    <font>
      <b/>
      <sz val="11"/>
      <name val="Arial Narrow CE"/>
      <family val="2"/>
    </font>
    <font>
      <sz val="11"/>
      <name val="Arial CE"/>
      <family val="0"/>
    </font>
    <font>
      <b/>
      <i/>
      <sz val="11"/>
      <name val="Arial Narrow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9" xfId="0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5.25390625" style="0" customWidth="1"/>
    <col min="2" max="2" width="4.00390625" style="0" customWidth="1"/>
    <col min="3" max="3" width="27.625" style="0" customWidth="1"/>
    <col min="4" max="4" width="12.625" style="0" customWidth="1"/>
    <col min="5" max="5" width="9.875" style="0" customWidth="1"/>
    <col min="6" max="6" width="9.75390625" style="0" customWidth="1"/>
    <col min="7" max="7" width="10.875" style="0" customWidth="1"/>
    <col min="8" max="8" width="11.75390625" style="0" customWidth="1"/>
    <col min="9" max="9" width="11.625" style="0" customWidth="1"/>
    <col min="10" max="10" width="12.625" style="0" customWidth="1"/>
    <col min="11" max="11" width="13.75390625" style="0" customWidth="1"/>
  </cols>
  <sheetData>
    <row r="1" ht="14.25">
      <c r="K1" s="45"/>
    </row>
    <row r="2" spans="1:11" ht="15.75">
      <c r="A2" s="1"/>
      <c r="B2" s="1"/>
      <c r="C2" s="2" t="s">
        <v>30</v>
      </c>
      <c r="D2" s="2"/>
      <c r="E2" s="2"/>
      <c r="F2" s="2"/>
      <c r="G2" s="2"/>
      <c r="H2" s="2"/>
      <c r="I2" s="2"/>
      <c r="J2" s="2"/>
      <c r="K2" s="1"/>
    </row>
    <row r="3" spans="1:11" ht="15.75">
      <c r="A3" s="1"/>
      <c r="B3" s="1"/>
      <c r="C3" s="3"/>
      <c r="D3" s="3"/>
      <c r="E3" s="3"/>
      <c r="F3" s="3"/>
      <c r="G3" s="3"/>
      <c r="H3" s="3"/>
      <c r="I3" s="3"/>
      <c r="J3" s="3"/>
      <c r="K3" s="1"/>
    </row>
    <row r="4" spans="1:11" ht="15.75">
      <c r="A4" s="1"/>
      <c r="B4" s="1"/>
      <c r="C4" s="3"/>
      <c r="D4" s="3"/>
      <c r="E4" s="3"/>
      <c r="F4" s="3"/>
      <c r="G4" s="3"/>
      <c r="H4" s="3"/>
      <c r="I4" s="3"/>
      <c r="J4" s="3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0</v>
      </c>
    </row>
    <row r="6" spans="1:11" ht="14.25">
      <c r="A6" s="10"/>
      <c r="B6" s="11"/>
      <c r="C6" s="11"/>
      <c r="D6" s="12" t="s">
        <v>1</v>
      </c>
      <c r="E6" s="13"/>
      <c r="F6" s="13"/>
      <c r="G6" s="13"/>
      <c r="H6" s="13"/>
      <c r="I6" s="13"/>
      <c r="J6" s="14"/>
      <c r="K6" s="15"/>
    </row>
    <row r="7" spans="1:11" ht="57.75" thickBot="1">
      <c r="A7" s="9" t="s">
        <v>2</v>
      </c>
      <c r="B7" s="16"/>
      <c r="C7" s="5" t="s">
        <v>3</v>
      </c>
      <c r="D7" s="6" t="s">
        <v>4</v>
      </c>
      <c r="E7" s="7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6" t="s">
        <v>10</v>
      </c>
      <c r="K7" s="8" t="s">
        <v>11</v>
      </c>
    </row>
    <row r="8" spans="1:11" ht="15" thickTop="1">
      <c r="A8" s="17">
        <v>1</v>
      </c>
      <c r="B8" s="46" t="s">
        <v>12</v>
      </c>
      <c r="C8" s="18" t="s">
        <v>13</v>
      </c>
      <c r="D8" s="19">
        <v>12356</v>
      </c>
      <c r="E8" s="20">
        <v>104</v>
      </c>
      <c r="F8" s="19">
        <v>0</v>
      </c>
      <c r="G8" s="20">
        <v>0</v>
      </c>
      <c r="H8" s="19">
        <v>0</v>
      </c>
      <c r="I8" s="20">
        <v>0</v>
      </c>
      <c r="J8" s="19">
        <v>32320</v>
      </c>
      <c r="K8" s="21">
        <f>SUM(D8:J8)</f>
        <v>44780</v>
      </c>
    </row>
    <row r="9" spans="1:11" ht="14.25">
      <c r="A9" s="22">
        <v>2</v>
      </c>
      <c r="B9" s="47"/>
      <c r="C9" s="23" t="s">
        <v>14</v>
      </c>
      <c r="D9" s="24">
        <v>13708009</v>
      </c>
      <c r="E9" s="24">
        <v>5028</v>
      </c>
      <c r="F9" s="24">
        <v>55436</v>
      </c>
      <c r="G9" s="24">
        <v>445882</v>
      </c>
      <c r="H9" s="24">
        <v>83157</v>
      </c>
      <c r="I9" s="24">
        <v>3384</v>
      </c>
      <c r="J9" s="24">
        <f>4281551+12438</f>
        <v>4293989</v>
      </c>
      <c r="K9" s="25">
        <f>SUM(D9:J9)</f>
        <v>18594885</v>
      </c>
    </row>
    <row r="10" spans="1:11" ht="14.25">
      <c r="A10" s="22">
        <v>3</v>
      </c>
      <c r="B10" s="47"/>
      <c r="C10" s="23" t="s">
        <v>15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590625</v>
      </c>
      <c r="K10" s="25">
        <f>SUM(D10:J10)</f>
        <v>590625</v>
      </c>
    </row>
    <row r="11" spans="1:11" ht="15">
      <c r="A11" s="22">
        <v>4</v>
      </c>
      <c r="B11" s="47"/>
      <c r="C11" s="26" t="s">
        <v>16</v>
      </c>
      <c r="D11" s="27">
        <f aca="true" t="shared" si="0" ref="D11:K11">SUM(D8:D10)</f>
        <v>13720365</v>
      </c>
      <c r="E11" s="27">
        <f t="shared" si="0"/>
        <v>5132</v>
      </c>
      <c r="F11" s="27">
        <f t="shared" si="0"/>
        <v>55436</v>
      </c>
      <c r="G11" s="27">
        <f t="shared" si="0"/>
        <v>445882</v>
      </c>
      <c r="H11" s="27">
        <f t="shared" si="0"/>
        <v>83157</v>
      </c>
      <c r="I11" s="27">
        <f t="shared" si="0"/>
        <v>3384</v>
      </c>
      <c r="J11" s="27">
        <f t="shared" si="0"/>
        <v>4916934</v>
      </c>
      <c r="K11" s="28">
        <f t="shared" si="0"/>
        <v>19230290</v>
      </c>
    </row>
    <row r="12" spans="1:11" ht="14.25">
      <c r="A12" s="22">
        <v>5</v>
      </c>
      <c r="B12" s="47"/>
      <c r="C12" s="23" t="s">
        <v>17</v>
      </c>
      <c r="D12" s="24">
        <v>1006520</v>
      </c>
      <c r="E12" s="24">
        <v>4839</v>
      </c>
      <c r="F12" s="24">
        <v>8988</v>
      </c>
      <c r="G12" s="24">
        <v>2286</v>
      </c>
      <c r="H12" s="24">
        <v>16018</v>
      </c>
      <c r="I12" s="24">
        <v>4</v>
      </c>
      <c r="J12" s="24">
        <v>13</v>
      </c>
      <c r="K12" s="25">
        <f>SUM(D12:J12)</f>
        <v>1038668</v>
      </c>
    </row>
    <row r="13" spans="1:11" ht="14.25">
      <c r="A13" s="22">
        <v>6</v>
      </c>
      <c r="B13" s="47"/>
      <c r="C13" s="23" t="s">
        <v>18</v>
      </c>
      <c r="D13" s="24">
        <f>2819+100657</f>
        <v>103476</v>
      </c>
      <c r="E13" s="24">
        <v>1011</v>
      </c>
      <c r="F13" s="24">
        <v>722</v>
      </c>
      <c r="G13" s="24">
        <v>5038</v>
      </c>
      <c r="H13" s="24">
        <f>925+15320</f>
        <v>16245</v>
      </c>
      <c r="I13" s="24">
        <f>295+2572229</f>
        <v>2572524</v>
      </c>
      <c r="J13" s="24">
        <f>3166000+38493</f>
        <v>3204493</v>
      </c>
      <c r="K13" s="25">
        <f>SUM(D13:J13)</f>
        <v>5903509</v>
      </c>
    </row>
    <row r="14" spans="1:11" ht="14.25">
      <c r="A14" s="22">
        <v>7</v>
      </c>
      <c r="B14" s="47"/>
      <c r="C14" s="23" t="s">
        <v>19</v>
      </c>
      <c r="D14" s="24">
        <v>11471</v>
      </c>
      <c r="E14" s="24">
        <v>684</v>
      </c>
      <c r="F14" s="24">
        <v>1017</v>
      </c>
      <c r="G14" s="24">
        <v>7154</v>
      </c>
      <c r="H14" s="24">
        <v>1173</v>
      </c>
      <c r="I14" s="24">
        <v>86488</v>
      </c>
      <c r="J14" s="24">
        <v>335587</v>
      </c>
      <c r="K14" s="25">
        <f>SUM(D14:J14)</f>
        <v>443574</v>
      </c>
    </row>
    <row r="15" spans="1:11" ht="15">
      <c r="A15" s="22">
        <v>8</v>
      </c>
      <c r="B15" s="47"/>
      <c r="C15" s="26" t="s">
        <v>20</v>
      </c>
      <c r="D15" s="27">
        <f aca="true" t="shared" si="1" ref="D15:K15">SUM(D12:D14)</f>
        <v>1121467</v>
      </c>
      <c r="E15" s="27">
        <f t="shared" si="1"/>
        <v>6534</v>
      </c>
      <c r="F15" s="27">
        <f t="shared" si="1"/>
        <v>10727</v>
      </c>
      <c r="G15" s="27">
        <f t="shared" si="1"/>
        <v>14478</v>
      </c>
      <c r="H15" s="27">
        <f t="shared" si="1"/>
        <v>33436</v>
      </c>
      <c r="I15" s="27">
        <f t="shared" si="1"/>
        <v>2659016</v>
      </c>
      <c r="J15" s="27">
        <f t="shared" si="1"/>
        <v>3540093</v>
      </c>
      <c r="K15" s="28">
        <f t="shared" si="1"/>
        <v>7385751</v>
      </c>
    </row>
    <row r="16" spans="1:11" ht="15">
      <c r="A16" s="22">
        <v>9</v>
      </c>
      <c r="B16" s="47"/>
      <c r="C16" s="26" t="s">
        <v>21</v>
      </c>
      <c r="D16" s="27">
        <v>938503</v>
      </c>
      <c r="E16" s="27">
        <v>412</v>
      </c>
      <c r="F16" s="27">
        <v>1158</v>
      </c>
      <c r="G16" s="27">
        <v>20834</v>
      </c>
      <c r="H16" s="27">
        <v>8681</v>
      </c>
      <c r="I16" s="27">
        <v>103123</v>
      </c>
      <c r="J16" s="27">
        <v>170727</v>
      </c>
      <c r="K16" s="28">
        <f>SUM(D16:J16)</f>
        <v>1243438</v>
      </c>
    </row>
    <row r="17" spans="1:11" ht="15" thickBot="1">
      <c r="A17" s="29">
        <v>10</v>
      </c>
      <c r="B17" s="48"/>
      <c r="C17" s="30" t="s">
        <v>22</v>
      </c>
      <c r="D17" s="31">
        <f aca="true" t="shared" si="2" ref="D17:K17">D16+D15+D11</f>
        <v>15780335</v>
      </c>
      <c r="E17" s="31">
        <f t="shared" si="2"/>
        <v>12078</v>
      </c>
      <c r="F17" s="31">
        <f t="shared" si="2"/>
        <v>67321</v>
      </c>
      <c r="G17" s="31">
        <f t="shared" si="2"/>
        <v>481194</v>
      </c>
      <c r="H17" s="31">
        <f t="shared" si="2"/>
        <v>125274</v>
      </c>
      <c r="I17" s="31">
        <f t="shared" si="2"/>
        <v>2765523</v>
      </c>
      <c r="J17" s="31">
        <f t="shared" si="2"/>
        <v>8627754</v>
      </c>
      <c r="K17" s="32">
        <f t="shared" si="2"/>
        <v>27859479</v>
      </c>
    </row>
    <row r="18" spans="1:11" ht="14.25">
      <c r="A18" s="33">
        <v>11</v>
      </c>
      <c r="B18" s="49" t="s">
        <v>23</v>
      </c>
      <c r="C18" s="34" t="s">
        <v>24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6">
        <v>0</v>
      </c>
    </row>
    <row r="19" spans="1:11" ht="14.25">
      <c r="A19" s="22">
        <v>12</v>
      </c>
      <c r="B19" s="47"/>
      <c r="C19" s="23" t="s">
        <v>25</v>
      </c>
      <c r="D19" s="24">
        <f>4773+722050</f>
        <v>726823</v>
      </c>
      <c r="E19" s="24">
        <v>43603</v>
      </c>
      <c r="F19" s="24">
        <v>52332</v>
      </c>
      <c r="G19" s="24">
        <f>20855+2461</f>
        <v>23316</v>
      </c>
      <c r="H19" s="24">
        <f>7081+24452</f>
        <v>31533</v>
      </c>
      <c r="I19" s="24">
        <f>945+910654</f>
        <v>911599</v>
      </c>
      <c r="J19" s="24">
        <f>836102+939107</f>
        <v>1775209</v>
      </c>
      <c r="K19" s="25">
        <f>SUM(D19:J19)</f>
        <v>3564415</v>
      </c>
    </row>
    <row r="20" spans="1:11" ht="14.25">
      <c r="A20" s="22">
        <v>13</v>
      </c>
      <c r="B20" s="47"/>
      <c r="C20" s="23" t="s">
        <v>26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5890333</v>
      </c>
      <c r="K20" s="25">
        <v>5890333</v>
      </c>
    </row>
    <row r="21" spans="1:11" ht="14.25">
      <c r="A21" s="22">
        <v>14</v>
      </c>
      <c r="B21" s="47"/>
      <c r="C21" s="23" t="s">
        <v>27</v>
      </c>
      <c r="D21" s="24">
        <v>138150</v>
      </c>
      <c r="E21" s="24">
        <v>15608</v>
      </c>
      <c r="F21" s="24">
        <v>17884</v>
      </c>
      <c r="G21" s="24">
        <v>364</v>
      </c>
      <c r="H21" s="24">
        <v>4652</v>
      </c>
      <c r="I21" s="24">
        <v>34204</v>
      </c>
      <c r="J21" s="24">
        <v>54698</v>
      </c>
      <c r="K21" s="25">
        <f>SUM(D21:J21)</f>
        <v>265560</v>
      </c>
    </row>
    <row r="22" spans="1:11" ht="15" thickBot="1">
      <c r="A22" s="37">
        <v>15</v>
      </c>
      <c r="B22" s="50"/>
      <c r="C22" s="38" t="s">
        <v>28</v>
      </c>
      <c r="D22" s="39">
        <f aca="true" t="shared" si="3" ref="D22:K22">SUM(D18:D21)</f>
        <v>864973</v>
      </c>
      <c r="E22" s="39">
        <f t="shared" si="3"/>
        <v>59211</v>
      </c>
      <c r="F22" s="39">
        <f t="shared" si="3"/>
        <v>70216</v>
      </c>
      <c r="G22" s="39">
        <f t="shared" si="3"/>
        <v>23680</v>
      </c>
      <c r="H22" s="39">
        <f t="shared" si="3"/>
        <v>36185</v>
      </c>
      <c r="I22" s="39">
        <f t="shared" si="3"/>
        <v>945803</v>
      </c>
      <c r="J22" s="39">
        <f t="shared" si="3"/>
        <v>7720240</v>
      </c>
      <c r="K22" s="40">
        <f t="shared" si="3"/>
        <v>9720308</v>
      </c>
    </row>
    <row r="23" spans="1:11" ht="16.5" thickBot="1" thickTop="1">
      <c r="A23" s="41">
        <v>16</v>
      </c>
      <c r="B23" s="42" t="s">
        <v>29</v>
      </c>
      <c r="C23" s="42"/>
      <c r="D23" s="43">
        <f aca="true" t="shared" si="4" ref="D23:K23">D17-D22</f>
        <v>14915362</v>
      </c>
      <c r="E23" s="43">
        <f t="shared" si="4"/>
        <v>-47133</v>
      </c>
      <c r="F23" s="43">
        <f t="shared" si="4"/>
        <v>-2895</v>
      </c>
      <c r="G23" s="43">
        <f t="shared" si="4"/>
        <v>457514</v>
      </c>
      <c r="H23" s="43">
        <f t="shared" si="4"/>
        <v>89089</v>
      </c>
      <c r="I23" s="43">
        <f t="shared" si="4"/>
        <v>1819720</v>
      </c>
      <c r="J23" s="43">
        <f t="shared" si="4"/>
        <v>907514</v>
      </c>
      <c r="K23" s="44">
        <f t="shared" si="4"/>
        <v>18139171</v>
      </c>
    </row>
  </sheetData>
  <mergeCells count="2">
    <mergeCell ref="B8:B17"/>
    <mergeCell ref="B18:B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&amp;R&amp;"Arial Narrow CE,obyčejné"&amp;12Príloha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Železnice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ŽSR_OUT</dc:creator>
  <cp:keywords/>
  <dc:description/>
  <cp:lastModifiedBy>spano</cp:lastModifiedBy>
  <cp:lastPrinted>2002-09-19T12:23:06Z</cp:lastPrinted>
  <dcterms:created xsi:type="dcterms:W3CDTF">2002-08-14T10:10:07Z</dcterms:created>
  <dcterms:modified xsi:type="dcterms:W3CDTF">2003-11-20T11:48:01Z</dcterms:modified>
  <cp:category/>
  <cp:version/>
  <cp:contentType/>
  <cp:contentStatus/>
</cp:coreProperties>
</file>