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A" sheetId="1" r:id="rId1"/>
    <sheet name="B" sheetId="2" r:id="rId2"/>
    <sheet name="C" sheetId="3" r:id="rId3"/>
  </sheets>
  <definedNames>
    <definedName name="_xlnm.Print_Area" localSheetId="2">'C'!$A$1:$M$60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<sst xmlns="http://schemas.openxmlformats.org/spreadsheetml/2006/main" count="231" uniqueCount="124">
  <si>
    <t>Ministerstvo  financií  SR</t>
  </si>
  <si>
    <t>Odbor štátneho záverečného účtu</t>
  </si>
  <si>
    <t xml:space="preserve">   </t>
  </si>
  <si>
    <t xml:space="preserve">                                              B E Ž N É    V Ý D A V K Y</t>
  </si>
  <si>
    <t xml:space="preserve">                                                                  </t>
  </si>
  <si>
    <t>BEŽNÉ  VÝDAVKY  ŠR  POČAS  ROZPOČTOVÉHO  PROVIZÓRIA  K  31. 3. 1999</t>
  </si>
  <si>
    <t xml:space="preserve">              </t>
  </si>
  <si>
    <t>( v tis. Sk )</t>
  </si>
  <si>
    <t xml:space="preserve">            B E Ž N É   T R A N S F E R Y</t>
  </si>
  <si>
    <t xml:space="preserve">     R E Z O R T</t>
  </si>
  <si>
    <t xml:space="preserve">             BEŽNÉ  VÝDAVKY  NA  VEREJNÚ</t>
  </si>
  <si>
    <t xml:space="preserve">                         C E L K O M</t>
  </si>
  <si>
    <t xml:space="preserve">               SPOTREBU  OBYV.  A  ŠTÁTU</t>
  </si>
  <si>
    <t xml:space="preserve">            NEZISKOVÝM   ORGANIZÁCIÁM</t>
  </si>
  <si>
    <t xml:space="preserve">            PODNIKATEĽSKÉMU SEKTORU</t>
  </si>
  <si>
    <t>Rozpočet</t>
  </si>
  <si>
    <t>Skutočnosť</t>
  </si>
  <si>
    <t>Tajné</t>
  </si>
  <si>
    <t>Celkom</t>
  </si>
  <si>
    <t>KANCELÁRIA  NÁR0DNEJ  RADY  SR                    03</t>
  </si>
  <si>
    <t>KANCELÁRIA  PREZIDENTA  SR                              01</t>
  </si>
  <si>
    <t>ÚRAD  VLÁDY  SR                                                  04</t>
  </si>
  <si>
    <t>ÚSTAVNÝ  SÚD  SR                                                 53</t>
  </si>
  <si>
    <t>GENERÁLNA  PROKURATÚRA  SR                          54</t>
  </si>
  <si>
    <t>NAJVYŠŠÍ  KONTROLNÝ  ÚRAD  SR                       56</t>
  </si>
  <si>
    <t>SLOVENSKÁ  INFORMAČNÁ  SLUŽBA</t>
  </si>
  <si>
    <t>MIN.  ZAHRANIČNÝCH  VECÍ  SR                              06</t>
  </si>
  <si>
    <t xml:space="preserve">MIN.  OBRANY  SR                                                   07     </t>
  </si>
  <si>
    <t>MIN.  VNÚTRA  SR                                                     08</t>
  </si>
  <si>
    <t xml:space="preserve">MIN.  SPRAVODLIVOSTI  SR                                     37  </t>
  </si>
  <si>
    <t xml:space="preserve">MIN.  FINANCIÍ  SR                                                     10   </t>
  </si>
  <si>
    <t>MIN.  PRE  SPRÁVU  A  PRIVAT.  NÁROD.MAJETKU  SR      50</t>
  </si>
  <si>
    <t>MIN.  ŽIVOTNÉHO  PROSTREDIA  SR                       21</t>
  </si>
  <si>
    <t>MIN.  ŠKOLSTVA  SR                                               33</t>
  </si>
  <si>
    <t>MIN. ZDRAVOTNÍCTVA  SR                                     35</t>
  </si>
  <si>
    <t>MIN.  PRÁCE, SOC. VECÍ  A  RODINY  SR                 09</t>
  </si>
  <si>
    <t xml:space="preserve">MIN. KULTÚRY  SR                                                   34  </t>
  </si>
  <si>
    <t>MIN.  HOSPODÁRSVA  SR                                        05</t>
  </si>
  <si>
    <t>MIN.  PôDOHOSPODÁRSTVA SR                             25</t>
  </si>
  <si>
    <t>MIN. VÝSTAVBY  A  VEREJNÝCH  PRÁC  SR         18</t>
  </si>
  <si>
    <t>MIN. DOPRAVY, PôŠT  a  TELEKOMUNIKÁCIÍ  SR     30</t>
  </si>
  <si>
    <t>ÚRAD  GEOD., KART.  A  KATASTRA  SR                46</t>
  </si>
  <si>
    <t xml:space="preserve">ŚTATISTICKÝ  ÚRAD  SR                                           45 </t>
  </si>
  <si>
    <t>ÚRAD  PRE  STRAT.ROZV.SPOLOČ.VEDY  A  TECHNIKY  SR  24</t>
  </si>
  <si>
    <t>ÚRAD  JADROVÉHO  DOZORU  SR                            22</t>
  </si>
  <si>
    <t>ÚRAD  PRIEMYSELNÉHO VLASTNÍCTVA  SR             44</t>
  </si>
  <si>
    <t>ÚRAD  PRE  NORM.,METR.  A  SKÚŠOB. SR                43</t>
  </si>
  <si>
    <t>PROTIMONOPOLNÝ  ÚRAD  SR                                    42</t>
  </si>
  <si>
    <t>SPRÁVA  ŠTÁTNYCH  HMOTNÝCH  REZERV  SR        97</t>
  </si>
  <si>
    <t xml:space="preserve">ÚRAD  BEZPEČNOSTI  PRÁCE SR                                 28 </t>
  </si>
  <si>
    <t>ŠTÁTNY  DLH  SR                                                         95</t>
  </si>
  <si>
    <t>VŠEOBECNÁ  POKLADNIČNÁ  SPRÁVA                       70</t>
  </si>
  <si>
    <t>SLOVENSKÁ  AKADÉMIA  VIED                                    55</t>
  </si>
  <si>
    <t>SLOVENSKÝ  ROZHLAS                                               57</t>
  </si>
  <si>
    <t>SLOVENSKÁ  TELEVÍZIA                                             58</t>
  </si>
  <si>
    <t>TLAČOVÁ  AGENTÚRA  SR                                        32</t>
  </si>
  <si>
    <t>KRAJSKÝ ÚRAD BRATISLAVA                                  81</t>
  </si>
  <si>
    <t>KRAJSKÝ ÚRAD TRNAVA                                         82</t>
  </si>
  <si>
    <t>KRAJSKÝ ÚRAD TRENĆÍN                                          83</t>
  </si>
  <si>
    <t>KRAJSKÝ ÚRAD NITRA                                              84</t>
  </si>
  <si>
    <t>KRAJSKÝ ÚRAD ŽILINA                                             85</t>
  </si>
  <si>
    <t>KRAJSKÝ ÚRAD BANSKÁ BYSTRICA                      86</t>
  </si>
  <si>
    <t>KRAJSKÝ ÚRAD PREŠOV                                         87</t>
  </si>
  <si>
    <t xml:space="preserve">KRAJSKÝ ÚRAD KOŠICE                                           88  </t>
  </si>
  <si>
    <t xml:space="preserve">S P O L U </t>
  </si>
  <si>
    <t>DOTÁCIE  OBCIAM</t>
  </si>
  <si>
    <t>C E L K O M</t>
  </si>
  <si>
    <t>z toho : krajské úrady</t>
  </si>
  <si>
    <t xml:space="preserve">                            BEŽNÉ  VÝDAVKY  ŠR  K  30. 9. 2001</t>
  </si>
  <si>
    <t xml:space="preserve">        R E Z O R T</t>
  </si>
  <si>
    <t xml:space="preserve">                                        BEŽNÉ  VÝDAVKY  NA VEREJNÚ</t>
  </si>
  <si>
    <t xml:space="preserve">                  C E L K O M</t>
  </si>
  <si>
    <t xml:space="preserve">                                    SPOTREBU  OBYV.  A  ŠTÁTU</t>
  </si>
  <si>
    <t xml:space="preserve">                                       NEZISKOVÝM   ORGANIZÁCIÁM</t>
  </si>
  <si>
    <t xml:space="preserve">                                       PODNIKATEĽSKÉMU  SEKTORU</t>
  </si>
  <si>
    <t xml:space="preserve">    %</t>
  </si>
  <si>
    <t xml:space="preserve"> Skutočnosť</t>
  </si>
  <si>
    <t xml:space="preserve">   %</t>
  </si>
  <si>
    <t>%</t>
  </si>
  <si>
    <t xml:space="preserve">KANCELÁRIA  NÁRODNEJ  RADY  SR             </t>
  </si>
  <si>
    <t xml:space="preserve">KANCELÁRIA  PREZIDENTA  SR                       </t>
  </si>
  <si>
    <t>ÚRAD  VLÁDY  SR</t>
  </si>
  <si>
    <t>ÚSTAVNÝ  SÚD  SR</t>
  </si>
  <si>
    <t>NAJVYŠŠÍ  SÚD  SR</t>
  </si>
  <si>
    <t>GENERÁLNA  PROKURATÚRA  SR</t>
  </si>
  <si>
    <t>NAJVYŠŠÍ  KONTROLNÝ  ÚRAD  SR</t>
  </si>
  <si>
    <t>MIN.  ZAHRANIČNÝCH  VECÍ  SR</t>
  </si>
  <si>
    <t>MIN.  OBRANY  SR</t>
  </si>
  <si>
    <t>MIN.  VNÚTRA  SR</t>
  </si>
  <si>
    <t>MIN.  SPRAVODLIVOSTI  SR</t>
  </si>
  <si>
    <t>MIN.  FINANCIÍ  SR</t>
  </si>
  <si>
    <t>MIN.  PRE  SPRÁVU  A  PRIVAT. NÁROD. MAJETKU  SR</t>
  </si>
  <si>
    <t>MIN.  ŽIVOTNÉHO  PROSTREDIA  SR</t>
  </si>
  <si>
    <t>MIN.  ŠKOLSTVA  SR</t>
  </si>
  <si>
    <t>MIN.  ZDRAVOTNÍCTVA  SR</t>
  </si>
  <si>
    <t>MIN.  PRÁCE, SOC. VECÍ  A  RODINY  SR</t>
  </si>
  <si>
    <t>MIN.  KULTÚRY  SR</t>
  </si>
  <si>
    <t>MIN.  HOSPODÁRSTVA  SR</t>
  </si>
  <si>
    <t>MIN.  PôDOHOSPODÁRSTVA  SR</t>
  </si>
  <si>
    <t>MIN. VÝSTAVBY  A  REGIONÁLNEHO  ROZVOJA  SR</t>
  </si>
  <si>
    <t>MIN.  DOPRAVY, PôŠT  A  TELEKOMUNIKÁCIÍ  SR</t>
  </si>
  <si>
    <t>ÚRAD  GEOD.,KART.  A  KATASTRA  SR</t>
  </si>
  <si>
    <t>ŠTATISTICKÝ  ÚRAD  SR</t>
  </si>
  <si>
    <t>ÚRAD  PRE  VEREJNÉ  OBSTARÁVANIE</t>
  </si>
  <si>
    <t>ÚRAD  PRE  FINANČNÝ  TRH</t>
  </si>
  <si>
    <t>ÚRAD  JADROVÉHO  DOZORU  SR</t>
  </si>
  <si>
    <t>ÚRAD  PRIEMYSELNÉHO  VLASTNÍCTVA  SR</t>
  </si>
  <si>
    <t>ÚRAD  PRE  NORM.,METR.  A  SKÚŠOB.  SR</t>
  </si>
  <si>
    <t>PROTIMONOPOLNÝ  ÚRAD  SR</t>
  </si>
  <si>
    <t>SPRÁVA  ŠTÁTNYCH  HMOTNÝCH  REZERV  SR</t>
  </si>
  <si>
    <t>ŠTÁTNY  DLH  SR</t>
  </si>
  <si>
    <t>VŠEOBECNÁ  POKLADNIČNÁ  SPRÁVA</t>
  </si>
  <si>
    <t>SLOVENSKÁ  AKADÉMIA  VIED</t>
  </si>
  <si>
    <t>SLOVENSKÝ  ROZHLAS</t>
  </si>
  <si>
    <t>SLOVENSKÁ  TELEVÍZIA</t>
  </si>
  <si>
    <t>TLAČOVÁ  AGENTÚRA  SR</t>
  </si>
  <si>
    <t>KRAJSKÝ  ÚRAD  BRATISLAVA</t>
  </si>
  <si>
    <t>KRAJSKÝ  ÚRAD TRNAVA</t>
  </si>
  <si>
    <t>KRAJSKÝ  ÚRAD  TRENČÍN</t>
  </si>
  <si>
    <t>KRAJSKÝ  ÚRAD  NITRA</t>
  </si>
  <si>
    <t>KRAJSKÝ ÚRAD  ŽILINA</t>
  </si>
  <si>
    <t>KRAJSKÝ  ÚRAD  BANSKÁ  BYSTRICA</t>
  </si>
  <si>
    <t>KRAJSKÝ  ÚRAD  PREŠOV</t>
  </si>
  <si>
    <t>KRAJSKÝ  ÚRAD  KOŠICE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</si>
</sst>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_)"/>
    <numFmt numFmtId="165" formatCode="#,##0.0_);\(#,##0.0\)"/>
    <numFmt numFmtId="166" formatCode="#,##0.00_);\(#,##0.00\)"/>
    <numFmt numFmtId="167" formatCode="#,##0_);\(#,##0\)"/>
  </numFmts>
  <fonts count="6">
    <font>
      <sz val="12"/>
      <name val="Arial CE"/>
      <family val="0"/>
    </font>
    <font>
      <sz val="10"/>
      <name val="Arial"/>
      <family val="0"/>
    </font>
    <font>
      <sz val="10"/>
      <name val="Courier"/>
      <family val="0"/>
    </font>
    <font>
      <b/>
      <sz val="12"/>
      <name val="Arial CE"/>
      <family val="0"/>
    </font>
    <font>
      <sz val="10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 horizontal="left"/>
      <protection/>
    </xf>
    <xf numFmtId="165" fontId="3" fillId="0" borderId="3" xfId="0" applyNumberFormat="1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0" fillId="0" borderId="4" xfId="0" applyBorder="1" applyAlignment="1" applyProtection="1">
      <alignment horizontal="left"/>
      <protection/>
    </xf>
    <xf numFmtId="0" fontId="0" fillId="0" borderId="7" xfId="0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165" fontId="3" fillId="0" borderId="9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/>
    </xf>
    <xf numFmtId="165" fontId="3" fillId="0" borderId="2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 horizontal="center" vertical="center"/>
      <protection/>
    </xf>
    <xf numFmtId="165" fontId="3" fillId="0" borderId="2" xfId="0" applyNumberFormat="1" applyFont="1" applyBorder="1" applyAlignment="1" applyProtection="1">
      <alignment horizontal="center" vertical="center"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165" fontId="0" fillId="0" borderId="4" xfId="0" applyNumberForma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6" fontId="4" fillId="0" borderId="4" xfId="0" applyNumberFormat="1" applyFont="1" applyBorder="1" applyAlignment="1" applyProtection="1">
      <alignment/>
      <protection/>
    </xf>
    <xf numFmtId="167" fontId="3" fillId="0" borderId="0" xfId="0" applyNumberFormat="1" applyFont="1" applyAlignment="1" applyProtection="1">
      <alignment horizontal="center"/>
      <protection/>
    </xf>
    <xf numFmtId="0" fontId="4" fillId="0" borderId="11" xfId="0" applyFont="1" applyBorder="1" applyAlignment="1" applyProtection="1">
      <alignment/>
      <protection/>
    </xf>
    <xf numFmtId="167" fontId="4" fillId="0" borderId="12" xfId="0" applyNumberFormat="1" applyFont="1" applyBorder="1" applyAlignment="1" applyProtection="1">
      <alignment/>
      <protection/>
    </xf>
    <xf numFmtId="167" fontId="4" fillId="0" borderId="12" xfId="0" applyNumberFormat="1" applyFont="1" applyBorder="1" applyAlignment="1" applyProtection="1">
      <alignment horizontal="right"/>
      <protection/>
    </xf>
    <xf numFmtId="167" fontId="4" fillId="0" borderId="13" xfId="0" applyNumberFormat="1" applyFont="1" applyBorder="1" applyAlignment="1" applyProtection="1">
      <alignment horizontal="right"/>
      <protection/>
    </xf>
    <xf numFmtId="167" fontId="4" fillId="0" borderId="13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167" fontId="3" fillId="0" borderId="13" xfId="0" applyNumberFormat="1" applyFont="1" applyBorder="1" applyAlignment="1" applyProtection="1">
      <alignment/>
      <protection/>
    </xf>
    <xf numFmtId="167" fontId="4" fillId="0" borderId="11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167" fontId="3" fillId="0" borderId="12" xfId="0" applyNumberFormat="1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3" fillId="0" borderId="0" xfId="0" applyFont="1" applyAlignment="1">
      <alignment horizontal="center"/>
    </xf>
    <xf numFmtId="165" fontId="3" fillId="0" borderId="3" xfId="0" applyNumberFormat="1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165" fontId="3" fillId="0" borderId="14" xfId="0" applyNumberFormat="1" applyFont="1" applyBorder="1" applyAlignment="1" applyProtection="1">
      <alignment horizontal="center" vertical="center"/>
      <protection/>
    </xf>
    <xf numFmtId="167" fontId="4" fillId="0" borderId="7" xfId="0" applyNumberFormat="1" applyFont="1" applyBorder="1" applyAlignment="1" applyProtection="1">
      <alignment/>
      <protection/>
    </xf>
    <xf numFmtId="167" fontId="4" fillId="2" borderId="0" xfId="0" applyNumberFormat="1" applyFont="1" applyFill="1" applyAlignment="1" applyProtection="1">
      <alignment/>
      <protection/>
    </xf>
    <xf numFmtId="166" fontId="4" fillId="0" borderId="3" xfId="0" applyNumberFormat="1" applyFont="1" applyBorder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7" fontId="4" fillId="2" borderId="5" xfId="0" applyNumberFormat="1" applyFont="1" applyFill="1" applyBorder="1" applyAlignment="1" applyProtection="1">
      <alignment/>
      <protection/>
    </xf>
    <xf numFmtId="167" fontId="4" fillId="0" borderId="7" xfId="0" applyNumberFormat="1" applyFont="1" applyBorder="1" applyAlignment="1" applyProtection="1">
      <alignment horizontal="right"/>
      <protection/>
    </xf>
    <xf numFmtId="167" fontId="4" fillId="2" borderId="1" xfId="0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167" fontId="5" fillId="0" borderId="11" xfId="0" applyNumberFormat="1" applyFont="1" applyBorder="1" applyAlignment="1" applyProtection="1">
      <alignment/>
      <protection/>
    </xf>
    <xf numFmtId="167" fontId="5" fillId="0" borderId="13" xfId="0" applyNumberFormat="1" applyFont="1" applyBorder="1" applyAlignment="1" applyProtection="1">
      <alignment/>
      <protection/>
    </xf>
    <xf numFmtId="166" fontId="5" fillId="0" borderId="14" xfId="0" applyNumberFormat="1" applyFont="1" applyBorder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edefinován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62"/>
  <sheetViews>
    <sheetView defaultGridColor="0" zoomScale="87" zoomScaleNormal="87" colorId="22" workbookViewId="0" topLeftCell="C1">
      <selection activeCell="E13" sqref="E13"/>
    </sheetView>
  </sheetViews>
  <sheetFormatPr defaultColWidth="9.796875" defaultRowHeight="15"/>
  <cols>
    <col min="1" max="1" width="40.796875" style="0" customWidth="1"/>
    <col min="2" max="3" width="10.796875" style="0" customWidth="1"/>
    <col min="7" max="9" width="10.796875" style="0" customWidth="1"/>
    <col min="14" max="17" width="10.796875" style="0" customWidth="1"/>
    <col min="18" max="18" width="13.796875" style="0" customWidth="1"/>
    <col min="19" max="19" width="16.796875" style="0" customWidth="1"/>
  </cols>
  <sheetData>
    <row r="1" ht="15.75">
      <c r="A1" s="2" t="s">
        <v>0</v>
      </c>
    </row>
    <row r="2" ht="15.75">
      <c r="A2" s="2" t="s">
        <v>1</v>
      </c>
    </row>
    <row r="3" ht="15">
      <c r="A3" t="s">
        <v>2</v>
      </c>
    </row>
    <row r="4" spans="1:9" ht="15.75">
      <c r="A4" s="3"/>
      <c r="B4" s="1"/>
      <c r="C4" s="1"/>
      <c r="D4" s="1"/>
      <c r="E4" s="2" t="s">
        <v>3</v>
      </c>
      <c r="F4" s="1" t="s">
        <v>4</v>
      </c>
      <c r="G4" s="2" t="s">
        <v>5</v>
      </c>
      <c r="H4" s="1"/>
      <c r="I4" s="2"/>
    </row>
    <row r="5" spans="1:17" ht="15.75">
      <c r="A5" s="3"/>
      <c r="B5" s="1"/>
      <c r="C5" s="1"/>
      <c r="D5" s="1"/>
      <c r="E5" s="2"/>
      <c r="F5" s="1"/>
      <c r="G5" s="1"/>
      <c r="H5" s="1"/>
      <c r="I5" s="2"/>
      <c r="J5" s="1"/>
      <c r="K5" s="1"/>
      <c r="L5" s="1"/>
      <c r="M5" s="1"/>
      <c r="N5" s="1"/>
      <c r="O5" s="1" t="s">
        <v>6</v>
      </c>
      <c r="P5" s="1"/>
      <c r="Q5" t="s">
        <v>7</v>
      </c>
    </row>
    <row r="6" spans="1:17" ht="15.75">
      <c r="A6" s="4"/>
      <c r="B6" s="4"/>
      <c r="C6" s="4"/>
      <c r="D6" s="4"/>
      <c r="E6" s="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.75">
      <c r="A7" s="6"/>
      <c r="B7" s="2"/>
      <c r="C7" s="2"/>
      <c r="D7" s="2"/>
      <c r="E7" s="7"/>
      <c r="F7" s="2"/>
      <c r="G7" s="2"/>
      <c r="H7" s="2" t="s">
        <v>8</v>
      </c>
      <c r="I7" s="2"/>
      <c r="J7" s="2"/>
      <c r="K7" s="2"/>
      <c r="L7" s="2"/>
      <c r="M7" s="7"/>
      <c r="N7" s="2"/>
      <c r="O7" s="2"/>
      <c r="P7" s="2"/>
      <c r="Q7" s="7"/>
    </row>
    <row r="8" spans="1:17" ht="15.75">
      <c r="A8" s="8" t="s">
        <v>9</v>
      </c>
      <c r="B8" s="2" t="s">
        <v>10</v>
      </c>
      <c r="C8" s="2"/>
      <c r="D8" s="2"/>
      <c r="E8" s="9"/>
      <c r="F8" s="10"/>
      <c r="G8" s="10"/>
      <c r="H8" s="10"/>
      <c r="I8" s="11"/>
      <c r="J8" s="10"/>
      <c r="K8" s="10"/>
      <c r="L8" s="10"/>
      <c r="M8" s="11"/>
      <c r="N8" s="2" t="s">
        <v>11</v>
      </c>
      <c r="O8" s="2"/>
      <c r="P8" s="2"/>
      <c r="Q8" s="7"/>
    </row>
    <row r="9" spans="1:17" ht="15.75">
      <c r="A9" s="12"/>
      <c r="B9" s="2" t="s">
        <v>12</v>
      </c>
      <c r="C9" s="2"/>
      <c r="D9" s="2"/>
      <c r="E9" s="9"/>
      <c r="F9" s="2" t="s">
        <v>13</v>
      </c>
      <c r="G9" s="2"/>
      <c r="H9" s="2"/>
      <c r="I9" s="7"/>
      <c r="J9" s="2" t="s">
        <v>14</v>
      </c>
      <c r="K9" s="2"/>
      <c r="L9" s="2"/>
      <c r="M9" s="7"/>
      <c r="N9" s="2"/>
      <c r="O9" s="2"/>
      <c r="P9" s="2"/>
      <c r="Q9" s="7"/>
    </row>
    <row r="10" spans="1:17" ht="15.75">
      <c r="A10" s="13"/>
      <c r="B10" s="14"/>
      <c r="C10" s="5"/>
      <c r="D10" s="5"/>
      <c r="E10" s="15"/>
      <c r="F10" s="14"/>
      <c r="G10" s="5"/>
      <c r="H10" s="5"/>
      <c r="I10" s="15"/>
      <c r="J10" s="14"/>
      <c r="K10" s="5"/>
      <c r="L10" s="5"/>
      <c r="M10" s="15"/>
      <c r="N10" s="14"/>
      <c r="O10" s="5"/>
      <c r="P10" s="5"/>
      <c r="Q10" s="15"/>
    </row>
    <row r="11" spans="1:17" ht="15.75">
      <c r="A11" s="16"/>
      <c r="B11" s="17" t="s">
        <v>15</v>
      </c>
      <c r="C11" s="18" t="s">
        <v>16</v>
      </c>
      <c r="D11" s="19" t="s">
        <v>17</v>
      </c>
      <c r="E11" s="20" t="s">
        <v>18</v>
      </c>
      <c r="F11" s="17" t="s">
        <v>15</v>
      </c>
      <c r="G11" s="18" t="s">
        <v>16</v>
      </c>
      <c r="H11" s="19" t="s">
        <v>17</v>
      </c>
      <c r="I11" s="20" t="s">
        <v>18</v>
      </c>
      <c r="J11" s="17" t="s">
        <v>15</v>
      </c>
      <c r="K11" s="18" t="s">
        <v>16</v>
      </c>
      <c r="L11" s="19" t="s">
        <v>17</v>
      </c>
      <c r="M11" s="20" t="s">
        <v>18</v>
      </c>
      <c r="N11" s="17" t="s">
        <v>15</v>
      </c>
      <c r="O11" s="21" t="s">
        <v>16</v>
      </c>
      <c r="P11" s="22" t="s">
        <v>17</v>
      </c>
      <c r="Q11" s="23" t="s">
        <v>18</v>
      </c>
    </row>
    <row r="12" spans="1:17" ht="15.75">
      <c r="A12" s="26"/>
      <c r="B12" s="27"/>
      <c r="C12" s="28"/>
      <c r="D12" s="1"/>
      <c r="E12" s="29"/>
      <c r="F12" s="30"/>
      <c r="G12" s="31"/>
      <c r="H12" s="32"/>
      <c r="I12" s="33"/>
      <c r="J12" s="34"/>
      <c r="K12" s="31"/>
      <c r="L12" s="32"/>
      <c r="M12" s="31"/>
      <c r="N12" s="30"/>
      <c r="O12" s="31"/>
      <c r="P12" s="32"/>
      <c r="Q12" s="33"/>
    </row>
    <row r="13" spans="1:18" ht="15">
      <c r="A13" s="35" t="s">
        <v>19</v>
      </c>
      <c r="B13" s="36">
        <v>63631</v>
      </c>
      <c r="C13" s="37">
        <v>61333</v>
      </c>
      <c r="D13" s="38"/>
      <c r="E13" s="36">
        <f aca="true" t="shared" si="0" ref="E13:E58">(C13+D13)</f>
        <v>61333</v>
      </c>
      <c r="F13" s="39">
        <v>1370</v>
      </c>
      <c r="G13" s="36">
        <v>938</v>
      </c>
      <c r="H13" s="39"/>
      <c r="I13" s="36">
        <f>(G13+H13)</f>
        <v>938</v>
      </c>
      <c r="J13" s="39"/>
      <c r="K13" s="40"/>
      <c r="L13" s="41"/>
      <c r="M13" s="36"/>
      <c r="N13" s="39">
        <f aca="true" t="shared" si="1" ref="N13:N59">(B13+F13+J13)</f>
        <v>65001</v>
      </c>
      <c r="O13" s="36">
        <f aca="true" t="shared" si="2" ref="O13:O59">(C13+G13+K13)</f>
        <v>62271</v>
      </c>
      <c r="P13" s="39"/>
      <c r="Q13" s="36">
        <f aca="true" t="shared" si="3" ref="Q13:Q59">(O13+P13)</f>
        <v>62271</v>
      </c>
      <c r="R13" s="25">
        <f aca="true" t="shared" si="4" ref="R13:R58">(C13+G13)</f>
        <v>62271</v>
      </c>
    </row>
    <row r="14" spans="1:18" ht="15">
      <c r="A14" s="35" t="s">
        <v>20</v>
      </c>
      <c r="B14" s="36">
        <v>9455</v>
      </c>
      <c r="C14" s="37">
        <v>3734</v>
      </c>
      <c r="D14" s="38"/>
      <c r="E14" s="36">
        <f t="shared" si="0"/>
        <v>3734</v>
      </c>
      <c r="F14" s="39">
        <v>1090</v>
      </c>
      <c r="G14" s="36">
        <v>60</v>
      </c>
      <c r="H14" s="39"/>
      <c r="I14" s="36">
        <f>(G14+H14)</f>
        <v>60</v>
      </c>
      <c r="J14" s="39"/>
      <c r="K14" s="40"/>
      <c r="L14" s="41"/>
      <c r="M14" s="36"/>
      <c r="N14" s="39">
        <f t="shared" si="1"/>
        <v>10545</v>
      </c>
      <c r="O14" s="36">
        <f t="shared" si="2"/>
        <v>3794</v>
      </c>
      <c r="P14" s="39"/>
      <c r="Q14" s="36">
        <f t="shared" si="3"/>
        <v>3794</v>
      </c>
      <c r="R14" s="25">
        <f t="shared" si="4"/>
        <v>3794</v>
      </c>
    </row>
    <row r="15" spans="1:18" ht="15">
      <c r="A15" s="35" t="s">
        <v>21</v>
      </c>
      <c r="B15" s="36">
        <v>59784</v>
      </c>
      <c r="C15" s="37">
        <v>45057</v>
      </c>
      <c r="D15" s="38"/>
      <c r="E15" s="36">
        <f t="shared" si="0"/>
        <v>45057</v>
      </c>
      <c r="F15" s="39">
        <v>3711</v>
      </c>
      <c r="G15" s="36">
        <v>528</v>
      </c>
      <c r="H15" s="39"/>
      <c r="I15" s="36">
        <f>(G15+H15)</f>
        <v>528</v>
      </c>
      <c r="J15" s="39"/>
      <c r="K15" s="40"/>
      <c r="L15" s="41"/>
      <c r="M15" s="36"/>
      <c r="N15" s="39">
        <f t="shared" si="1"/>
        <v>63495</v>
      </c>
      <c r="O15" s="36">
        <f t="shared" si="2"/>
        <v>45585</v>
      </c>
      <c r="P15" s="39"/>
      <c r="Q15" s="36">
        <f t="shared" si="3"/>
        <v>45585</v>
      </c>
      <c r="R15" s="25">
        <f t="shared" si="4"/>
        <v>45585</v>
      </c>
    </row>
    <row r="16" spans="1:18" ht="15">
      <c r="A16" s="35" t="s">
        <v>22</v>
      </c>
      <c r="B16" s="36">
        <v>7467</v>
      </c>
      <c r="C16" s="37">
        <v>6234</v>
      </c>
      <c r="D16" s="38"/>
      <c r="E16" s="36">
        <f t="shared" si="0"/>
        <v>6234</v>
      </c>
      <c r="F16" s="39">
        <v>5</v>
      </c>
      <c r="G16" s="36"/>
      <c r="H16" s="39"/>
      <c r="I16" s="36"/>
      <c r="J16" s="39"/>
      <c r="K16" s="36"/>
      <c r="L16" s="39"/>
      <c r="M16" s="36"/>
      <c r="N16" s="39">
        <f t="shared" si="1"/>
        <v>7472</v>
      </c>
      <c r="O16" s="36">
        <f t="shared" si="2"/>
        <v>6234</v>
      </c>
      <c r="P16" s="39"/>
      <c r="Q16" s="36">
        <f t="shared" si="3"/>
        <v>6234</v>
      </c>
      <c r="R16" s="25">
        <f t="shared" si="4"/>
        <v>6234</v>
      </c>
    </row>
    <row r="17" spans="1:18" ht="15">
      <c r="A17" s="35" t="s">
        <v>23</v>
      </c>
      <c r="B17" s="36">
        <v>106968</v>
      </c>
      <c r="C17" s="37">
        <v>85194</v>
      </c>
      <c r="D17" s="38"/>
      <c r="E17" s="36">
        <f t="shared" si="0"/>
        <v>85194</v>
      </c>
      <c r="F17" s="39"/>
      <c r="G17" s="36"/>
      <c r="H17" s="39"/>
      <c r="I17" s="36"/>
      <c r="J17" s="39"/>
      <c r="K17" s="36"/>
      <c r="L17" s="39"/>
      <c r="M17" s="36"/>
      <c r="N17" s="39">
        <f t="shared" si="1"/>
        <v>106968</v>
      </c>
      <c r="O17" s="36">
        <f t="shared" si="2"/>
        <v>85194</v>
      </c>
      <c r="P17" s="39"/>
      <c r="Q17" s="36">
        <f t="shared" si="3"/>
        <v>85194</v>
      </c>
      <c r="R17" s="25">
        <f t="shared" si="4"/>
        <v>85194</v>
      </c>
    </row>
    <row r="18" spans="1:18" ht="15">
      <c r="A18" s="35" t="s">
        <v>24</v>
      </c>
      <c r="B18" s="36">
        <v>18783</v>
      </c>
      <c r="C18" s="37">
        <v>14301</v>
      </c>
      <c r="D18" s="38"/>
      <c r="E18" s="36">
        <f t="shared" si="0"/>
        <v>14301</v>
      </c>
      <c r="F18" s="39">
        <v>22</v>
      </c>
      <c r="G18" s="36">
        <v>16</v>
      </c>
      <c r="H18" s="39"/>
      <c r="I18" s="36">
        <f>(G18+H18)</f>
        <v>16</v>
      </c>
      <c r="J18" s="39"/>
      <c r="K18" s="36"/>
      <c r="L18" s="39"/>
      <c r="M18" s="36"/>
      <c r="N18" s="39">
        <f t="shared" si="1"/>
        <v>18805</v>
      </c>
      <c r="O18" s="36">
        <f t="shared" si="2"/>
        <v>14317</v>
      </c>
      <c r="P18" s="39"/>
      <c r="Q18" s="36">
        <f t="shared" si="3"/>
        <v>14317</v>
      </c>
      <c r="R18" s="25">
        <f t="shared" si="4"/>
        <v>14317</v>
      </c>
    </row>
    <row r="19" spans="1:18" ht="15">
      <c r="A19" s="35" t="s">
        <v>25</v>
      </c>
      <c r="B19" s="36">
        <v>157961</v>
      </c>
      <c r="C19" s="37"/>
      <c r="D19" s="38">
        <v>133447</v>
      </c>
      <c r="E19" s="36">
        <f t="shared" si="0"/>
        <v>133447</v>
      </c>
      <c r="F19" s="39">
        <v>500</v>
      </c>
      <c r="G19" s="36"/>
      <c r="H19" s="39"/>
      <c r="I19" s="36"/>
      <c r="J19" s="39"/>
      <c r="K19" s="36"/>
      <c r="L19" s="39"/>
      <c r="M19" s="36"/>
      <c r="N19" s="39">
        <f t="shared" si="1"/>
        <v>158461</v>
      </c>
      <c r="O19" s="36">
        <f t="shared" si="2"/>
        <v>0</v>
      </c>
      <c r="P19" s="39">
        <f>(D19+H19+L19)</f>
        <v>133447</v>
      </c>
      <c r="Q19" s="36">
        <f t="shared" si="3"/>
        <v>133447</v>
      </c>
      <c r="R19" s="25">
        <f t="shared" si="4"/>
        <v>0</v>
      </c>
    </row>
    <row r="20" spans="1:18" ht="15">
      <c r="A20" s="35" t="s">
        <v>26</v>
      </c>
      <c r="B20" s="36">
        <v>316593</v>
      </c>
      <c r="C20" s="37">
        <v>302454</v>
      </c>
      <c r="D20" s="38"/>
      <c r="E20" s="36">
        <f t="shared" si="0"/>
        <v>302454</v>
      </c>
      <c r="F20" s="39">
        <v>74261</v>
      </c>
      <c r="G20" s="36">
        <v>60883</v>
      </c>
      <c r="H20" s="39"/>
      <c r="I20" s="36">
        <f>(G20+H20)</f>
        <v>60883</v>
      </c>
      <c r="J20" s="39"/>
      <c r="K20" s="36"/>
      <c r="L20" s="39"/>
      <c r="M20" s="36"/>
      <c r="N20" s="39">
        <f t="shared" si="1"/>
        <v>390854</v>
      </c>
      <c r="O20" s="36">
        <f t="shared" si="2"/>
        <v>363337</v>
      </c>
      <c r="P20" s="39"/>
      <c r="Q20" s="36">
        <f t="shared" si="3"/>
        <v>363337</v>
      </c>
      <c r="R20" s="25">
        <f t="shared" si="4"/>
        <v>363337</v>
      </c>
    </row>
    <row r="21" spans="1:18" ht="15">
      <c r="A21" s="35" t="s">
        <v>27</v>
      </c>
      <c r="B21" s="36">
        <v>2763908</v>
      </c>
      <c r="C21" s="37"/>
      <c r="D21" s="38">
        <v>2712125</v>
      </c>
      <c r="E21" s="36">
        <f t="shared" si="0"/>
        <v>2712125</v>
      </c>
      <c r="F21" s="39">
        <v>109727</v>
      </c>
      <c r="G21" s="36"/>
      <c r="H21" s="39">
        <v>43870</v>
      </c>
      <c r="I21" s="36">
        <f>(G21+H21)</f>
        <v>43870</v>
      </c>
      <c r="J21" s="39">
        <v>6120</v>
      </c>
      <c r="K21" s="36"/>
      <c r="L21" s="39">
        <v>2040</v>
      </c>
      <c r="M21" s="36">
        <f>(K21+L21)</f>
        <v>2040</v>
      </c>
      <c r="N21" s="39">
        <f t="shared" si="1"/>
        <v>2879755</v>
      </c>
      <c r="O21" s="36">
        <f t="shared" si="2"/>
        <v>0</v>
      </c>
      <c r="P21" s="39">
        <f>(D21+H21+L21)</f>
        <v>2758035</v>
      </c>
      <c r="Q21" s="36">
        <f t="shared" si="3"/>
        <v>2758035</v>
      </c>
      <c r="R21" s="25">
        <f t="shared" si="4"/>
        <v>0</v>
      </c>
    </row>
    <row r="22" spans="1:18" ht="15">
      <c r="A22" s="35" t="s">
        <v>28</v>
      </c>
      <c r="B22" s="36">
        <v>1875832</v>
      </c>
      <c r="C22" s="37">
        <v>26756</v>
      </c>
      <c r="D22" s="38">
        <v>1688102</v>
      </c>
      <c r="E22" s="36">
        <f t="shared" si="0"/>
        <v>1714858</v>
      </c>
      <c r="F22" s="39">
        <v>85767</v>
      </c>
      <c r="G22" s="36">
        <v>5525</v>
      </c>
      <c r="H22" s="39">
        <v>40568</v>
      </c>
      <c r="I22" s="36">
        <f>(G22+H22)</f>
        <v>46093</v>
      </c>
      <c r="J22" s="39"/>
      <c r="K22" s="36"/>
      <c r="L22" s="39"/>
      <c r="M22" s="36"/>
      <c r="N22" s="39">
        <f t="shared" si="1"/>
        <v>1961599</v>
      </c>
      <c r="O22" s="36">
        <f t="shared" si="2"/>
        <v>32281</v>
      </c>
      <c r="P22" s="39">
        <f>(D22+H22+L22)</f>
        <v>1728670</v>
      </c>
      <c r="Q22" s="36">
        <f t="shared" si="3"/>
        <v>1760951</v>
      </c>
      <c r="R22" s="25">
        <f t="shared" si="4"/>
        <v>32281</v>
      </c>
    </row>
    <row r="23" spans="1:18" ht="15">
      <c r="A23" s="35" t="s">
        <v>29</v>
      </c>
      <c r="B23" s="36">
        <v>701827</v>
      </c>
      <c r="C23" s="37">
        <v>259375</v>
      </c>
      <c r="D23" s="38">
        <v>314156</v>
      </c>
      <c r="E23" s="36">
        <f t="shared" si="0"/>
        <v>573531</v>
      </c>
      <c r="F23" s="39">
        <v>5247</v>
      </c>
      <c r="G23" s="36">
        <v>2384</v>
      </c>
      <c r="H23" s="39"/>
      <c r="I23" s="36">
        <f>(G23+H23)</f>
        <v>2384</v>
      </c>
      <c r="J23" s="39"/>
      <c r="K23" s="36"/>
      <c r="L23" s="39"/>
      <c r="M23" s="36"/>
      <c r="N23" s="39">
        <f t="shared" si="1"/>
        <v>707074</v>
      </c>
      <c r="O23" s="36">
        <f t="shared" si="2"/>
        <v>261759</v>
      </c>
      <c r="P23" s="39">
        <f>(D23+H23+L23)</f>
        <v>314156</v>
      </c>
      <c r="Q23" s="36">
        <f t="shared" si="3"/>
        <v>575915</v>
      </c>
      <c r="R23" s="25">
        <f t="shared" si="4"/>
        <v>261759</v>
      </c>
    </row>
    <row r="24" spans="1:18" ht="15">
      <c r="A24" s="35" t="s">
        <v>30</v>
      </c>
      <c r="B24" s="36">
        <v>736850</v>
      </c>
      <c r="C24" s="37">
        <v>644388</v>
      </c>
      <c r="D24" s="38"/>
      <c r="E24" s="36">
        <f t="shared" si="0"/>
        <v>644388</v>
      </c>
      <c r="F24" s="39">
        <v>9322</v>
      </c>
      <c r="G24" s="36">
        <v>1250</v>
      </c>
      <c r="H24" s="39"/>
      <c r="I24" s="36">
        <f>(G24+H24)</f>
        <v>1250</v>
      </c>
      <c r="J24" s="39"/>
      <c r="K24" s="36"/>
      <c r="L24" s="39"/>
      <c r="M24" s="36"/>
      <c r="N24" s="39">
        <f t="shared" si="1"/>
        <v>746172</v>
      </c>
      <c r="O24" s="36">
        <f t="shared" si="2"/>
        <v>645638</v>
      </c>
      <c r="P24" s="39"/>
      <c r="Q24" s="36">
        <f t="shared" si="3"/>
        <v>645638</v>
      </c>
      <c r="R24" s="25">
        <f t="shared" si="4"/>
        <v>645638</v>
      </c>
    </row>
    <row r="25" spans="1:18" ht="15">
      <c r="A25" s="35" t="s">
        <v>31</v>
      </c>
      <c r="B25" s="36">
        <v>9339</v>
      </c>
      <c r="C25" s="37">
        <v>7370</v>
      </c>
      <c r="D25" s="38"/>
      <c r="E25" s="36">
        <f t="shared" si="0"/>
        <v>7370</v>
      </c>
      <c r="F25" s="39">
        <v>0</v>
      </c>
      <c r="G25" s="36"/>
      <c r="H25" s="39"/>
      <c r="I25" s="36"/>
      <c r="J25" s="39"/>
      <c r="K25" s="36"/>
      <c r="L25" s="39"/>
      <c r="M25" s="36"/>
      <c r="N25" s="39">
        <f t="shared" si="1"/>
        <v>9339</v>
      </c>
      <c r="O25" s="36">
        <f t="shared" si="2"/>
        <v>7370</v>
      </c>
      <c r="P25" s="39"/>
      <c r="Q25" s="36">
        <f t="shared" si="3"/>
        <v>7370</v>
      </c>
      <c r="R25" s="25">
        <f t="shared" si="4"/>
        <v>7370</v>
      </c>
    </row>
    <row r="26" spans="1:18" ht="15">
      <c r="A26" s="35" t="s">
        <v>32</v>
      </c>
      <c r="B26" s="36">
        <v>146074</v>
      </c>
      <c r="C26" s="37">
        <v>128710</v>
      </c>
      <c r="D26" s="38"/>
      <c r="E26" s="36">
        <f t="shared" si="0"/>
        <v>128710</v>
      </c>
      <c r="F26" s="39">
        <v>45767</v>
      </c>
      <c r="G26" s="36">
        <v>42589</v>
      </c>
      <c r="H26" s="39"/>
      <c r="I26" s="36">
        <f aca="true" t="shared" si="5" ref="I26:I59">(G26+H26)</f>
        <v>42589</v>
      </c>
      <c r="J26" s="39"/>
      <c r="K26" s="36"/>
      <c r="L26" s="39"/>
      <c r="M26" s="36"/>
      <c r="N26" s="39">
        <f t="shared" si="1"/>
        <v>191841</v>
      </c>
      <c r="O26" s="36">
        <f t="shared" si="2"/>
        <v>171299</v>
      </c>
      <c r="P26" s="39"/>
      <c r="Q26" s="36">
        <f t="shared" si="3"/>
        <v>171299</v>
      </c>
      <c r="R26" s="25">
        <f t="shared" si="4"/>
        <v>171299</v>
      </c>
    </row>
    <row r="27" spans="1:18" ht="15">
      <c r="A27" s="35" t="s">
        <v>33</v>
      </c>
      <c r="B27" s="36">
        <v>1132869</v>
      </c>
      <c r="C27" s="37">
        <v>1026442</v>
      </c>
      <c r="D27" s="38"/>
      <c r="E27" s="36">
        <f t="shared" si="0"/>
        <v>1026442</v>
      </c>
      <c r="F27" s="39">
        <v>152250</v>
      </c>
      <c r="G27" s="36">
        <v>136428</v>
      </c>
      <c r="H27" s="39"/>
      <c r="I27" s="36">
        <f t="shared" si="5"/>
        <v>136428</v>
      </c>
      <c r="J27" s="39"/>
      <c r="K27" s="36"/>
      <c r="L27" s="39"/>
      <c r="M27" s="36"/>
      <c r="N27" s="39">
        <f t="shared" si="1"/>
        <v>1285119</v>
      </c>
      <c r="O27" s="36">
        <f t="shared" si="2"/>
        <v>1162870</v>
      </c>
      <c r="P27" s="39"/>
      <c r="Q27" s="36">
        <f t="shared" si="3"/>
        <v>1162870</v>
      </c>
      <c r="R27" s="25">
        <f t="shared" si="4"/>
        <v>1162870</v>
      </c>
    </row>
    <row r="28" spans="1:18" ht="15">
      <c r="A28" s="35" t="s">
        <v>34</v>
      </c>
      <c r="B28" s="36">
        <v>304150</v>
      </c>
      <c r="C28" s="37">
        <v>260431</v>
      </c>
      <c r="D28" s="38"/>
      <c r="E28" s="36">
        <f t="shared" si="0"/>
        <v>260431</v>
      </c>
      <c r="F28" s="39">
        <v>2694502</v>
      </c>
      <c r="G28" s="36">
        <v>2694220</v>
      </c>
      <c r="H28" s="39"/>
      <c r="I28" s="36">
        <f t="shared" si="5"/>
        <v>2694220</v>
      </c>
      <c r="J28" s="39"/>
      <c r="K28" s="36"/>
      <c r="L28" s="39"/>
      <c r="M28" s="36"/>
      <c r="N28" s="39">
        <f t="shared" si="1"/>
        <v>2998652</v>
      </c>
      <c r="O28" s="36">
        <f t="shared" si="2"/>
        <v>2954651</v>
      </c>
      <c r="P28" s="39"/>
      <c r="Q28" s="36">
        <f t="shared" si="3"/>
        <v>2954651</v>
      </c>
      <c r="R28" s="25">
        <f t="shared" si="4"/>
        <v>2954651</v>
      </c>
    </row>
    <row r="29" spans="1:18" ht="15">
      <c r="A29" s="35" t="s">
        <v>35</v>
      </c>
      <c r="B29" s="36">
        <v>42598</v>
      </c>
      <c r="C29" s="37">
        <v>41341</v>
      </c>
      <c r="D29" s="38"/>
      <c r="E29" s="36">
        <f t="shared" si="0"/>
        <v>41341</v>
      </c>
      <c r="F29" s="39">
        <v>4735489</v>
      </c>
      <c r="G29" s="36">
        <v>4656751</v>
      </c>
      <c r="H29" s="39"/>
      <c r="I29" s="36">
        <f t="shared" si="5"/>
        <v>4656751</v>
      </c>
      <c r="J29" s="39"/>
      <c r="K29" s="36"/>
      <c r="L29" s="39"/>
      <c r="M29" s="36"/>
      <c r="N29" s="39">
        <f t="shared" si="1"/>
        <v>4778087</v>
      </c>
      <c r="O29" s="36">
        <f t="shared" si="2"/>
        <v>4698092</v>
      </c>
      <c r="P29" s="39"/>
      <c r="Q29" s="36">
        <f t="shared" si="3"/>
        <v>4698092</v>
      </c>
      <c r="R29" s="25">
        <f t="shared" si="4"/>
        <v>4698092</v>
      </c>
    </row>
    <row r="30" spans="1:18" ht="15">
      <c r="A30" s="35" t="s">
        <v>36</v>
      </c>
      <c r="B30" s="36">
        <v>38426</v>
      </c>
      <c r="C30" s="37">
        <v>23267</v>
      </c>
      <c r="D30" s="38"/>
      <c r="E30" s="36">
        <f t="shared" si="0"/>
        <v>23267</v>
      </c>
      <c r="F30" s="39">
        <v>405339</v>
      </c>
      <c r="G30" s="36">
        <v>353146</v>
      </c>
      <c r="H30" s="39"/>
      <c r="I30" s="36">
        <f t="shared" si="5"/>
        <v>353146</v>
      </c>
      <c r="J30" s="39"/>
      <c r="K30" s="36"/>
      <c r="L30" s="39"/>
      <c r="M30" s="36"/>
      <c r="N30" s="39">
        <f t="shared" si="1"/>
        <v>443765</v>
      </c>
      <c r="O30" s="36">
        <f t="shared" si="2"/>
        <v>376413</v>
      </c>
      <c r="P30" s="39"/>
      <c r="Q30" s="36">
        <f t="shared" si="3"/>
        <v>376413</v>
      </c>
      <c r="R30" s="25">
        <f t="shared" si="4"/>
        <v>376413</v>
      </c>
    </row>
    <row r="31" spans="1:18" ht="15">
      <c r="A31" s="35" t="s">
        <v>37</v>
      </c>
      <c r="B31" s="36">
        <v>224159</v>
      </c>
      <c r="C31" s="37">
        <v>158407</v>
      </c>
      <c r="D31" s="38"/>
      <c r="E31" s="36">
        <f t="shared" si="0"/>
        <v>158407</v>
      </c>
      <c r="F31" s="39">
        <v>49786</v>
      </c>
      <c r="G31" s="36">
        <v>45486</v>
      </c>
      <c r="H31" s="39"/>
      <c r="I31" s="36">
        <f t="shared" si="5"/>
        <v>45486</v>
      </c>
      <c r="J31" s="39">
        <v>78203</v>
      </c>
      <c r="K31" s="36">
        <v>79078</v>
      </c>
      <c r="L31" s="39"/>
      <c r="M31" s="36">
        <f>(K31+L31)</f>
        <v>79078</v>
      </c>
      <c r="N31" s="39">
        <f t="shared" si="1"/>
        <v>352148</v>
      </c>
      <c r="O31" s="36">
        <f t="shared" si="2"/>
        <v>282971</v>
      </c>
      <c r="P31" s="39"/>
      <c r="Q31" s="36">
        <f t="shared" si="3"/>
        <v>282971</v>
      </c>
      <c r="R31" s="25">
        <f t="shared" si="4"/>
        <v>203893</v>
      </c>
    </row>
    <row r="32" spans="1:18" ht="15">
      <c r="A32" s="35" t="s">
        <v>38</v>
      </c>
      <c r="B32" s="36">
        <v>210570</v>
      </c>
      <c r="C32" s="37">
        <v>207758</v>
      </c>
      <c r="D32" s="38"/>
      <c r="E32" s="36">
        <f t="shared" si="0"/>
        <v>207758</v>
      </c>
      <c r="F32" s="39">
        <v>483824</v>
      </c>
      <c r="G32" s="36">
        <v>404247</v>
      </c>
      <c r="H32" s="39"/>
      <c r="I32" s="36">
        <f t="shared" si="5"/>
        <v>404247</v>
      </c>
      <c r="J32" s="39">
        <v>2098301</v>
      </c>
      <c r="K32" s="36">
        <v>2051648</v>
      </c>
      <c r="L32" s="39"/>
      <c r="M32" s="36">
        <f>(K32+L32)</f>
        <v>2051648</v>
      </c>
      <c r="N32" s="39">
        <f t="shared" si="1"/>
        <v>2792695</v>
      </c>
      <c r="O32" s="36">
        <f t="shared" si="2"/>
        <v>2663653</v>
      </c>
      <c r="P32" s="39"/>
      <c r="Q32" s="36">
        <f t="shared" si="3"/>
        <v>2663653</v>
      </c>
      <c r="R32" s="25">
        <f t="shared" si="4"/>
        <v>612005</v>
      </c>
    </row>
    <row r="33" spans="1:18" ht="15">
      <c r="A33" s="35" t="s">
        <v>39</v>
      </c>
      <c r="B33" s="36">
        <v>29724</v>
      </c>
      <c r="C33" s="36">
        <v>12746</v>
      </c>
      <c r="D33" s="39"/>
      <c r="E33" s="36">
        <f t="shared" si="0"/>
        <v>12746</v>
      </c>
      <c r="F33" s="39">
        <v>1002436</v>
      </c>
      <c r="G33" s="36">
        <v>662314</v>
      </c>
      <c r="H33" s="39"/>
      <c r="I33" s="36">
        <f t="shared" si="5"/>
        <v>662314</v>
      </c>
      <c r="J33" s="39"/>
      <c r="K33" s="36"/>
      <c r="L33" s="39"/>
      <c r="M33" s="36"/>
      <c r="N33" s="39">
        <f t="shared" si="1"/>
        <v>1032160</v>
      </c>
      <c r="O33" s="36">
        <f t="shared" si="2"/>
        <v>675060</v>
      </c>
      <c r="P33" s="39"/>
      <c r="Q33" s="36">
        <f t="shared" si="3"/>
        <v>675060</v>
      </c>
      <c r="R33" s="25">
        <f t="shared" si="4"/>
        <v>675060</v>
      </c>
    </row>
    <row r="34" spans="1:18" ht="15">
      <c r="A34" s="35" t="s">
        <v>40</v>
      </c>
      <c r="B34" s="36">
        <v>384719</v>
      </c>
      <c r="C34" s="36">
        <v>622105</v>
      </c>
      <c r="D34" s="39">
        <v>90527</v>
      </c>
      <c r="E34" s="36">
        <f t="shared" si="0"/>
        <v>712632</v>
      </c>
      <c r="F34" s="39">
        <v>1588101</v>
      </c>
      <c r="G34" s="36">
        <v>1490407</v>
      </c>
      <c r="H34" s="39"/>
      <c r="I34" s="36">
        <f t="shared" si="5"/>
        <v>1490407</v>
      </c>
      <c r="J34" s="39">
        <v>557500</v>
      </c>
      <c r="K34" s="36">
        <v>552500</v>
      </c>
      <c r="L34" s="39"/>
      <c r="M34" s="36">
        <f>(K34+L34)</f>
        <v>552500</v>
      </c>
      <c r="N34" s="39">
        <f t="shared" si="1"/>
        <v>2530320</v>
      </c>
      <c r="O34" s="36">
        <f t="shared" si="2"/>
        <v>2665012</v>
      </c>
      <c r="P34" s="39">
        <f>(D34+H34+L34)</f>
        <v>90527</v>
      </c>
      <c r="Q34" s="36">
        <f t="shared" si="3"/>
        <v>2755539</v>
      </c>
      <c r="R34" s="25">
        <f t="shared" si="4"/>
        <v>2112512</v>
      </c>
    </row>
    <row r="35" spans="1:18" ht="15">
      <c r="A35" s="35" t="s">
        <v>41</v>
      </c>
      <c r="B35" s="36">
        <v>27591</v>
      </c>
      <c r="C35" s="36">
        <v>20842</v>
      </c>
      <c r="D35" s="39"/>
      <c r="E35" s="36">
        <f t="shared" si="0"/>
        <v>20842</v>
      </c>
      <c r="F35" s="39">
        <v>137</v>
      </c>
      <c r="G35" s="36">
        <v>85</v>
      </c>
      <c r="H35" s="39"/>
      <c r="I35" s="36">
        <f t="shared" si="5"/>
        <v>85</v>
      </c>
      <c r="J35" s="39"/>
      <c r="K35" s="36"/>
      <c r="L35" s="39"/>
      <c r="M35" s="36"/>
      <c r="N35" s="39">
        <f t="shared" si="1"/>
        <v>27728</v>
      </c>
      <c r="O35" s="36">
        <f t="shared" si="2"/>
        <v>20927</v>
      </c>
      <c r="P35" s="39"/>
      <c r="Q35" s="36">
        <f t="shared" si="3"/>
        <v>20927</v>
      </c>
      <c r="R35" s="25">
        <f t="shared" si="4"/>
        <v>20927</v>
      </c>
    </row>
    <row r="36" spans="1:18" ht="15">
      <c r="A36" s="35" t="s">
        <v>42</v>
      </c>
      <c r="B36" s="36">
        <v>58619</v>
      </c>
      <c r="C36" s="36">
        <v>56945</v>
      </c>
      <c r="D36" s="39"/>
      <c r="E36" s="36">
        <f t="shared" si="0"/>
        <v>56945</v>
      </c>
      <c r="F36" s="39">
        <v>5245</v>
      </c>
      <c r="G36" s="36">
        <v>4901</v>
      </c>
      <c r="H36" s="39"/>
      <c r="I36" s="36">
        <f t="shared" si="5"/>
        <v>4901</v>
      </c>
      <c r="J36" s="39"/>
      <c r="K36" s="36"/>
      <c r="L36" s="39"/>
      <c r="M36" s="36"/>
      <c r="N36" s="39">
        <f t="shared" si="1"/>
        <v>63864</v>
      </c>
      <c r="O36" s="36">
        <f t="shared" si="2"/>
        <v>61846</v>
      </c>
      <c r="P36" s="39"/>
      <c r="Q36" s="36">
        <f t="shared" si="3"/>
        <v>61846</v>
      </c>
      <c r="R36" s="25">
        <f t="shared" si="4"/>
        <v>61846</v>
      </c>
    </row>
    <row r="37" spans="1:18" ht="15">
      <c r="A37" s="35" t="s">
        <v>43</v>
      </c>
      <c r="B37" s="36">
        <v>12911</v>
      </c>
      <c r="C37" s="36">
        <v>8868</v>
      </c>
      <c r="D37" s="39"/>
      <c r="E37" s="36">
        <f t="shared" si="0"/>
        <v>8868</v>
      </c>
      <c r="F37" s="39">
        <v>25203</v>
      </c>
      <c r="G37" s="36">
        <v>7624</v>
      </c>
      <c r="H37" s="39"/>
      <c r="I37" s="36">
        <f t="shared" si="5"/>
        <v>7624</v>
      </c>
      <c r="J37" s="39"/>
      <c r="K37" s="36"/>
      <c r="L37" s="39"/>
      <c r="M37" s="36"/>
      <c r="N37" s="39">
        <f t="shared" si="1"/>
        <v>38114</v>
      </c>
      <c r="O37" s="36">
        <f t="shared" si="2"/>
        <v>16492</v>
      </c>
      <c r="P37" s="39"/>
      <c r="Q37" s="36">
        <f t="shared" si="3"/>
        <v>16492</v>
      </c>
      <c r="R37" s="25">
        <f t="shared" si="4"/>
        <v>16492</v>
      </c>
    </row>
    <row r="38" spans="1:18" ht="15">
      <c r="A38" s="35" t="s">
        <v>44</v>
      </c>
      <c r="B38" s="36">
        <v>8261</v>
      </c>
      <c r="C38" s="36">
        <v>7008</v>
      </c>
      <c r="D38" s="39"/>
      <c r="E38" s="36">
        <f t="shared" si="0"/>
        <v>7008</v>
      </c>
      <c r="F38" s="39">
        <v>23302</v>
      </c>
      <c r="G38" s="36">
        <v>0</v>
      </c>
      <c r="H38" s="39"/>
      <c r="I38" s="36">
        <f t="shared" si="5"/>
        <v>0</v>
      </c>
      <c r="J38" s="39"/>
      <c r="K38" s="36"/>
      <c r="L38" s="39"/>
      <c r="M38" s="36"/>
      <c r="N38" s="39">
        <f t="shared" si="1"/>
        <v>31563</v>
      </c>
      <c r="O38" s="36">
        <f t="shared" si="2"/>
        <v>7008</v>
      </c>
      <c r="P38" s="39"/>
      <c r="Q38" s="36">
        <f t="shared" si="3"/>
        <v>7008</v>
      </c>
      <c r="R38" s="25">
        <f t="shared" si="4"/>
        <v>7008</v>
      </c>
    </row>
    <row r="39" spans="1:18" ht="15">
      <c r="A39" s="35" t="s">
        <v>45</v>
      </c>
      <c r="B39" s="36">
        <v>9652</v>
      </c>
      <c r="C39" s="36">
        <v>7984</v>
      </c>
      <c r="D39" s="39"/>
      <c r="E39" s="36">
        <f t="shared" si="0"/>
        <v>7984</v>
      </c>
      <c r="F39" s="39">
        <v>0</v>
      </c>
      <c r="G39" s="36">
        <v>0</v>
      </c>
      <c r="H39" s="39"/>
      <c r="I39" s="36">
        <f t="shared" si="5"/>
        <v>0</v>
      </c>
      <c r="J39" s="39"/>
      <c r="K39" s="36"/>
      <c r="L39" s="39"/>
      <c r="M39" s="36"/>
      <c r="N39" s="39">
        <f t="shared" si="1"/>
        <v>9652</v>
      </c>
      <c r="O39" s="36">
        <f t="shared" si="2"/>
        <v>7984</v>
      </c>
      <c r="P39" s="39"/>
      <c r="Q39" s="36">
        <f t="shared" si="3"/>
        <v>7984</v>
      </c>
      <c r="R39" s="25">
        <f t="shared" si="4"/>
        <v>7984</v>
      </c>
    </row>
    <row r="40" spans="1:18" ht="15">
      <c r="A40" s="35" t="s">
        <v>46</v>
      </c>
      <c r="B40" s="36">
        <v>21732</v>
      </c>
      <c r="C40" s="36">
        <v>14055</v>
      </c>
      <c r="D40" s="39"/>
      <c r="E40" s="36">
        <f t="shared" si="0"/>
        <v>14055</v>
      </c>
      <c r="F40" s="39">
        <v>2860</v>
      </c>
      <c r="G40" s="36">
        <v>1861</v>
      </c>
      <c r="H40" s="39"/>
      <c r="I40" s="36">
        <f t="shared" si="5"/>
        <v>1861</v>
      </c>
      <c r="J40" s="39"/>
      <c r="K40" s="36"/>
      <c r="L40" s="39"/>
      <c r="M40" s="36"/>
      <c r="N40" s="39">
        <f t="shared" si="1"/>
        <v>24592</v>
      </c>
      <c r="O40" s="36">
        <f t="shared" si="2"/>
        <v>15916</v>
      </c>
      <c r="P40" s="39"/>
      <c r="Q40" s="36">
        <f t="shared" si="3"/>
        <v>15916</v>
      </c>
      <c r="R40" s="25">
        <f t="shared" si="4"/>
        <v>15916</v>
      </c>
    </row>
    <row r="41" spans="1:18" ht="15">
      <c r="A41" s="35" t="s">
        <v>47</v>
      </c>
      <c r="B41" s="36">
        <v>6013</v>
      </c>
      <c r="C41" s="36">
        <v>5300</v>
      </c>
      <c r="D41" s="39"/>
      <c r="E41" s="36">
        <f t="shared" si="0"/>
        <v>5300</v>
      </c>
      <c r="F41" s="39">
        <v>0</v>
      </c>
      <c r="G41" s="36">
        <v>0</v>
      </c>
      <c r="H41" s="39"/>
      <c r="I41" s="36">
        <f t="shared" si="5"/>
        <v>0</v>
      </c>
      <c r="J41" s="39"/>
      <c r="K41" s="36"/>
      <c r="L41" s="39"/>
      <c r="M41" s="36"/>
      <c r="N41" s="39">
        <f t="shared" si="1"/>
        <v>6013</v>
      </c>
      <c r="O41" s="36">
        <f t="shared" si="2"/>
        <v>5300</v>
      </c>
      <c r="P41" s="39"/>
      <c r="Q41" s="36">
        <f t="shared" si="3"/>
        <v>5300</v>
      </c>
      <c r="R41" s="25">
        <f t="shared" si="4"/>
        <v>5300</v>
      </c>
    </row>
    <row r="42" spans="1:18" ht="15">
      <c r="A42" s="35" t="s">
        <v>48</v>
      </c>
      <c r="B42" s="36">
        <v>82076</v>
      </c>
      <c r="C42" s="36"/>
      <c r="D42" s="39">
        <v>82954</v>
      </c>
      <c r="E42" s="36">
        <f t="shared" si="0"/>
        <v>82954</v>
      </c>
      <c r="F42" s="39">
        <v>34</v>
      </c>
      <c r="G42" s="36">
        <v>0</v>
      </c>
      <c r="H42" s="39"/>
      <c r="I42" s="36">
        <f t="shared" si="5"/>
        <v>0</v>
      </c>
      <c r="J42" s="39"/>
      <c r="K42" s="36"/>
      <c r="L42" s="39"/>
      <c r="M42" s="36"/>
      <c r="N42" s="39">
        <f t="shared" si="1"/>
        <v>82110</v>
      </c>
      <c r="O42" s="36">
        <f t="shared" si="2"/>
        <v>0</v>
      </c>
      <c r="P42" s="39">
        <f>(D42+H42+L42)</f>
        <v>82954</v>
      </c>
      <c r="Q42" s="36">
        <f t="shared" si="3"/>
        <v>82954</v>
      </c>
      <c r="R42" s="25">
        <f t="shared" si="4"/>
        <v>0</v>
      </c>
    </row>
    <row r="43" spans="1:18" ht="15">
      <c r="A43" s="35" t="s">
        <v>49</v>
      </c>
      <c r="B43" s="36">
        <v>18963</v>
      </c>
      <c r="C43" s="36">
        <v>15940</v>
      </c>
      <c r="D43" s="39"/>
      <c r="E43" s="36">
        <f t="shared" si="0"/>
        <v>15940</v>
      </c>
      <c r="F43" s="39">
        <v>2348</v>
      </c>
      <c r="G43" s="36">
        <v>2344</v>
      </c>
      <c r="H43" s="39"/>
      <c r="I43" s="36">
        <f t="shared" si="5"/>
        <v>2344</v>
      </c>
      <c r="J43" s="39"/>
      <c r="K43" s="36"/>
      <c r="L43" s="39"/>
      <c r="M43" s="36"/>
      <c r="N43" s="39">
        <f t="shared" si="1"/>
        <v>21311</v>
      </c>
      <c r="O43" s="36">
        <f t="shared" si="2"/>
        <v>18284</v>
      </c>
      <c r="P43" s="39"/>
      <c r="Q43" s="36">
        <f t="shared" si="3"/>
        <v>18284</v>
      </c>
      <c r="R43" s="25">
        <f t="shared" si="4"/>
        <v>18284</v>
      </c>
    </row>
    <row r="44" spans="1:18" ht="15">
      <c r="A44" s="35" t="s">
        <v>50</v>
      </c>
      <c r="B44" s="36">
        <v>4687000</v>
      </c>
      <c r="C44" s="36">
        <v>3944128</v>
      </c>
      <c r="D44" s="39"/>
      <c r="E44" s="36">
        <f t="shared" si="0"/>
        <v>3944128</v>
      </c>
      <c r="F44" s="39">
        <v>0</v>
      </c>
      <c r="G44" s="36">
        <v>0</v>
      </c>
      <c r="H44" s="36"/>
      <c r="I44" s="36">
        <f t="shared" si="5"/>
        <v>0</v>
      </c>
      <c r="J44" s="39"/>
      <c r="K44" s="36"/>
      <c r="L44" s="39"/>
      <c r="M44" s="36"/>
      <c r="N44" s="39">
        <f t="shared" si="1"/>
        <v>4687000</v>
      </c>
      <c r="O44" s="36">
        <f t="shared" si="2"/>
        <v>3944128</v>
      </c>
      <c r="P44" s="39"/>
      <c r="Q44" s="36">
        <f t="shared" si="3"/>
        <v>3944128</v>
      </c>
      <c r="R44" s="25">
        <f t="shared" si="4"/>
        <v>3944128</v>
      </c>
    </row>
    <row r="45" spans="1:18" ht="15">
      <c r="A45" s="35" t="s">
        <v>51</v>
      </c>
      <c r="B45" s="36">
        <v>1362332</v>
      </c>
      <c r="C45" s="36">
        <v>345298</v>
      </c>
      <c r="D45" s="39"/>
      <c r="E45" s="36">
        <f t="shared" si="0"/>
        <v>345298</v>
      </c>
      <c r="F45" s="39">
        <v>510407</v>
      </c>
      <c r="G45" s="36">
        <v>253546</v>
      </c>
      <c r="H45" s="36"/>
      <c r="I45" s="36">
        <f t="shared" si="5"/>
        <v>253546</v>
      </c>
      <c r="J45" s="39">
        <v>1107400</v>
      </c>
      <c r="K45" s="36">
        <v>680451</v>
      </c>
      <c r="L45" s="39"/>
      <c r="M45" s="36">
        <f>(K45+L45)</f>
        <v>680451</v>
      </c>
      <c r="N45" s="39">
        <f t="shared" si="1"/>
        <v>2980139</v>
      </c>
      <c r="O45" s="36">
        <f t="shared" si="2"/>
        <v>1279295</v>
      </c>
      <c r="P45" s="39"/>
      <c r="Q45" s="36">
        <f t="shared" si="3"/>
        <v>1279295</v>
      </c>
      <c r="R45" s="25">
        <f t="shared" si="4"/>
        <v>598844</v>
      </c>
    </row>
    <row r="46" spans="1:18" ht="15">
      <c r="A46" s="35" t="s">
        <v>52</v>
      </c>
      <c r="B46" s="36">
        <v>99392</v>
      </c>
      <c r="C46" s="36">
        <v>93769</v>
      </c>
      <c r="D46" s="39"/>
      <c r="E46" s="36">
        <f t="shared" si="0"/>
        <v>93769</v>
      </c>
      <c r="F46" s="39">
        <v>59548</v>
      </c>
      <c r="G46" s="36">
        <v>55753</v>
      </c>
      <c r="H46" s="39"/>
      <c r="I46" s="36">
        <f t="shared" si="5"/>
        <v>55753</v>
      </c>
      <c r="J46" s="39"/>
      <c r="K46" s="36"/>
      <c r="L46" s="39"/>
      <c r="M46" s="36"/>
      <c r="N46" s="39">
        <f t="shared" si="1"/>
        <v>158940</v>
      </c>
      <c r="O46" s="36">
        <f t="shared" si="2"/>
        <v>149522</v>
      </c>
      <c r="P46" s="39"/>
      <c r="Q46" s="36">
        <f t="shared" si="3"/>
        <v>149522</v>
      </c>
      <c r="R46" s="25">
        <f t="shared" si="4"/>
        <v>149522</v>
      </c>
    </row>
    <row r="47" spans="1:18" ht="15">
      <c r="A47" s="35" t="s">
        <v>53</v>
      </c>
      <c r="B47" s="36">
        <v>0</v>
      </c>
      <c r="C47" s="36">
        <v>0</v>
      </c>
      <c r="D47" s="39"/>
      <c r="E47" s="36">
        <f t="shared" si="0"/>
        <v>0</v>
      </c>
      <c r="F47" s="39">
        <v>70875</v>
      </c>
      <c r="G47" s="36">
        <v>70875</v>
      </c>
      <c r="H47" s="39"/>
      <c r="I47" s="36">
        <f t="shared" si="5"/>
        <v>70875</v>
      </c>
      <c r="J47" s="39"/>
      <c r="K47" s="36"/>
      <c r="L47" s="39"/>
      <c r="M47" s="36"/>
      <c r="N47" s="39">
        <f t="shared" si="1"/>
        <v>70875</v>
      </c>
      <c r="O47" s="36">
        <f t="shared" si="2"/>
        <v>70875</v>
      </c>
      <c r="P47" s="39"/>
      <c r="Q47" s="36">
        <f t="shared" si="3"/>
        <v>70875</v>
      </c>
      <c r="R47" s="25">
        <f t="shared" si="4"/>
        <v>70875</v>
      </c>
    </row>
    <row r="48" spans="1:19" ht="15">
      <c r="A48" s="35" t="s">
        <v>54</v>
      </c>
      <c r="B48" s="36">
        <v>0</v>
      </c>
      <c r="C48" s="36">
        <v>0</v>
      </c>
      <c r="D48" s="39"/>
      <c r="E48" s="36">
        <f t="shared" si="0"/>
        <v>0</v>
      </c>
      <c r="F48" s="39">
        <v>70540</v>
      </c>
      <c r="G48" s="36">
        <v>70540</v>
      </c>
      <c r="H48" s="39"/>
      <c r="I48" s="36">
        <f t="shared" si="5"/>
        <v>70540</v>
      </c>
      <c r="J48" s="39"/>
      <c r="K48" s="36"/>
      <c r="L48" s="39"/>
      <c r="M48" s="36"/>
      <c r="N48" s="39">
        <f t="shared" si="1"/>
        <v>70540</v>
      </c>
      <c r="O48" s="36">
        <f t="shared" si="2"/>
        <v>70540</v>
      </c>
      <c r="P48" s="39"/>
      <c r="Q48" s="36">
        <f t="shared" si="3"/>
        <v>70540</v>
      </c>
      <c r="R48" s="25">
        <f t="shared" si="4"/>
        <v>70540</v>
      </c>
      <c r="S48" s="24">
        <v>261048139.78</v>
      </c>
    </row>
    <row r="49" spans="1:19" ht="15">
      <c r="A49" s="35" t="s">
        <v>55</v>
      </c>
      <c r="B49" s="36">
        <v>0</v>
      </c>
      <c r="C49" s="36">
        <v>0</v>
      </c>
      <c r="D49" s="39"/>
      <c r="E49" s="36">
        <f t="shared" si="0"/>
        <v>0</v>
      </c>
      <c r="F49" s="39">
        <v>16885</v>
      </c>
      <c r="G49" s="36">
        <v>16885</v>
      </c>
      <c r="H49" s="39"/>
      <c r="I49" s="36">
        <f t="shared" si="5"/>
        <v>16885</v>
      </c>
      <c r="J49" s="39"/>
      <c r="K49" s="36"/>
      <c r="L49" s="39"/>
      <c r="M49" s="36"/>
      <c r="N49" s="39">
        <f t="shared" si="1"/>
        <v>16885</v>
      </c>
      <c r="O49" s="36">
        <f t="shared" si="2"/>
        <v>16885</v>
      </c>
      <c r="P49" s="39"/>
      <c r="Q49" s="36">
        <f t="shared" si="3"/>
        <v>16885</v>
      </c>
      <c r="R49" s="25">
        <f t="shared" si="4"/>
        <v>16885</v>
      </c>
      <c r="S49" s="24">
        <v>362715943.49</v>
      </c>
    </row>
    <row r="50" spans="1:19" ht="15.75">
      <c r="A50" s="35" t="s">
        <v>56</v>
      </c>
      <c r="B50" s="36">
        <v>684393</v>
      </c>
      <c r="C50" s="36">
        <v>589231</v>
      </c>
      <c r="D50" s="39"/>
      <c r="E50" s="36">
        <f t="shared" si="0"/>
        <v>589231</v>
      </c>
      <c r="F50" s="39">
        <v>219390</v>
      </c>
      <c r="G50" s="36">
        <v>211065</v>
      </c>
      <c r="H50" s="42"/>
      <c r="I50" s="36">
        <f t="shared" si="5"/>
        <v>211065</v>
      </c>
      <c r="J50" s="39">
        <v>13193</v>
      </c>
      <c r="K50" s="36">
        <v>13191</v>
      </c>
      <c r="L50" s="39"/>
      <c r="M50" s="36">
        <f aca="true" t="shared" si="6" ref="M50:M58">(K50+L50)</f>
        <v>13191</v>
      </c>
      <c r="N50" s="39">
        <f t="shared" si="1"/>
        <v>916976</v>
      </c>
      <c r="O50" s="36">
        <f t="shared" si="2"/>
        <v>813487</v>
      </c>
      <c r="P50" s="39"/>
      <c r="Q50" s="36">
        <f t="shared" si="3"/>
        <v>813487</v>
      </c>
      <c r="R50" s="25">
        <f t="shared" si="4"/>
        <v>800296</v>
      </c>
      <c r="S50" s="24">
        <v>54243845495.15</v>
      </c>
    </row>
    <row r="51" spans="1:19" ht="15.75">
      <c r="A51" s="35" t="s">
        <v>57</v>
      </c>
      <c r="B51" s="36">
        <v>574257</v>
      </c>
      <c r="C51" s="36">
        <v>477680</v>
      </c>
      <c r="D51" s="39"/>
      <c r="E51" s="36">
        <f t="shared" si="0"/>
        <v>477680</v>
      </c>
      <c r="F51" s="39">
        <v>311393</v>
      </c>
      <c r="G51" s="36">
        <v>323776</v>
      </c>
      <c r="H51" s="42"/>
      <c r="I51" s="36">
        <f t="shared" si="5"/>
        <v>323776</v>
      </c>
      <c r="J51" s="39">
        <v>26776</v>
      </c>
      <c r="K51" s="36">
        <v>26776</v>
      </c>
      <c r="L51" s="39"/>
      <c r="M51" s="36">
        <f t="shared" si="6"/>
        <v>26776</v>
      </c>
      <c r="N51" s="39">
        <f t="shared" si="1"/>
        <v>912426</v>
      </c>
      <c r="O51" s="36">
        <f t="shared" si="2"/>
        <v>828232</v>
      </c>
      <c r="P51" s="39"/>
      <c r="Q51" s="36">
        <f t="shared" si="3"/>
        <v>828232</v>
      </c>
      <c r="R51" s="25">
        <f t="shared" si="4"/>
        <v>801456</v>
      </c>
      <c r="S51" s="24">
        <f>SUM(S48:S50)</f>
        <v>54867609578.42</v>
      </c>
    </row>
    <row r="52" spans="1:18" ht="15.75">
      <c r="A52" s="35" t="s">
        <v>58</v>
      </c>
      <c r="B52" s="36">
        <v>636800</v>
      </c>
      <c r="C52" s="36">
        <v>556757</v>
      </c>
      <c r="D52" s="39"/>
      <c r="E52" s="36">
        <f t="shared" si="0"/>
        <v>556757</v>
      </c>
      <c r="F52" s="39">
        <v>343916</v>
      </c>
      <c r="G52" s="36">
        <v>337077</v>
      </c>
      <c r="H52" s="42"/>
      <c r="I52" s="36">
        <f t="shared" si="5"/>
        <v>337077</v>
      </c>
      <c r="J52" s="39">
        <v>27411</v>
      </c>
      <c r="K52" s="36">
        <v>27411</v>
      </c>
      <c r="L52" s="39"/>
      <c r="M52" s="36">
        <f t="shared" si="6"/>
        <v>27411</v>
      </c>
      <c r="N52" s="39">
        <f t="shared" si="1"/>
        <v>1008127</v>
      </c>
      <c r="O52" s="36">
        <f t="shared" si="2"/>
        <v>921245</v>
      </c>
      <c r="P52" s="39"/>
      <c r="Q52" s="36">
        <f t="shared" si="3"/>
        <v>921245</v>
      </c>
      <c r="R52" s="25">
        <f t="shared" si="4"/>
        <v>893834</v>
      </c>
    </row>
    <row r="53" spans="1:18" ht="15.75">
      <c r="A53" s="35" t="s">
        <v>59</v>
      </c>
      <c r="B53" s="36">
        <v>721836</v>
      </c>
      <c r="C53" s="36">
        <v>563525</v>
      </c>
      <c r="D53" s="39"/>
      <c r="E53" s="36">
        <f t="shared" si="0"/>
        <v>563525</v>
      </c>
      <c r="F53" s="39">
        <v>489852</v>
      </c>
      <c r="G53" s="36">
        <v>553908</v>
      </c>
      <c r="H53" s="42"/>
      <c r="I53" s="36">
        <f t="shared" si="5"/>
        <v>553908</v>
      </c>
      <c r="J53" s="39">
        <v>27178</v>
      </c>
      <c r="K53" s="36">
        <v>27178</v>
      </c>
      <c r="L53" s="39"/>
      <c r="M53" s="36">
        <f t="shared" si="6"/>
        <v>27178</v>
      </c>
      <c r="N53" s="39">
        <f t="shared" si="1"/>
        <v>1238866</v>
      </c>
      <c r="O53" s="36">
        <f t="shared" si="2"/>
        <v>1144611</v>
      </c>
      <c r="P53" s="39"/>
      <c r="Q53" s="36">
        <f t="shared" si="3"/>
        <v>1144611</v>
      </c>
      <c r="R53" s="25">
        <f t="shared" si="4"/>
        <v>1117433</v>
      </c>
    </row>
    <row r="54" spans="1:18" ht="15.75">
      <c r="A54" s="35" t="s">
        <v>60</v>
      </c>
      <c r="B54" s="36">
        <v>720042</v>
      </c>
      <c r="C54" s="36">
        <v>638121</v>
      </c>
      <c r="D54" s="39"/>
      <c r="E54" s="36">
        <f t="shared" si="0"/>
        <v>638121</v>
      </c>
      <c r="F54" s="39">
        <v>431001</v>
      </c>
      <c r="G54" s="36">
        <v>465881</v>
      </c>
      <c r="H54" s="42"/>
      <c r="I54" s="36">
        <f t="shared" si="5"/>
        <v>465881</v>
      </c>
      <c r="J54" s="39">
        <v>25202</v>
      </c>
      <c r="K54" s="36">
        <v>25202</v>
      </c>
      <c r="L54" s="39"/>
      <c r="M54" s="36">
        <f t="shared" si="6"/>
        <v>25202</v>
      </c>
      <c r="N54" s="39">
        <f t="shared" si="1"/>
        <v>1176245</v>
      </c>
      <c r="O54" s="36">
        <f t="shared" si="2"/>
        <v>1129204</v>
      </c>
      <c r="P54" s="39"/>
      <c r="Q54" s="36">
        <f t="shared" si="3"/>
        <v>1129204</v>
      </c>
      <c r="R54" s="25">
        <f t="shared" si="4"/>
        <v>1104002</v>
      </c>
    </row>
    <row r="55" spans="1:18" ht="15.75">
      <c r="A55" s="35" t="s">
        <v>61</v>
      </c>
      <c r="B55" s="36">
        <v>775412</v>
      </c>
      <c r="C55" s="36">
        <v>673960</v>
      </c>
      <c r="D55" s="39"/>
      <c r="E55" s="36">
        <f t="shared" si="0"/>
        <v>673960</v>
      </c>
      <c r="F55" s="39">
        <v>535981</v>
      </c>
      <c r="G55" s="36">
        <v>556392</v>
      </c>
      <c r="H55" s="42"/>
      <c r="I55" s="36">
        <f t="shared" si="5"/>
        <v>556392</v>
      </c>
      <c r="J55" s="39">
        <v>36499</v>
      </c>
      <c r="K55" s="36">
        <v>36499</v>
      </c>
      <c r="L55" s="39"/>
      <c r="M55" s="36">
        <f t="shared" si="6"/>
        <v>36499</v>
      </c>
      <c r="N55" s="39">
        <f t="shared" si="1"/>
        <v>1347892</v>
      </c>
      <c r="O55" s="36">
        <f t="shared" si="2"/>
        <v>1266851</v>
      </c>
      <c r="P55" s="39"/>
      <c r="Q55" s="36">
        <f t="shared" si="3"/>
        <v>1266851</v>
      </c>
      <c r="R55" s="25">
        <f t="shared" si="4"/>
        <v>1230352</v>
      </c>
    </row>
    <row r="56" spans="1:18" ht="15.75">
      <c r="A56" s="35" t="s">
        <v>62</v>
      </c>
      <c r="B56" s="36">
        <v>862573</v>
      </c>
      <c r="C56" s="36">
        <v>782004</v>
      </c>
      <c r="D56" s="39"/>
      <c r="E56" s="36">
        <f t="shared" si="0"/>
        <v>782004</v>
      </c>
      <c r="F56" s="39">
        <v>654871</v>
      </c>
      <c r="G56" s="36">
        <v>651947</v>
      </c>
      <c r="H56" s="42"/>
      <c r="I56" s="36">
        <f t="shared" si="5"/>
        <v>651947</v>
      </c>
      <c r="J56" s="39">
        <v>34098</v>
      </c>
      <c r="K56" s="36">
        <v>34098</v>
      </c>
      <c r="L56" s="39"/>
      <c r="M56" s="36">
        <f t="shared" si="6"/>
        <v>34098</v>
      </c>
      <c r="N56" s="39">
        <f t="shared" si="1"/>
        <v>1551542</v>
      </c>
      <c r="O56" s="36">
        <f t="shared" si="2"/>
        <v>1468049</v>
      </c>
      <c r="P56" s="39"/>
      <c r="Q56" s="36">
        <f t="shared" si="3"/>
        <v>1468049</v>
      </c>
      <c r="R56" s="25">
        <f t="shared" si="4"/>
        <v>1433951</v>
      </c>
    </row>
    <row r="57" spans="1:18" ht="15.75">
      <c r="A57" s="35" t="s">
        <v>63</v>
      </c>
      <c r="B57" s="36">
        <v>830495</v>
      </c>
      <c r="C57" s="36">
        <v>725837</v>
      </c>
      <c r="D57" s="43"/>
      <c r="E57" s="36">
        <f t="shared" si="0"/>
        <v>725837</v>
      </c>
      <c r="F57" s="39">
        <v>709383</v>
      </c>
      <c r="G57" s="36">
        <v>717444</v>
      </c>
      <c r="H57" s="42"/>
      <c r="I57" s="36">
        <f t="shared" si="5"/>
        <v>717444</v>
      </c>
      <c r="J57" s="39">
        <v>34643</v>
      </c>
      <c r="K57" s="36">
        <v>34642</v>
      </c>
      <c r="L57" s="39"/>
      <c r="M57" s="36">
        <f t="shared" si="6"/>
        <v>34642</v>
      </c>
      <c r="N57" s="39">
        <f t="shared" si="1"/>
        <v>1574521</v>
      </c>
      <c r="O57" s="36">
        <f t="shared" si="2"/>
        <v>1477923</v>
      </c>
      <c r="P57" s="39"/>
      <c r="Q57" s="36">
        <f t="shared" si="3"/>
        <v>1477923</v>
      </c>
      <c r="R57" s="25">
        <f t="shared" si="4"/>
        <v>1443281</v>
      </c>
    </row>
    <row r="58" spans="1:18" ht="15.75">
      <c r="A58" s="44" t="s">
        <v>64</v>
      </c>
      <c r="B58" s="45">
        <f>SUM(B13:B57)</f>
        <v>21542037</v>
      </c>
      <c r="C58" s="45">
        <f>SUM(C13:C57)</f>
        <v>13464655</v>
      </c>
      <c r="D58" s="45">
        <f>SUM(D13:D57)</f>
        <v>5021311</v>
      </c>
      <c r="E58" s="45">
        <f t="shared" si="0"/>
        <v>18485966</v>
      </c>
      <c r="F58" s="45">
        <f>SUM(F13:F57)</f>
        <v>15931687</v>
      </c>
      <c r="G58" s="45">
        <f>SUM(G13:G57)</f>
        <v>14859076</v>
      </c>
      <c r="H58" s="45">
        <f>SUM(H13:H57)</f>
        <v>84438</v>
      </c>
      <c r="I58" s="45">
        <f t="shared" si="5"/>
        <v>14943514</v>
      </c>
      <c r="J58" s="45">
        <f>SUM(J13:J57)</f>
        <v>4072524</v>
      </c>
      <c r="K58" s="45">
        <f>SUM(K13:K57)</f>
        <v>3588674</v>
      </c>
      <c r="L58" s="45">
        <f>SUM(L13:L57)</f>
        <v>2040</v>
      </c>
      <c r="M58" s="45">
        <f t="shared" si="6"/>
        <v>3590714</v>
      </c>
      <c r="N58" s="42">
        <f t="shared" si="1"/>
        <v>41546248</v>
      </c>
      <c r="O58" s="45">
        <f t="shared" si="2"/>
        <v>31912405</v>
      </c>
      <c r="P58" s="42">
        <f>(D58+H58+L58)</f>
        <v>5107789</v>
      </c>
      <c r="Q58" s="45">
        <f t="shared" si="3"/>
        <v>37020194</v>
      </c>
      <c r="R58" s="25">
        <f t="shared" si="4"/>
        <v>28323731</v>
      </c>
    </row>
    <row r="59" spans="1:17" ht="15">
      <c r="A59" s="40" t="s">
        <v>65</v>
      </c>
      <c r="B59" s="36">
        <v>0</v>
      </c>
      <c r="C59" s="36">
        <v>0</v>
      </c>
      <c r="D59" s="36">
        <v>0</v>
      </c>
      <c r="E59" s="36">
        <v>0</v>
      </c>
      <c r="F59" s="39">
        <v>391300</v>
      </c>
      <c r="G59" s="36">
        <v>382003</v>
      </c>
      <c r="H59" s="43">
        <v>0</v>
      </c>
      <c r="I59" s="36">
        <f t="shared" si="5"/>
        <v>382003</v>
      </c>
      <c r="J59" s="39">
        <v>0</v>
      </c>
      <c r="K59" s="36"/>
      <c r="L59" s="43"/>
      <c r="M59" s="36">
        <v>0</v>
      </c>
      <c r="N59" s="39">
        <f t="shared" si="1"/>
        <v>391300</v>
      </c>
      <c r="O59" s="36">
        <f t="shared" si="2"/>
        <v>382003</v>
      </c>
      <c r="P59" s="39">
        <f>(D59+H59+L59)</f>
        <v>0</v>
      </c>
      <c r="Q59" s="36">
        <f t="shared" si="3"/>
        <v>382003</v>
      </c>
    </row>
    <row r="60" spans="1:17" ht="15.75">
      <c r="A60" s="44" t="s">
        <v>66</v>
      </c>
      <c r="B60" s="45">
        <f aca="true" t="shared" si="7" ref="B60:M60">SUM(B58:B59)</f>
        <v>21542037</v>
      </c>
      <c r="C60" s="45">
        <f t="shared" si="7"/>
        <v>13464655</v>
      </c>
      <c r="D60" s="45">
        <f t="shared" si="7"/>
        <v>5021311</v>
      </c>
      <c r="E60" s="45">
        <f t="shared" si="7"/>
        <v>18485966</v>
      </c>
      <c r="F60" s="45">
        <f t="shared" si="7"/>
        <v>16322987</v>
      </c>
      <c r="G60" s="45">
        <f t="shared" si="7"/>
        <v>15241079</v>
      </c>
      <c r="H60" s="45">
        <f t="shared" si="7"/>
        <v>84438</v>
      </c>
      <c r="I60" s="45">
        <f t="shared" si="7"/>
        <v>15325517</v>
      </c>
      <c r="J60" s="45">
        <f t="shared" si="7"/>
        <v>4072524</v>
      </c>
      <c r="K60" s="45">
        <f t="shared" si="7"/>
        <v>3588674</v>
      </c>
      <c r="L60" s="45">
        <f t="shared" si="7"/>
        <v>2040</v>
      </c>
      <c r="M60" s="45">
        <f t="shared" si="7"/>
        <v>3590714</v>
      </c>
      <c r="N60" s="42">
        <f>(B60+F60+J60)</f>
        <v>41937548</v>
      </c>
      <c r="O60" s="45">
        <f>SUM(O58:O59)</f>
        <v>32294408</v>
      </c>
      <c r="P60" s="45">
        <f>SUM(P58:P59)</f>
        <v>5107789</v>
      </c>
      <c r="Q60" s="45">
        <f>SUM(Q58:Q59)</f>
        <v>37402197</v>
      </c>
    </row>
    <row r="61" spans="1:17" ht="15">
      <c r="A61" s="46" t="s">
        <v>67</v>
      </c>
      <c r="B61" s="36">
        <f aca="true" t="shared" si="8" ref="B61:M61">(B50+B51+B52+B53+B54+B55+B56+B57)</f>
        <v>5805808</v>
      </c>
      <c r="C61" s="36">
        <f t="shared" si="8"/>
        <v>5007115</v>
      </c>
      <c r="D61" s="36">
        <f t="shared" si="8"/>
        <v>0</v>
      </c>
      <c r="E61" s="36">
        <f t="shared" si="8"/>
        <v>5007115</v>
      </c>
      <c r="F61" s="36">
        <f t="shared" si="8"/>
        <v>3695787</v>
      </c>
      <c r="G61" s="36">
        <f t="shared" si="8"/>
        <v>3817490</v>
      </c>
      <c r="H61" s="36">
        <f t="shared" si="8"/>
        <v>0</v>
      </c>
      <c r="I61" s="36">
        <f t="shared" si="8"/>
        <v>3817490</v>
      </c>
      <c r="J61" s="36">
        <f t="shared" si="8"/>
        <v>225000</v>
      </c>
      <c r="K61" s="36">
        <f t="shared" si="8"/>
        <v>224997</v>
      </c>
      <c r="L61" s="36">
        <f t="shared" si="8"/>
        <v>0</v>
      </c>
      <c r="M61" s="36">
        <f t="shared" si="8"/>
        <v>224997</v>
      </c>
      <c r="N61" s="39">
        <f>(B61+F61+J61)</f>
        <v>9726595</v>
      </c>
      <c r="O61" s="36">
        <f>(C61+G61+K61)</f>
        <v>9049602</v>
      </c>
      <c r="P61" s="36">
        <f>(D61+H61+L61)</f>
        <v>0</v>
      </c>
      <c r="Q61" s="36">
        <f>(E61+I61+M61)</f>
        <v>9049602</v>
      </c>
    </row>
    <row r="62" ht="15.75">
      <c r="A62" s="2"/>
    </row>
  </sheetData>
  <printOptions/>
  <pageMargins left="0.5" right="0.63" top="0.5" bottom="0.63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S62"/>
  <sheetViews>
    <sheetView defaultGridColor="0" zoomScale="87" zoomScaleNormal="87" colorId="22" workbookViewId="0" topLeftCell="C1">
      <selection activeCell="A1" sqref="A1"/>
    </sheetView>
  </sheetViews>
  <sheetFormatPr defaultColWidth="9.796875" defaultRowHeight="15"/>
  <cols>
    <col min="1" max="1" width="40.796875" style="0" customWidth="1"/>
    <col min="2" max="3" width="10.796875" style="0" customWidth="1"/>
    <col min="5" max="6" width="10.796875" style="0" customWidth="1"/>
    <col min="9" max="9" width="10.796875" style="0" customWidth="1"/>
  </cols>
  <sheetData>
    <row r="1" ht="15.75">
      <c r="A1" s="2" t="s">
        <v>0</v>
      </c>
    </row>
    <row r="2" ht="15.75">
      <c r="A2" s="2" t="s">
        <v>1</v>
      </c>
    </row>
    <row r="3" ht="15">
      <c r="A3" t="s">
        <v>2</v>
      </c>
    </row>
    <row r="4" spans="1:9" ht="15.75">
      <c r="A4" s="3"/>
      <c r="B4" s="1"/>
      <c r="C4" s="1"/>
      <c r="D4" s="1"/>
      <c r="E4" s="2" t="s">
        <v>3</v>
      </c>
      <c r="F4" s="1" t="s">
        <v>4</v>
      </c>
      <c r="G4" s="2" t="s">
        <v>5</v>
      </c>
      <c r="H4" s="1"/>
      <c r="I4" s="2"/>
    </row>
    <row r="5" spans="1:17" ht="15.75">
      <c r="A5" s="3"/>
      <c r="B5" s="1"/>
      <c r="C5" s="1"/>
      <c r="D5" s="1"/>
      <c r="E5" s="2"/>
      <c r="F5" s="1"/>
      <c r="G5" s="1"/>
      <c r="H5" s="1"/>
      <c r="I5" s="2"/>
      <c r="J5" s="1"/>
      <c r="K5" s="1"/>
      <c r="L5" s="1"/>
      <c r="M5" s="1"/>
      <c r="N5" s="1"/>
      <c r="O5" s="1" t="s">
        <v>6</v>
      </c>
      <c r="P5" s="1"/>
      <c r="Q5" t="s">
        <v>7</v>
      </c>
    </row>
    <row r="6" spans="1:17" ht="15.75">
      <c r="A6" s="4"/>
      <c r="B6" s="4"/>
      <c r="C6" s="4"/>
      <c r="D6" s="4"/>
      <c r="E6" s="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.75">
      <c r="A7" s="6"/>
      <c r="B7" s="2"/>
      <c r="C7" s="2"/>
      <c r="D7" s="2"/>
      <c r="E7" s="7"/>
      <c r="F7" s="2"/>
      <c r="G7" s="2"/>
      <c r="H7" s="2" t="s">
        <v>8</v>
      </c>
      <c r="I7" s="2"/>
      <c r="J7" s="2"/>
      <c r="K7" s="2"/>
      <c r="L7" s="2"/>
      <c r="M7" s="7"/>
      <c r="N7" s="2"/>
      <c r="O7" s="2"/>
      <c r="P7" s="2"/>
      <c r="Q7" s="7"/>
    </row>
    <row r="8" spans="1:17" ht="15.75">
      <c r="A8" s="8" t="s">
        <v>9</v>
      </c>
      <c r="B8" s="2" t="s">
        <v>10</v>
      </c>
      <c r="C8" s="2"/>
      <c r="D8" s="2"/>
      <c r="E8" s="9"/>
      <c r="F8" s="10"/>
      <c r="G8" s="10"/>
      <c r="H8" s="10"/>
      <c r="I8" s="11"/>
      <c r="J8" s="10"/>
      <c r="K8" s="10"/>
      <c r="L8" s="10"/>
      <c r="M8" s="11"/>
      <c r="N8" s="2" t="s">
        <v>11</v>
      </c>
      <c r="O8" s="2"/>
      <c r="P8" s="2"/>
      <c r="Q8" s="7"/>
    </row>
    <row r="9" spans="1:17" ht="15.75">
      <c r="A9" s="12"/>
      <c r="B9" s="2" t="s">
        <v>12</v>
      </c>
      <c r="C9" s="2"/>
      <c r="D9" s="2"/>
      <c r="E9" s="9"/>
      <c r="F9" s="2" t="s">
        <v>13</v>
      </c>
      <c r="G9" s="2"/>
      <c r="H9" s="2"/>
      <c r="I9" s="7"/>
      <c r="J9" s="2" t="s">
        <v>14</v>
      </c>
      <c r="K9" s="2"/>
      <c r="L9" s="2"/>
      <c r="M9" s="7"/>
      <c r="N9" s="2"/>
      <c r="O9" s="2"/>
      <c r="P9" s="2"/>
      <c r="Q9" s="7"/>
    </row>
    <row r="10" spans="1:17" ht="15.75">
      <c r="A10" s="13"/>
      <c r="B10" s="14"/>
      <c r="C10" s="5"/>
      <c r="D10" s="5"/>
      <c r="E10" s="15"/>
      <c r="F10" s="14"/>
      <c r="G10" s="5"/>
      <c r="H10" s="5"/>
      <c r="I10" s="15"/>
      <c r="J10" s="14"/>
      <c r="K10" s="5"/>
      <c r="L10" s="5"/>
      <c r="M10" s="15"/>
      <c r="N10" s="14"/>
      <c r="O10" s="5"/>
      <c r="P10" s="5"/>
      <c r="Q10" s="15"/>
    </row>
    <row r="11" spans="1:17" ht="15.75">
      <c r="A11" s="16"/>
      <c r="B11" s="17" t="s">
        <v>15</v>
      </c>
      <c r="C11" s="18" t="s">
        <v>16</v>
      </c>
      <c r="D11" s="19" t="s">
        <v>17</v>
      </c>
      <c r="E11" s="20" t="s">
        <v>18</v>
      </c>
      <c r="F11" s="17" t="s">
        <v>15</v>
      </c>
      <c r="G11" s="18" t="s">
        <v>16</v>
      </c>
      <c r="H11" s="19" t="s">
        <v>17</v>
      </c>
      <c r="I11" s="20" t="s">
        <v>18</v>
      </c>
      <c r="J11" s="17" t="s">
        <v>15</v>
      </c>
      <c r="K11" s="18" t="s">
        <v>16</v>
      </c>
      <c r="L11" s="19" t="s">
        <v>17</v>
      </c>
      <c r="M11" s="20" t="s">
        <v>18</v>
      </c>
      <c r="N11" s="17" t="s">
        <v>15</v>
      </c>
      <c r="O11" s="21" t="s">
        <v>16</v>
      </c>
      <c r="P11" s="22" t="s">
        <v>17</v>
      </c>
      <c r="Q11" s="23" t="s">
        <v>18</v>
      </c>
    </row>
    <row r="12" spans="1:17" ht="15.75">
      <c r="A12" s="26"/>
      <c r="B12" s="27"/>
      <c r="C12" s="28"/>
      <c r="D12" s="1"/>
      <c r="E12" s="29"/>
      <c r="F12" s="30"/>
      <c r="G12" s="31"/>
      <c r="H12" s="32"/>
      <c r="I12" s="33"/>
      <c r="J12" s="34"/>
      <c r="K12" s="31"/>
      <c r="L12" s="32"/>
      <c r="M12" s="31"/>
      <c r="N12" s="30"/>
      <c r="O12" s="31"/>
      <c r="P12" s="32"/>
      <c r="Q12" s="33"/>
    </row>
    <row r="13" spans="1:18" ht="15">
      <c r="A13" s="35" t="s">
        <v>19</v>
      </c>
      <c r="B13" s="36">
        <v>63631</v>
      </c>
      <c r="C13" s="37">
        <v>61333</v>
      </c>
      <c r="D13" s="38"/>
      <c r="E13" s="36">
        <f aca="true" t="shared" si="0" ref="E13:E58">(C13+D13)</f>
        <v>61333</v>
      </c>
      <c r="F13" s="39">
        <v>1370</v>
      </c>
      <c r="G13" s="36">
        <v>938</v>
      </c>
      <c r="H13" s="39"/>
      <c r="I13" s="36">
        <f>(G13+H13)</f>
        <v>938</v>
      </c>
      <c r="J13" s="39"/>
      <c r="K13" s="40"/>
      <c r="L13" s="41"/>
      <c r="M13" s="36"/>
      <c r="N13" s="39">
        <f aca="true" t="shared" si="1" ref="N13:N59">(B13+F13+J13)</f>
        <v>65001</v>
      </c>
      <c r="O13" s="36">
        <f aca="true" t="shared" si="2" ref="O13:O59">(C13+G13+K13)</f>
        <v>62271</v>
      </c>
      <c r="P13" s="39"/>
      <c r="Q13" s="36">
        <f aca="true" t="shared" si="3" ref="Q13:Q59">(O13+P13)</f>
        <v>62271</v>
      </c>
      <c r="R13" s="25">
        <f aca="true" t="shared" si="4" ref="R13:R58">(C13+G13)</f>
        <v>62271</v>
      </c>
    </row>
    <row r="14" spans="1:18" ht="15">
      <c r="A14" s="35" t="s">
        <v>20</v>
      </c>
      <c r="B14" s="36">
        <v>9455</v>
      </c>
      <c r="C14" s="37">
        <v>3734</v>
      </c>
      <c r="D14" s="38"/>
      <c r="E14" s="36">
        <f t="shared" si="0"/>
        <v>3734</v>
      </c>
      <c r="F14" s="39">
        <v>1090</v>
      </c>
      <c r="G14" s="36">
        <v>60</v>
      </c>
      <c r="H14" s="39"/>
      <c r="I14" s="36">
        <f>(G14+H14)</f>
        <v>60</v>
      </c>
      <c r="J14" s="39"/>
      <c r="K14" s="40"/>
      <c r="L14" s="41"/>
      <c r="M14" s="36"/>
      <c r="N14" s="39">
        <f t="shared" si="1"/>
        <v>10545</v>
      </c>
      <c r="O14" s="36">
        <f t="shared" si="2"/>
        <v>3794</v>
      </c>
      <c r="P14" s="39"/>
      <c r="Q14" s="36">
        <f t="shared" si="3"/>
        <v>3794</v>
      </c>
      <c r="R14" s="25">
        <f t="shared" si="4"/>
        <v>3794</v>
      </c>
    </row>
    <row r="15" spans="1:18" ht="15">
      <c r="A15" s="35" t="s">
        <v>21</v>
      </c>
      <c r="B15" s="36">
        <v>59784</v>
      </c>
      <c r="C15" s="37">
        <v>45057</v>
      </c>
      <c r="D15" s="38"/>
      <c r="E15" s="36">
        <f t="shared" si="0"/>
        <v>45057</v>
      </c>
      <c r="F15" s="39">
        <v>3711</v>
      </c>
      <c r="G15" s="36">
        <v>528</v>
      </c>
      <c r="H15" s="39"/>
      <c r="I15" s="36">
        <f>(G15+H15)</f>
        <v>528</v>
      </c>
      <c r="J15" s="39"/>
      <c r="K15" s="40"/>
      <c r="L15" s="41"/>
      <c r="M15" s="36"/>
      <c r="N15" s="39">
        <f t="shared" si="1"/>
        <v>63495</v>
      </c>
      <c r="O15" s="36">
        <f t="shared" si="2"/>
        <v>45585</v>
      </c>
      <c r="P15" s="39"/>
      <c r="Q15" s="36">
        <f t="shared" si="3"/>
        <v>45585</v>
      </c>
      <c r="R15" s="25">
        <f t="shared" si="4"/>
        <v>45585</v>
      </c>
    </row>
    <row r="16" spans="1:18" ht="15">
      <c r="A16" s="35" t="s">
        <v>22</v>
      </c>
      <c r="B16" s="36">
        <v>7467</v>
      </c>
      <c r="C16" s="37">
        <v>6234</v>
      </c>
      <c r="D16" s="38"/>
      <c r="E16" s="36">
        <f t="shared" si="0"/>
        <v>6234</v>
      </c>
      <c r="F16" s="39">
        <v>5</v>
      </c>
      <c r="G16" s="36"/>
      <c r="H16" s="39"/>
      <c r="I16" s="36"/>
      <c r="J16" s="39"/>
      <c r="K16" s="36"/>
      <c r="L16" s="39"/>
      <c r="M16" s="36"/>
      <c r="N16" s="39">
        <f t="shared" si="1"/>
        <v>7472</v>
      </c>
      <c r="O16" s="36">
        <f t="shared" si="2"/>
        <v>6234</v>
      </c>
      <c r="P16" s="39"/>
      <c r="Q16" s="36">
        <f t="shared" si="3"/>
        <v>6234</v>
      </c>
      <c r="R16" s="25">
        <f t="shared" si="4"/>
        <v>6234</v>
      </c>
    </row>
    <row r="17" spans="1:18" ht="15">
      <c r="A17" s="35" t="s">
        <v>23</v>
      </c>
      <c r="B17" s="36">
        <v>106968</v>
      </c>
      <c r="C17" s="37">
        <v>85194</v>
      </c>
      <c r="D17" s="38"/>
      <c r="E17" s="36">
        <f t="shared" si="0"/>
        <v>85194</v>
      </c>
      <c r="F17" s="39"/>
      <c r="G17" s="36"/>
      <c r="H17" s="39"/>
      <c r="I17" s="36"/>
      <c r="J17" s="39"/>
      <c r="K17" s="36"/>
      <c r="L17" s="39"/>
      <c r="M17" s="36"/>
      <c r="N17" s="39">
        <f t="shared" si="1"/>
        <v>106968</v>
      </c>
      <c r="O17" s="36">
        <f t="shared" si="2"/>
        <v>85194</v>
      </c>
      <c r="P17" s="39"/>
      <c r="Q17" s="36">
        <f t="shared" si="3"/>
        <v>85194</v>
      </c>
      <c r="R17" s="25">
        <f t="shared" si="4"/>
        <v>85194</v>
      </c>
    </row>
    <row r="18" spans="1:18" ht="15">
      <c r="A18" s="35" t="s">
        <v>24</v>
      </c>
      <c r="B18" s="36">
        <v>18783</v>
      </c>
      <c r="C18" s="37">
        <v>14301</v>
      </c>
      <c r="D18" s="38"/>
      <c r="E18" s="36">
        <f t="shared" si="0"/>
        <v>14301</v>
      </c>
      <c r="F18" s="39">
        <v>22</v>
      </c>
      <c r="G18" s="36">
        <v>16</v>
      </c>
      <c r="H18" s="39"/>
      <c r="I18" s="36">
        <f>(G18+H18)</f>
        <v>16</v>
      </c>
      <c r="J18" s="39"/>
      <c r="K18" s="36"/>
      <c r="L18" s="39"/>
      <c r="M18" s="36"/>
      <c r="N18" s="39">
        <f t="shared" si="1"/>
        <v>18805</v>
      </c>
      <c r="O18" s="36">
        <f t="shared" si="2"/>
        <v>14317</v>
      </c>
      <c r="P18" s="39"/>
      <c r="Q18" s="36">
        <f t="shared" si="3"/>
        <v>14317</v>
      </c>
      <c r="R18" s="25">
        <f t="shared" si="4"/>
        <v>14317</v>
      </c>
    </row>
    <row r="19" spans="1:18" ht="15">
      <c r="A19" s="35" t="s">
        <v>25</v>
      </c>
      <c r="B19" s="36">
        <v>157961</v>
      </c>
      <c r="C19" s="37"/>
      <c r="D19" s="38">
        <v>133447</v>
      </c>
      <c r="E19" s="36">
        <f t="shared" si="0"/>
        <v>133447</v>
      </c>
      <c r="F19" s="39">
        <v>500</v>
      </c>
      <c r="G19" s="36"/>
      <c r="H19" s="39"/>
      <c r="I19" s="36"/>
      <c r="J19" s="39"/>
      <c r="K19" s="36"/>
      <c r="L19" s="39"/>
      <c r="M19" s="36"/>
      <c r="N19" s="39">
        <f t="shared" si="1"/>
        <v>158461</v>
      </c>
      <c r="O19" s="36">
        <f t="shared" si="2"/>
        <v>0</v>
      </c>
      <c r="P19" s="39">
        <f>(D19+H19+L19)</f>
        <v>133447</v>
      </c>
      <c r="Q19" s="36">
        <f t="shared" si="3"/>
        <v>133447</v>
      </c>
      <c r="R19" s="25">
        <f t="shared" si="4"/>
        <v>0</v>
      </c>
    </row>
    <row r="20" spans="1:18" ht="15">
      <c r="A20" s="35" t="s">
        <v>26</v>
      </c>
      <c r="B20" s="36">
        <v>316593</v>
      </c>
      <c r="C20" s="37">
        <v>302454</v>
      </c>
      <c r="D20" s="38"/>
      <c r="E20" s="36">
        <f t="shared" si="0"/>
        <v>302454</v>
      </c>
      <c r="F20" s="39">
        <v>74261</v>
      </c>
      <c r="G20" s="36">
        <v>60883</v>
      </c>
      <c r="H20" s="39"/>
      <c r="I20" s="36">
        <f>(G20+H20)</f>
        <v>60883</v>
      </c>
      <c r="J20" s="39"/>
      <c r="K20" s="36"/>
      <c r="L20" s="39"/>
      <c r="M20" s="36"/>
      <c r="N20" s="39">
        <f t="shared" si="1"/>
        <v>390854</v>
      </c>
      <c r="O20" s="36">
        <f t="shared" si="2"/>
        <v>363337</v>
      </c>
      <c r="P20" s="39"/>
      <c r="Q20" s="36">
        <f t="shared" si="3"/>
        <v>363337</v>
      </c>
      <c r="R20" s="25">
        <f t="shared" si="4"/>
        <v>363337</v>
      </c>
    </row>
    <row r="21" spans="1:18" ht="15">
      <c r="A21" s="35" t="s">
        <v>27</v>
      </c>
      <c r="B21" s="36">
        <v>2763908</v>
      </c>
      <c r="C21" s="37"/>
      <c r="D21" s="38">
        <v>2712125</v>
      </c>
      <c r="E21" s="36">
        <f t="shared" si="0"/>
        <v>2712125</v>
      </c>
      <c r="F21" s="39">
        <v>109727</v>
      </c>
      <c r="G21" s="36"/>
      <c r="H21" s="39">
        <v>43870</v>
      </c>
      <c r="I21" s="36">
        <f>(G21+H21)</f>
        <v>43870</v>
      </c>
      <c r="J21" s="39">
        <v>6120</v>
      </c>
      <c r="K21" s="36"/>
      <c r="L21" s="39">
        <v>2040</v>
      </c>
      <c r="M21" s="36">
        <f>(K21+L21)</f>
        <v>2040</v>
      </c>
      <c r="N21" s="39">
        <f t="shared" si="1"/>
        <v>2879755</v>
      </c>
      <c r="O21" s="36">
        <f t="shared" si="2"/>
        <v>0</v>
      </c>
      <c r="P21" s="39">
        <f>(D21+H21+L21)</f>
        <v>2758035</v>
      </c>
      <c r="Q21" s="36">
        <f t="shared" si="3"/>
        <v>2758035</v>
      </c>
      <c r="R21" s="25">
        <f t="shared" si="4"/>
        <v>0</v>
      </c>
    </row>
    <row r="22" spans="1:18" ht="15">
      <c r="A22" s="35" t="s">
        <v>28</v>
      </c>
      <c r="B22" s="36">
        <v>1875832</v>
      </c>
      <c r="C22" s="37">
        <v>26756</v>
      </c>
      <c r="D22" s="38">
        <v>1688102</v>
      </c>
      <c r="E22" s="36">
        <f t="shared" si="0"/>
        <v>1714858</v>
      </c>
      <c r="F22" s="39">
        <v>85767</v>
      </c>
      <c r="G22" s="36">
        <v>5525</v>
      </c>
      <c r="H22" s="39">
        <v>40568</v>
      </c>
      <c r="I22" s="36">
        <f>(G22+H22)</f>
        <v>46093</v>
      </c>
      <c r="J22" s="39"/>
      <c r="K22" s="36"/>
      <c r="L22" s="39"/>
      <c r="M22" s="36"/>
      <c r="N22" s="39">
        <f t="shared" si="1"/>
        <v>1961599</v>
      </c>
      <c r="O22" s="36">
        <f t="shared" si="2"/>
        <v>32281</v>
      </c>
      <c r="P22" s="39">
        <f>(D22+H22+L22)</f>
        <v>1728670</v>
      </c>
      <c r="Q22" s="36">
        <f t="shared" si="3"/>
        <v>1760951</v>
      </c>
      <c r="R22" s="25">
        <f t="shared" si="4"/>
        <v>32281</v>
      </c>
    </row>
    <row r="23" spans="1:18" ht="15">
      <c r="A23" s="35" t="s">
        <v>29</v>
      </c>
      <c r="B23" s="36">
        <v>701827</v>
      </c>
      <c r="C23" s="37">
        <v>259375</v>
      </c>
      <c r="D23" s="38">
        <v>314156</v>
      </c>
      <c r="E23" s="36">
        <f t="shared" si="0"/>
        <v>573531</v>
      </c>
      <c r="F23" s="39">
        <v>5247</v>
      </c>
      <c r="G23" s="36">
        <v>2384</v>
      </c>
      <c r="H23" s="39"/>
      <c r="I23" s="36">
        <f>(G23+H23)</f>
        <v>2384</v>
      </c>
      <c r="J23" s="39"/>
      <c r="K23" s="36"/>
      <c r="L23" s="39"/>
      <c r="M23" s="36"/>
      <c r="N23" s="39">
        <f t="shared" si="1"/>
        <v>707074</v>
      </c>
      <c r="O23" s="36">
        <f t="shared" si="2"/>
        <v>261759</v>
      </c>
      <c r="P23" s="39">
        <f>(D23+H23+L23)</f>
        <v>314156</v>
      </c>
      <c r="Q23" s="36">
        <f t="shared" si="3"/>
        <v>575915</v>
      </c>
      <c r="R23" s="25">
        <f t="shared" si="4"/>
        <v>261759</v>
      </c>
    </row>
    <row r="24" spans="1:18" ht="15">
      <c r="A24" s="35" t="s">
        <v>30</v>
      </c>
      <c r="B24" s="36">
        <v>736850</v>
      </c>
      <c r="C24" s="37">
        <v>644388</v>
      </c>
      <c r="D24" s="38"/>
      <c r="E24" s="36">
        <f t="shared" si="0"/>
        <v>644388</v>
      </c>
      <c r="F24" s="39">
        <v>9322</v>
      </c>
      <c r="G24" s="36">
        <v>1250</v>
      </c>
      <c r="H24" s="39"/>
      <c r="I24" s="36">
        <f>(G24+H24)</f>
        <v>1250</v>
      </c>
      <c r="J24" s="39"/>
      <c r="K24" s="36"/>
      <c r="L24" s="39"/>
      <c r="M24" s="36"/>
      <c r="N24" s="39">
        <f t="shared" si="1"/>
        <v>746172</v>
      </c>
      <c r="O24" s="36">
        <f t="shared" si="2"/>
        <v>645638</v>
      </c>
      <c r="P24" s="39"/>
      <c r="Q24" s="36">
        <f t="shared" si="3"/>
        <v>645638</v>
      </c>
      <c r="R24" s="25">
        <f t="shared" si="4"/>
        <v>645638</v>
      </c>
    </row>
    <row r="25" spans="1:18" ht="15">
      <c r="A25" s="35" t="s">
        <v>31</v>
      </c>
      <c r="B25" s="36">
        <v>9339</v>
      </c>
      <c r="C25" s="37">
        <v>7370</v>
      </c>
      <c r="D25" s="38"/>
      <c r="E25" s="36">
        <f t="shared" si="0"/>
        <v>7370</v>
      </c>
      <c r="F25" s="39">
        <v>0</v>
      </c>
      <c r="G25" s="36"/>
      <c r="H25" s="39"/>
      <c r="I25" s="36"/>
      <c r="J25" s="39"/>
      <c r="K25" s="36"/>
      <c r="L25" s="39"/>
      <c r="M25" s="36"/>
      <c r="N25" s="39">
        <f t="shared" si="1"/>
        <v>9339</v>
      </c>
      <c r="O25" s="36">
        <f t="shared" si="2"/>
        <v>7370</v>
      </c>
      <c r="P25" s="39"/>
      <c r="Q25" s="36">
        <f t="shared" si="3"/>
        <v>7370</v>
      </c>
      <c r="R25" s="25">
        <f t="shared" si="4"/>
        <v>7370</v>
      </c>
    </row>
    <row r="26" spans="1:18" ht="15">
      <c r="A26" s="35" t="s">
        <v>32</v>
      </c>
      <c r="B26" s="36">
        <v>146074</v>
      </c>
      <c r="C26" s="37">
        <v>128710</v>
      </c>
      <c r="D26" s="38"/>
      <c r="E26" s="36">
        <f t="shared" si="0"/>
        <v>128710</v>
      </c>
      <c r="F26" s="39">
        <v>45767</v>
      </c>
      <c r="G26" s="36">
        <v>42589</v>
      </c>
      <c r="H26" s="39"/>
      <c r="I26" s="36">
        <f aca="true" t="shared" si="5" ref="I26:I59">(G26+H26)</f>
        <v>42589</v>
      </c>
      <c r="J26" s="39"/>
      <c r="K26" s="36"/>
      <c r="L26" s="39"/>
      <c r="M26" s="36"/>
      <c r="N26" s="39">
        <f t="shared" si="1"/>
        <v>191841</v>
      </c>
      <c r="O26" s="36">
        <f t="shared" si="2"/>
        <v>171299</v>
      </c>
      <c r="P26" s="39"/>
      <c r="Q26" s="36">
        <f t="shared" si="3"/>
        <v>171299</v>
      </c>
      <c r="R26" s="25">
        <f t="shared" si="4"/>
        <v>171299</v>
      </c>
    </row>
    <row r="27" spans="1:18" ht="15">
      <c r="A27" s="35" t="s">
        <v>33</v>
      </c>
      <c r="B27" s="36">
        <v>1132869</v>
      </c>
      <c r="C27" s="37">
        <v>1026442</v>
      </c>
      <c r="D27" s="38"/>
      <c r="E27" s="36">
        <f t="shared" si="0"/>
        <v>1026442</v>
      </c>
      <c r="F27" s="39">
        <v>152250</v>
      </c>
      <c r="G27" s="36">
        <v>136428</v>
      </c>
      <c r="H27" s="39"/>
      <c r="I27" s="36">
        <f t="shared" si="5"/>
        <v>136428</v>
      </c>
      <c r="J27" s="39"/>
      <c r="K27" s="36"/>
      <c r="L27" s="39"/>
      <c r="M27" s="36"/>
      <c r="N27" s="39">
        <f t="shared" si="1"/>
        <v>1285119</v>
      </c>
      <c r="O27" s="36">
        <f t="shared" si="2"/>
        <v>1162870</v>
      </c>
      <c r="P27" s="39"/>
      <c r="Q27" s="36">
        <f t="shared" si="3"/>
        <v>1162870</v>
      </c>
      <c r="R27" s="25">
        <f t="shared" si="4"/>
        <v>1162870</v>
      </c>
    </row>
    <row r="28" spans="1:18" ht="15">
      <c r="A28" s="35" t="s">
        <v>34</v>
      </c>
      <c r="B28" s="36">
        <v>304150</v>
      </c>
      <c r="C28" s="37">
        <v>260431</v>
      </c>
      <c r="D28" s="38"/>
      <c r="E28" s="36">
        <f t="shared" si="0"/>
        <v>260431</v>
      </c>
      <c r="F28" s="39">
        <v>2694502</v>
      </c>
      <c r="G28" s="36">
        <v>2694220</v>
      </c>
      <c r="H28" s="39"/>
      <c r="I28" s="36">
        <f t="shared" si="5"/>
        <v>2694220</v>
      </c>
      <c r="J28" s="39"/>
      <c r="K28" s="36"/>
      <c r="L28" s="39"/>
      <c r="M28" s="36"/>
      <c r="N28" s="39">
        <f t="shared" si="1"/>
        <v>2998652</v>
      </c>
      <c r="O28" s="36">
        <f t="shared" si="2"/>
        <v>2954651</v>
      </c>
      <c r="P28" s="39"/>
      <c r="Q28" s="36">
        <f t="shared" si="3"/>
        <v>2954651</v>
      </c>
      <c r="R28" s="25">
        <f t="shared" si="4"/>
        <v>2954651</v>
      </c>
    </row>
    <row r="29" spans="1:18" ht="15">
      <c r="A29" s="35" t="s">
        <v>35</v>
      </c>
      <c r="B29" s="36">
        <v>42598</v>
      </c>
      <c r="C29" s="37">
        <v>41341</v>
      </c>
      <c r="D29" s="38"/>
      <c r="E29" s="36">
        <f t="shared" si="0"/>
        <v>41341</v>
      </c>
      <c r="F29" s="39">
        <v>4735489</v>
      </c>
      <c r="G29" s="36">
        <v>4656751</v>
      </c>
      <c r="H29" s="39"/>
      <c r="I29" s="36">
        <f t="shared" si="5"/>
        <v>4656751</v>
      </c>
      <c r="J29" s="39"/>
      <c r="K29" s="36"/>
      <c r="L29" s="39"/>
      <c r="M29" s="36"/>
      <c r="N29" s="39">
        <f t="shared" si="1"/>
        <v>4778087</v>
      </c>
      <c r="O29" s="36">
        <f t="shared" si="2"/>
        <v>4698092</v>
      </c>
      <c r="P29" s="39"/>
      <c r="Q29" s="36">
        <f t="shared" si="3"/>
        <v>4698092</v>
      </c>
      <c r="R29" s="25">
        <f t="shared" si="4"/>
        <v>4698092</v>
      </c>
    </row>
    <row r="30" spans="1:18" ht="15">
      <c r="A30" s="35" t="s">
        <v>36</v>
      </c>
      <c r="B30" s="36">
        <v>38426</v>
      </c>
      <c r="C30" s="37">
        <v>23267</v>
      </c>
      <c r="D30" s="38"/>
      <c r="E30" s="36">
        <f t="shared" si="0"/>
        <v>23267</v>
      </c>
      <c r="F30" s="39">
        <v>405339</v>
      </c>
      <c r="G30" s="36">
        <v>353146</v>
      </c>
      <c r="H30" s="39"/>
      <c r="I30" s="36">
        <f t="shared" si="5"/>
        <v>353146</v>
      </c>
      <c r="J30" s="39"/>
      <c r="K30" s="36"/>
      <c r="L30" s="39"/>
      <c r="M30" s="36"/>
      <c r="N30" s="39">
        <f t="shared" si="1"/>
        <v>443765</v>
      </c>
      <c r="O30" s="36">
        <f t="shared" si="2"/>
        <v>376413</v>
      </c>
      <c r="P30" s="39"/>
      <c r="Q30" s="36">
        <f t="shared" si="3"/>
        <v>376413</v>
      </c>
      <c r="R30" s="25">
        <f t="shared" si="4"/>
        <v>376413</v>
      </c>
    </row>
    <row r="31" spans="1:18" ht="15">
      <c r="A31" s="35" t="s">
        <v>37</v>
      </c>
      <c r="B31" s="36">
        <v>224159</v>
      </c>
      <c r="C31" s="37">
        <v>158407</v>
      </c>
      <c r="D31" s="38"/>
      <c r="E31" s="36">
        <f t="shared" si="0"/>
        <v>158407</v>
      </c>
      <c r="F31" s="39">
        <v>49786</v>
      </c>
      <c r="G31" s="36">
        <v>45486</v>
      </c>
      <c r="H31" s="39"/>
      <c r="I31" s="36">
        <f t="shared" si="5"/>
        <v>45486</v>
      </c>
      <c r="J31" s="39">
        <v>78203</v>
      </c>
      <c r="K31" s="36">
        <v>79078</v>
      </c>
      <c r="L31" s="39"/>
      <c r="M31" s="36">
        <f>(K31+L31)</f>
        <v>79078</v>
      </c>
      <c r="N31" s="39">
        <f t="shared" si="1"/>
        <v>352148</v>
      </c>
      <c r="O31" s="36">
        <f t="shared" si="2"/>
        <v>282971</v>
      </c>
      <c r="P31" s="39"/>
      <c r="Q31" s="36">
        <f t="shared" si="3"/>
        <v>282971</v>
      </c>
      <c r="R31" s="25">
        <f t="shared" si="4"/>
        <v>203893</v>
      </c>
    </row>
    <row r="32" spans="1:18" ht="15">
      <c r="A32" s="35" t="s">
        <v>38</v>
      </c>
      <c r="B32" s="36">
        <v>210570</v>
      </c>
      <c r="C32" s="37">
        <v>207758</v>
      </c>
      <c r="D32" s="38"/>
      <c r="E32" s="36">
        <f t="shared" si="0"/>
        <v>207758</v>
      </c>
      <c r="F32" s="39">
        <v>483824</v>
      </c>
      <c r="G32" s="36">
        <v>404247</v>
      </c>
      <c r="H32" s="39"/>
      <c r="I32" s="36">
        <f t="shared" si="5"/>
        <v>404247</v>
      </c>
      <c r="J32" s="39">
        <v>2098301</v>
      </c>
      <c r="K32" s="36">
        <v>2051648</v>
      </c>
      <c r="L32" s="39"/>
      <c r="M32" s="36">
        <f>(K32+L32)</f>
        <v>2051648</v>
      </c>
      <c r="N32" s="39">
        <f t="shared" si="1"/>
        <v>2792695</v>
      </c>
      <c r="O32" s="36">
        <f t="shared" si="2"/>
        <v>2663653</v>
      </c>
      <c r="P32" s="39"/>
      <c r="Q32" s="36">
        <f t="shared" si="3"/>
        <v>2663653</v>
      </c>
      <c r="R32" s="25">
        <f t="shared" si="4"/>
        <v>612005</v>
      </c>
    </row>
    <row r="33" spans="1:18" ht="15">
      <c r="A33" s="35" t="s">
        <v>39</v>
      </c>
      <c r="B33" s="36">
        <v>29724</v>
      </c>
      <c r="C33" s="36">
        <v>12746</v>
      </c>
      <c r="D33" s="39"/>
      <c r="E33" s="36">
        <f t="shared" si="0"/>
        <v>12746</v>
      </c>
      <c r="F33" s="39">
        <v>1002436</v>
      </c>
      <c r="G33" s="36">
        <v>662314</v>
      </c>
      <c r="H33" s="39"/>
      <c r="I33" s="36">
        <f t="shared" si="5"/>
        <v>662314</v>
      </c>
      <c r="J33" s="39"/>
      <c r="K33" s="36"/>
      <c r="L33" s="39"/>
      <c r="M33" s="36"/>
      <c r="N33" s="39">
        <f t="shared" si="1"/>
        <v>1032160</v>
      </c>
      <c r="O33" s="36">
        <f t="shared" si="2"/>
        <v>675060</v>
      </c>
      <c r="P33" s="39"/>
      <c r="Q33" s="36">
        <f t="shared" si="3"/>
        <v>675060</v>
      </c>
      <c r="R33" s="25">
        <f t="shared" si="4"/>
        <v>675060</v>
      </c>
    </row>
    <row r="34" spans="1:18" ht="15">
      <c r="A34" s="35" t="s">
        <v>40</v>
      </c>
      <c r="B34" s="36">
        <v>384719</v>
      </c>
      <c r="C34" s="36">
        <v>622105</v>
      </c>
      <c r="D34" s="39">
        <v>90527</v>
      </c>
      <c r="E34" s="36">
        <f t="shared" si="0"/>
        <v>712632</v>
      </c>
      <c r="F34" s="39">
        <v>1588101</v>
      </c>
      <c r="G34" s="36">
        <v>1490407</v>
      </c>
      <c r="H34" s="39"/>
      <c r="I34" s="36">
        <f t="shared" si="5"/>
        <v>1490407</v>
      </c>
      <c r="J34" s="39">
        <v>557500</v>
      </c>
      <c r="K34" s="36">
        <v>552500</v>
      </c>
      <c r="L34" s="39"/>
      <c r="M34" s="36">
        <f>(K34+L34)</f>
        <v>552500</v>
      </c>
      <c r="N34" s="39">
        <f t="shared" si="1"/>
        <v>2530320</v>
      </c>
      <c r="O34" s="36">
        <f t="shared" si="2"/>
        <v>2665012</v>
      </c>
      <c r="P34" s="39">
        <f>(D34+H34+L34)</f>
        <v>90527</v>
      </c>
      <c r="Q34" s="36">
        <f t="shared" si="3"/>
        <v>2755539</v>
      </c>
      <c r="R34" s="25">
        <f t="shared" si="4"/>
        <v>2112512</v>
      </c>
    </row>
    <row r="35" spans="1:18" ht="15">
      <c r="A35" s="35" t="s">
        <v>41</v>
      </c>
      <c r="B35" s="36">
        <v>27591</v>
      </c>
      <c r="C35" s="36">
        <v>20842</v>
      </c>
      <c r="D35" s="39"/>
      <c r="E35" s="36">
        <f t="shared" si="0"/>
        <v>20842</v>
      </c>
      <c r="F35" s="39">
        <v>137</v>
      </c>
      <c r="G35" s="36">
        <v>85</v>
      </c>
      <c r="H35" s="39"/>
      <c r="I35" s="36">
        <f t="shared" si="5"/>
        <v>85</v>
      </c>
      <c r="J35" s="39"/>
      <c r="K35" s="36"/>
      <c r="L35" s="39"/>
      <c r="M35" s="36"/>
      <c r="N35" s="39">
        <f t="shared" si="1"/>
        <v>27728</v>
      </c>
      <c r="O35" s="36">
        <f t="shared" si="2"/>
        <v>20927</v>
      </c>
      <c r="P35" s="39"/>
      <c r="Q35" s="36">
        <f t="shared" si="3"/>
        <v>20927</v>
      </c>
      <c r="R35" s="25">
        <f t="shared" si="4"/>
        <v>20927</v>
      </c>
    </row>
    <row r="36" spans="1:18" ht="15">
      <c r="A36" s="35" t="s">
        <v>42</v>
      </c>
      <c r="B36" s="36">
        <v>58619</v>
      </c>
      <c r="C36" s="36">
        <v>56945</v>
      </c>
      <c r="D36" s="39"/>
      <c r="E36" s="36">
        <f t="shared" si="0"/>
        <v>56945</v>
      </c>
      <c r="F36" s="39">
        <v>5245</v>
      </c>
      <c r="G36" s="36">
        <v>4901</v>
      </c>
      <c r="H36" s="39"/>
      <c r="I36" s="36">
        <f t="shared" si="5"/>
        <v>4901</v>
      </c>
      <c r="J36" s="39"/>
      <c r="K36" s="36"/>
      <c r="L36" s="39"/>
      <c r="M36" s="36"/>
      <c r="N36" s="39">
        <f t="shared" si="1"/>
        <v>63864</v>
      </c>
      <c r="O36" s="36">
        <f t="shared" si="2"/>
        <v>61846</v>
      </c>
      <c r="P36" s="39"/>
      <c r="Q36" s="36">
        <f t="shared" si="3"/>
        <v>61846</v>
      </c>
      <c r="R36" s="25">
        <f t="shared" si="4"/>
        <v>61846</v>
      </c>
    </row>
    <row r="37" spans="1:18" ht="15">
      <c r="A37" s="35" t="s">
        <v>43</v>
      </c>
      <c r="B37" s="36">
        <v>12911</v>
      </c>
      <c r="C37" s="36">
        <v>8868</v>
      </c>
      <c r="D37" s="39"/>
      <c r="E37" s="36">
        <f t="shared" si="0"/>
        <v>8868</v>
      </c>
      <c r="F37" s="39">
        <v>25203</v>
      </c>
      <c r="G37" s="36">
        <v>7624</v>
      </c>
      <c r="H37" s="39"/>
      <c r="I37" s="36">
        <f t="shared" si="5"/>
        <v>7624</v>
      </c>
      <c r="J37" s="39"/>
      <c r="K37" s="36"/>
      <c r="L37" s="39"/>
      <c r="M37" s="36"/>
      <c r="N37" s="39">
        <f t="shared" si="1"/>
        <v>38114</v>
      </c>
      <c r="O37" s="36">
        <f t="shared" si="2"/>
        <v>16492</v>
      </c>
      <c r="P37" s="39"/>
      <c r="Q37" s="36">
        <f t="shared" si="3"/>
        <v>16492</v>
      </c>
      <c r="R37" s="25">
        <f t="shared" si="4"/>
        <v>16492</v>
      </c>
    </row>
    <row r="38" spans="1:18" ht="15">
      <c r="A38" s="35" t="s">
        <v>44</v>
      </c>
      <c r="B38" s="36">
        <v>8261</v>
      </c>
      <c r="C38" s="36">
        <v>7008</v>
      </c>
      <c r="D38" s="39"/>
      <c r="E38" s="36">
        <f t="shared" si="0"/>
        <v>7008</v>
      </c>
      <c r="F38" s="39">
        <v>23302</v>
      </c>
      <c r="G38" s="36">
        <v>0</v>
      </c>
      <c r="H38" s="39"/>
      <c r="I38" s="36">
        <f t="shared" si="5"/>
        <v>0</v>
      </c>
      <c r="J38" s="39"/>
      <c r="K38" s="36"/>
      <c r="L38" s="39"/>
      <c r="M38" s="36"/>
      <c r="N38" s="39">
        <f t="shared" si="1"/>
        <v>31563</v>
      </c>
      <c r="O38" s="36">
        <f t="shared" si="2"/>
        <v>7008</v>
      </c>
      <c r="P38" s="39"/>
      <c r="Q38" s="36">
        <f t="shared" si="3"/>
        <v>7008</v>
      </c>
      <c r="R38" s="25">
        <f t="shared" si="4"/>
        <v>7008</v>
      </c>
    </row>
    <row r="39" spans="1:18" ht="15">
      <c r="A39" s="35" t="s">
        <v>45</v>
      </c>
      <c r="B39" s="36">
        <v>9652</v>
      </c>
      <c r="C39" s="36">
        <v>7984</v>
      </c>
      <c r="D39" s="39"/>
      <c r="E39" s="36">
        <f t="shared" si="0"/>
        <v>7984</v>
      </c>
      <c r="F39" s="39">
        <v>0</v>
      </c>
      <c r="G39" s="36">
        <v>0</v>
      </c>
      <c r="H39" s="39"/>
      <c r="I39" s="36">
        <f t="shared" si="5"/>
        <v>0</v>
      </c>
      <c r="J39" s="39"/>
      <c r="K39" s="36"/>
      <c r="L39" s="39"/>
      <c r="M39" s="36"/>
      <c r="N39" s="39">
        <f t="shared" si="1"/>
        <v>9652</v>
      </c>
      <c r="O39" s="36">
        <f t="shared" si="2"/>
        <v>7984</v>
      </c>
      <c r="P39" s="39"/>
      <c r="Q39" s="36">
        <f t="shared" si="3"/>
        <v>7984</v>
      </c>
      <c r="R39" s="25">
        <f t="shared" si="4"/>
        <v>7984</v>
      </c>
    </row>
    <row r="40" spans="1:18" ht="15">
      <c r="A40" s="35" t="s">
        <v>46</v>
      </c>
      <c r="B40" s="36">
        <v>21732</v>
      </c>
      <c r="C40" s="36">
        <v>14055</v>
      </c>
      <c r="D40" s="39"/>
      <c r="E40" s="36">
        <f t="shared" si="0"/>
        <v>14055</v>
      </c>
      <c r="F40" s="39">
        <v>2860</v>
      </c>
      <c r="G40" s="36">
        <v>1861</v>
      </c>
      <c r="H40" s="39"/>
      <c r="I40" s="36">
        <f t="shared" si="5"/>
        <v>1861</v>
      </c>
      <c r="J40" s="39"/>
      <c r="K40" s="36"/>
      <c r="L40" s="39"/>
      <c r="M40" s="36"/>
      <c r="N40" s="39">
        <f t="shared" si="1"/>
        <v>24592</v>
      </c>
      <c r="O40" s="36">
        <f t="shared" si="2"/>
        <v>15916</v>
      </c>
      <c r="P40" s="39"/>
      <c r="Q40" s="36">
        <f t="shared" si="3"/>
        <v>15916</v>
      </c>
      <c r="R40" s="25">
        <f t="shared" si="4"/>
        <v>15916</v>
      </c>
    </row>
    <row r="41" spans="1:18" ht="15">
      <c r="A41" s="35" t="s">
        <v>47</v>
      </c>
      <c r="B41" s="36">
        <v>6013</v>
      </c>
      <c r="C41" s="36">
        <v>5300</v>
      </c>
      <c r="D41" s="39"/>
      <c r="E41" s="36">
        <f t="shared" si="0"/>
        <v>5300</v>
      </c>
      <c r="F41" s="39">
        <v>0</v>
      </c>
      <c r="G41" s="36">
        <v>0</v>
      </c>
      <c r="H41" s="39"/>
      <c r="I41" s="36">
        <f t="shared" si="5"/>
        <v>0</v>
      </c>
      <c r="J41" s="39"/>
      <c r="K41" s="36"/>
      <c r="L41" s="39"/>
      <c r="M41" s="36"/>
      <c r="N41" s="39">
        <f t="shared" si="1"/>
        <v>6013</v>
      </c>
      <c r="O41" s="36">
        <f t="shared" si="2"/>
        <v>5300</v>
      </c>
      <c r="P41" s="39"/>
      <c r="Q41" s="36">
        <f t="shared" si="3"/>
        <v>5300</v>
      </c>
      <c r="R41" s="25">
        <f t="shared" si="4"/>
        <v>5300</v>
      </c>
    </row>
    <row r="42" spans="1:18" ht="15">
      <c r="A42" s="35" t="s">
        <v>48</v>
      </c>
      <c r="B42" s="36">
        <v>82076</v>
      </c>
      <c r="C42" s="36"/>
      <c r="D42" s="39">
        <v>82954</v>
      </c>
      <c r="E42" s="36">
        <f t="shared" si="0"/>
        <v>82954</v>
      </c>
      <c r="F42" s="39">
        <v>34</v>
      </c>
      <c r="G42" s="36">
        <v>0</v>
      </c>
      <c r="H42" s="39"/>
      <c r="I42" s="36">
        <f t="shared" si="5"/>
        <v>0</v>
      </c>
      <c r="J42" s="39"/>
      <c r="K42" s="36"/>
      <c r="L42" s="39"/>
      <c r="M42" s="36"/>
      <c r="N42" s="39">
        <f t="shared" si="1"/>
        <v>82110</v>
      </c>
      <c r="O42" s="36">
        <f t="shared" si="2"/>
        <v>0</v>
      </c>
      <c r="P42" s="39">
        <f>(D42+H42+L42)</f>
        <v>82954</v>
      </c>
      <c r="Q42" s="36">
        <f t="shared" si="3"/>
        <v>82954</v>
      </c>
      <c r="R42" s="25">
        <f t="shared" si="4"/>
        <v>0</v>
      </c>
    </row>
    <row r="43" spans="1:18" ht="15">
      <c r="A43" s="35" t="s">
        <v>49</v>
      </c>
      <c r="B43" s="36">
        <v>18963</v>
      </c>
      <c r="C43" s="36">
        <v>15940</v>
      </c>
      <c r="D43" s="39"/>
      <c r="E43" s="36">
        <f t="shared" si="0"/>
        <v>15940</v>
      </c>
      <c r="F43" s="39">
        <v>2348</v>
      </c>
      <c r="G43" s="36">
        <v>2344</v>
      </c>
      <c r="H43" s="39"/>
      <c r="I43" s="36">
        <f t="shared" si="5"/>
        <v>2344</v>
      </c>
      <c r="J43" s="39"/>
      <c r="K43" s="36"/>
      <c r="L43" s="39"/>
      <c r="M43" s="36"/>
      <c r="N43" s="39">
        <f t="shared" si="1"/>
        <v>21311</v>
      </c>
      <c r="O43" s="36">
        <f t="shared" si="2"/>
        <v>18284</v>
      </c>
      <c r="P43" s="39"/>
      <c r="Q43" s="36">
        <f t="shared" si="3"/>
        <v>18284</v>
      </c>
      <c r="R43" s="25">
        <f t="shared" si="4"/>
        <v>18284</v>
      </c>
    </row>
    <row r="44" spans="1:18" ht="15">
      <c r="A44" s="35" t="s">
        <v>50</v>
      </c>
      <c r="B44" s="36">
        <v>4687000</v>
      </c>
      <c r="C44" s="36">
        <v>3944128</v>
      </c>
      <c r="D44" s="39"/>
      <c r="E44" s="36">
        <f t="shared" si="0"/>
        <v>3944128</v>
      </c>
      <c r="F44" s="39">
        <v>0</v>
      </c>
      <c r="G44" s="36">
        <v>0</v>
      </c>
      <c r="H44" s="36"/>
      <c r="I44" s="36">
        <f t="shared" si="5"/>
        <v>0</v>
      </c>
      <c r="J44" s="39"/>
      <c r="K44" s="36"/>
      <c r="L44" s="39"/>
      <c r="M44" s="36"/>
      <c r="N44" s="39">
        <f t="shared" si="1"/>
        <v>4687000</v>
      </c>
      <c r="O44" s="36">
        <f t="shared" si="2"/>
        <v>3944128</v>
      </c>
      <c r="P44" s="39"/>
      <c r="Q44" s="36">
        <f t="shared" si="3"/>
        <v>3944128</v>
      </c>
      <c r="R44" s="25">
        <f t="shared" si="4"/>
        <v>3944128</v>
      </c>
    </row>
    <row r="45" spans="1:18" ht="15">
      <c r="A45" s="35" t="s">
        <v>51</v>
      </c>
      <c r="B45" s="36">
        <v>1362332</v>
      </c>
      <c r="C45" s="36">
        <v>345298</v>
      </c>
      <c r="D45" s="39"/>
      <c r="E45" s="36">
        <f t="shared" si="0"/>
        <v>345298</v>
      </c>
      <c r="F45" s="39">
        <v>510407</v>
      </c>
      <c r="G45" s="36">
        <v>253546</v>
      </c>
      <c r="H45" s="36"/>
      <c r="I45" s="36">
        <f t="shared" si="5"/>
        <v>253546</v>
      </c>
      <c r="J45" s="39">
        <v>1107400</v>
      </c>
      <c r="K45" s="36">
        <v>680451</v>
      </c>
      <c r="L45" s="39"/>
      <c r="M45" s="36">
        <f>(K45+L45)</f>
        <v>680451</v>
      </c>
      <c r="N45" s="39">
        <f t="shared" si="1"/>
        <v>2980139</v>
      </c>
      <c r="O45" s="36">
        <f t="shared" si="2"/>
        <v>1279295</v>
      </c>
      <c r="P45" s="39"/>
      <c r="Q45" s="36">
        <f t="shared" si="3"/>
        <v>1279295</v>
      </c>
      <c r="R45" s="25">
        <f t="shared" si="4"/>
        <v>598844</v>
      </c>
    </row>
    <row r="46" spans="1:18" ht="15">
      <c r="A46" s="35" t="s">
        <v>52</v>
      </c>
      <c r="B46" s="36">
        <v>99392</v>
      </c>
      <c r="C46" s="36">
        <v>93769</v>
      </c>
      <c r="D46" s="39"/>
      <c r="E46" s="36">
        <f t="shared" si="0"/>
        <v>93769</v>
      </c>
      <c r="F46" s="39">
        <v>59548</v>
      </c>
      <c r="G46" s="36">
        <v>55753</v>
      </c>
      <c r="H46" s="39"/>
      <c r="I46" s="36">
        <f t="shared" si="5"/>
        <v>55753</v>
      </c>
      <c r="J46" s="39"/>
      <c r="K46" s="36"/>
      <c r="L46" s="39"/>
      <c r="M46" s="36"/>
      <c r="N46" s="39">
        <f t="shared" si="1"/>
        <v>158940</v>
      </c>
      <c r="O46" s="36">
        <f t="shared" si="2"/>
        <v>149522</v>
      </c>
      <c r="P46" s="39"/>
      <c r="Q46" s="36">
        <f t="shared" si="3"/>
        <v>149522</v>
      </c>
      <c r="R46" s="25">
        <f t="shared" si="4"/>
        <v>149522</v>
      </c>
    </row>
    <row r="47" spans="1:18" ht="15">
      <c r="A47" s="35" t="s">
        <v>53</v>
      </c>
      <c r="B47" s="36">
        <v>0</v>
      </c>
      <c r="C47" s="36">
        <v>0</v>
      </c>
      <c r="D47" s="39"/>
      <c r="E47" s="36">
        <f t="shared" si="0"/>
        <v>0</v>
      </c>
      <c r="F47" s="39">
        <v>70875</v>
      </c>
      <c r="G47" s="36">
        <v>70875</v>
      </c>
      <c r="H47" s="39"/>
      <c r="I47" s="36">
        <f t="shared" si="5"/>
        <v>70875</v>
      </c>
      <c r="J47" s="39"/>
      <c r="K47" s="36"/>
      <c r="L47" s="39"/>
      <c r="M47" s="36"/>
      <c r="N47" s="39">
        <f t="shared" si="1"/>
        <v>70875</v>
      </c>
      <c r="O47" s="36">
        <f t="shared" si="2"/>
        <v>70875</v>
      </c>
      <c r="P47" s="39"/>
      <c r="Q47" s="36">
        <f t="shared" si="3"/>
        <v>70875</v>
      </c>
      <c r="R47" s="25">
        <f t="shared" si="4"/>
        <v>70875</v>
      </c>
    </row>
    <row r="48" spans="1:19" ht="15">
      <c r="A48" s="35" t="s">
        <v>54</v>
      </c>
      <c r="B48" s="36">
        <v>0</v>
      </c>
      <c r="C48" s="36">
        <v>0</v>
      </c>
      <c r="D48" s="39"/>
      <c r="E48" s="36">
        <f t="shared" si="0"/>
        <v>0</v>
      </c>
      <c r="F48" s="39">
        <v>70540</v>
      </c>
      <c r="G48" s="36">
        <v>70540</v>
      </c>
      <c r="H48" s="39"/>
      <c r="I48" s="36">
        <f t="shared" si="5"/>
        <v>70540</v>
      </c>
      <c r="J48" s="39"/>
      <c r="K48" s="36"/>
      <c r="L48" s="39"/>
      <c r="M48" s="36"/>
      <c r="N48" s="39">
        <f t="shared" si="1"/>
        <v>70540</v>
      </c>
      <c r="O48" s="36">
        <f t="shared" si="2"/>
        <v>70540</v>
      </c>
      <c r="P48" s="39"/>
      <c r="Q48" s="36">
        <f t="shared" si="3"/>
        <v>70540</v>
      </c>
      <c r="R48" s="25">
        <f t="shared" si="4"/>
        <v>70540</v>
      </c>
      <c r="S48" s="24">
        <v>261048139.78</v>
      </c>
    </row>
    <row r="49" spans="1:19" ht="15">
      <c r="A49" s="35" t="s">
        <v>55</v>
      </c>
      <c r="B49" s="36">
        <v>0</v>
      </c>
      <c r="C49" s="36">
        <v>0</v>
      </c>
      <c r="D49" s="39"/>
      <c r="E49" s="36">
        <f t="shared" si="0"/>
        <v>0</v>
      </c>
      <c r="F49" s="39">
        <v>16885</v>
      </c>
      <c r="G49" s="36">
        <v>16885</v>
      </c>
      <c r="H49" s="39"/>
      <c r="I49" s="36">
        <f t="shared" si="5"/>
        <v>16885</v>
      </c>
      <c r="J49" s="39"/>
      <c r="K49" s="36"/>
      <c r="L49" s="39"/>
      <c r="M49" s="36"/>
      <c r="N49" s="39">
        <f t="shared" si="1"/>
        <v>16885</v>
      </c>
      <c r="O49" s="36">
        <f t="shared" si="2"/>
        <v>16885</v>
      </c>
      <c r="P49" s="39"/>
      <c r="Q49" s="36">
        <f t="shared" si="3"/>
        <v>16885</v>
      </c>
      <c r="R49" s="25">
        <f t="shared" si="4"/>
        <v>16885</v>
      </c>
      <c r="S49" s="24">
        <v>362715943.49</v>
      </c>
    </row>
    <row r="50" spans="1:19" ht="15.75">
      <c r="A50" s="35" t="s">
        <v>56</v>
      </c>
      <c r="B50" s="36">
        <v>684393</v>
      </c>
      <c r="C50" s="36">
        <v>589231</v>
      </c>
      <c r="D50" s="39"/>
      <c r="E50" s="36">
        <f t="shared" si="0"/>
        <v>589231</v>
      </c>
      <c r="F50" s="39">
        <v>219390</v>
      </c>
      <c r="G50" s="36">
        <v>211065</v>
      </c>
      <c r="H50" s="42"/>
      <c r="I50" s="36">
        <f t="shared" si="5"/>
        <v>211065</v>
      </c>
      <c r="J50" s="39">
        <v>13193</v>
      </c>
      <c r="K50" s="36">
        <v>13191</v>
      </c>
      <c r="L50" s="39"/>
      <c r="M50" s="36">
        <f aca="true" t="shared" si="6" ref="M50:M58">(K50+L50)</f>
        <v>13191</v>
      </c>
      <c r="N50" s="39">
        <f t="shared" si="1"/>
        <v>916976</v>
      </c>
      <c r="O50" s="36">
        <f t="shared" si="2"/>
        <v>813487</v>
      </c>
      <c r="P50" s="39"/>
      <c r="Q50" s="36">
        <f t="shared" si="3"/>
        <v>813487</v>
      </c>
      <c r="R50" s="25">
        <f t="shared" si="4"/>
        <v>800296</v>
      </c>
      <c r="S50" s="24">
        <v>54243845495.15</v>
      </c>
    </row>
    <row r="51" spans="1:19" ht="15.75">
      <c r="A51" s="35" t="s">
        <v>57</v>
      </c>
      <c r="B51" s="36">
        <v>574257</v>
      </c>
      <c r="C51" s="36">
        <v>477680</v>
      </c>
      <c r="D51" s="39"/>
      <c r="E51" s="36">
        <f t="shared" si="0"/>
        <v>477680</v>
      </c>
      <c r="F51" s="39">
        <v>311393</v>
      </c>
      <c r="G51" s="36">
        <v>323776</v>
      </c>
      <c r="H51" s="42"/>
      <c r="I51" s="36">
        <f t="shared" si="5"/>
        <v>323776</v>
      </c>
      <c r="J51" s="39">
        <v>26776</v>
      </c>
      <c r="K51" s="36">
        <v>26776</v>
      </c>
      <c r="L51" s="39"/>
      <c r="M51" s="36">
        <f t="shared" si="6"/>
        <v>26776</v>
      </c>
      <c r="N51" s="39">
        <f t="shared" si="1"/>
        <v>912426</v>
      </c>
      <c r="O51" s="36">
        <f t="shared" si="2"/>
        <v>828232</v>
      </c>
      <c r="P51" s="39"/>
      <c r="Q51" s="36">
        <f t="shared" si="3"/>
        <v>828232</v>
      </c>
      <c r="R51" s="25">
        <f t="shared" si="4"/>
        <v>801456</v>
      </c>
      <c r="S51" s="24">
        <f>SUM(S48:S50)</f>
        <v>54867609578.42</v>
      </c>
    </row>
    <row r="52" spans="1:18" ht="15.75">
      <c r="A52" s="35" t="s">
        <v>58</v>
      </c>
      <c r="B52" s="36">
        <v>636800</v>
      </c>
      <c r="C52" s="36">
        <v>556757</v>
      </c>
      <c r="D52" s="39"/>
      <c r="E52" s="36">
        <f t="shared" si="0"/>
        <v>556757</v>
      </c>
      <c r="F52" s="39">
        <v>343916</v>
      </c>
      <c r="G52" s="36">
        <v>337077</v>
      </c>
      <c r="H52" s="42"/>
      <c r="I52" s="36">
        <f t="shared" si="5"/>
        <v>337077</v>
      </c>
      <c r="J52" s="39">
        <v>27411</v>
      </c>
      <c r="K52" s="36">
        <v>27411</v>
      </c>
      <c r="L52" s="39"/>
      <c r="M52" s="36">
        <f t="shared" si="6"/>
        <v>27411</v>
      </c>
      <c r="N52" s="39">
        <f t="shared" si="1"/>
        <v>1008127</v>
      </c>
      <c r="O52" s="36">
        <f t="shared" si="2"/>
        <v>921245</v>
      </c>
      <c r="P52" s="39"/>
      <c r="Q52" s="36">
        <f t="shared" si="3"/>
        <v>921245</v>
      </c>
      <c r="R52" s="25">
        <f t="shared" si="4"/>
        <v>893834</v>
      </c>
    </row>
    <row r="53" spans="1:18" ht="15.75">
      <c r="A53" s="35" t="s">
        <v>59</v>
      </c>
      <c r="B53" s="36">
        <v>721836</v>
      </c>
      <c r="C53" s="36">
        <v>563525</v>
      </c>
      <c r="D53" s="39"/>
      <c r="E53" s="36">
        <f t="shared" si="0"/>
        <v>563525</v>
      </c>
      <c r="F53" s="39">
        <v>489852</v>
      </c>
      <c r="G53" s="36">
        <v>553908</v>
      </c>
      <c r="H53" s="42"/>
      <c r="I53" s="36">
        <f t="shared" si="5"/>
        <v>553908</v>
      </c>
      <c r="J53" s="39">
        <v>27178</v>
      </c>
      <c r="K53" s="36">
        <v>27178</v>
      </c>
      <c r="L53" s="39"/>
      <c r="M53" s="36">
        <f t="shared" si="6"/>
        <v>27178</v>
      </c>
      <c r="N53" s="39">
        <f t="shared" si="1"/>
        <v>1238866</v>
      </c>
      <c r="O53" s="36">
        <f t="shared" si="2"/>
        <v>1144611</v>
      </c>
      <c r="P53" s="39"/>
      <c r="Q53" s="36">
        <f t="shared" si="3"/>
        <v>1144611</v>
      </c>
      <c r="R53" s="25">
        <f t="shared" si="4"/>
        <v>1117433</v>
      </c>
    </row>
    <row r="54" spans="1:18" ht="15.75">
      <c r="A54" s="35" t="s">
        <v>60</v>
      </c>
      <c r="B54" s="36">
        <v>720042</v>
      </c>
      <c r="C54" s="36">
        <v>638121</v>
      </c>
      <c r="D54" s="39"/>
      <c r="E54" s="36">
        <f t="shared" si="0"/>
        <v>638121</v>
      </c>
      <c r="F54" s="39">
        <v>431001</v>
      </c>
      <c r="G54" s="36">
        <v>465881</v>
      </c>
      <c r="H54" s="42"/>
      <c r="I54" s="36">
        <f t="shared" si="5"/>
        <v>465881</v>
      </c>
      <c r="J54" s="39">
        <v>25202</v>
      </c>
      <c r="K54" s="36">
        <v>25202</v>
      </c>
      <c r="L54" s="39"/>
      <c r="M54" s="36">
        <f t="shared" si="6"/>
        <v>25202</v>
      </c>
      <c r="N54" s="39">
        <f t="shared" si="1"/>
        <v>1176245</v>
      </c>
      <c r="O54" s="36">
        <f t="shared" si="2"/>
        <v>1129204</v>
      </c>
      <c r="P54" s="39"/>
      <c r="Q54" s="36">
        <f t="shared" si="3"/>
        <v>1129204</v>
      </c>
      <c r="R54" s="25">
        <f t="shared" si="4"/>
        <v>1104002</v>
      </c>
    </row>
    <row r="55" spans="1:18" ht="15.75">
      <c r="A55" s="35" t="s">
        <v>61</v>
      </c>
      <c r="B55" s="36">
        <v>775412</v>
      </c>
      <c r="C55" s="36">
        <v>673960</v>
      </c>
      <c r="D55" s="39"/>
      <c r="E55" s="36">
        <f t="shared" si="0"/>
        <v>673960</v>
      </c>
      <c r="F55" s="39">
        <v>535981</v>
      </c>
      <c r="G55" s="36">
        <v>556392</v>
      </c>
      <c r="H55" s="42"/>
      <c r="I55" s="36">
        <f t="shared" si="5"/>
        <v>556392</v>
      </c>
      <c r="J55" s="39">
        <v>36499</v>
      </c>
      <c r="K55" s="36">
        <v>36499</v>
      </c>
      <c r="L55" s="39"/>
      <c r="M55" s="36">
        <f t="shared" si="6"/>
        <v>36499</v>
      </c>
      <c r="N55" s="39">
        <f t="shared" si="1"/>
        <v>1347892</v>
      </c>
      <c r="O55" s="36">
        <f t="shared" si="2"/>
        <v>1266851</v>
      </c>
      <c r="P55" s="39"/>
      <c r="Q55" s="36">
        <f t="shared" si="3"/>
        <v>1266851</v>
      </c>
      <c r="R55" s="25">
        <f t="shared" si="4"/>
        <v>1230352</v>
      </c>
    </row>
    <row r="56" spans="1:18" ht="15.75">
      <c r="A56" s="35" t="s">
        <v>62</v>
      </c>
      <c r="B56" s="36">
        <v>862573</v>
      </c>
      <c r="C56" s="36">
        <v>782004</v>
      </c>
      <c r="D56" s="39"/>
      <c r="E56" s="36">
        <f t="shared" si="0"/>
        <v>782004</v>
      </c>
      <c r="F56" s="39">
        <v>654871</v>
      </c>
      <c r="G56" s="36">
        <v>651947</v>
      </c>
      <c r="H56" s="42"/>
      <c r="I56" s="36">
        <f t="shared" si="5"/>
        <v>651947</v>
      </c>
      <c r="J56" s="39">
        <v>34098</v>
      </c>
      <c r="K56" s="36">
        <v>34098</v>
      </c>
      <c r="L56" s="39"/>
      <c r="M56" s="36">
        <f t="shared" si="6"/>
        <v>34098</v>
      </c>
      <c r="N56" s="39">
        <f t="shared" si="1"/>
        <v>1551542</v>
      </c>
      <c r="O56" s="36">
        <f t="shared" si="2"/>
        <v>1468049</v>
      </c>
      <c r="P56" s="39"/>
      <c r="Q56" s="36">
        <f t="shared" si="3"/>
        <v>1468049</v>
      </c>
      <c r="R56" s="25">
        <f t="shared" si="4"/>
        <v>1433951</v>
      </c>
    </row>
    <row r="57" spans="1:18" ht="15.75">
      <c r="A57" s="35" t="s">
        <v>63</v>
      </c>
      <c r="B57" s="36">
        <v>830495</v>
      </c>
      <c r="C57" s="36">
        <v>725837</v>
      </c>
      <c r="D57" s="43"/>
      <c r="E57" s="36">
        <f t="shared" si="0"/>
        <v>725837</v>
      </c>
      <c r="F57" s="39">
        <v>709383</v>
      </c>
      <c r="G57" s="36">
        <v>717444</v>
      </c>
      <c r="H57" s="42"/>
      <c r="I57" s="36">
        <f t="shared" si="5"/>
        <v>717444</v>
      </c>
      <c r="J57" s="39">
        <v>34643</v>
      </c>
      <c r="K57" s="36">
        <v>34642</v>
      </c>
      <c r="L57" s="39"/>
      <c r="M57" s="36">
        <f t="shared" si="6"/>
        <v>34642</v>
      </c>
      <c r="N57" s="39">
        <f t="shared" si="1"/>
        <v>1574521</v>
      </c>
      <c r="O57" s="36">
        <f t="shared" si="2"/>
        <v>1477923</v>
      </c>
      <c r="P57" s="39"/>
      <c r="Q57" s="36">
        <f t="shared" si="3"/>
        <v>1477923</v>
      </c>
      <c r="R57" s="25">
        <f t="shared" si="4"/>
        <v>1443281</v>
      </c>
    </row>
    <row r="58" spans="1:18" ht="15.75">
      <c r="A58" s="44" t="s">
        <v>64</v>
      </c>
      <c r="B58" s="45">
        <f>SUM(B13:B57)</f>
        <v>21542037</v>
      </c>
      <c r="C58" s="45">
        <f>SUM(C13:C57)</f>
        <v>13464655</v>
      </c>
      <c r="D58" s="45">
        <f>SUM(D13:D57)</f>
        <v>5021311</v>
      </c>
      <c r="E58" s="45">
        <f t="shared" si="0"/>
        <v>18485966</v>
      </c>
      <c r="F58" s="45">
        <f>SUM(F13:F57)</f>
        <v>15931687</v>
      </c>
      <c r="G58" s="45">
        <f>SUM(G13:G57)</f>
        <v>14859076</v>
      </c>
      <c r="H58" s="45">
        <f>SUM(H13:H57)</f>
        <v>84438</v>
      </c>
      <c r="I58" s="45">
        <f t="shared" si="5"/>
        <v>14943514</v>
      </c>
      <c r="J58" s="45">
        <f>SUM(J13:J57)</f>
        <v>4072524</v>
      </c>
      <c r="K58" s="45">
        <f>SUM(K13:K57)</f>
        <v>3588674</v>
      </c>
      <c r="L58" s="45">
        <f>SUM(L13:L57)</f>
        <v>2040</v>
      </c>
      <c r="M58" s="45">
        <f t="shared" si="6"/>
        <v>3590714</v>
      </c>
      <c r="N58" s="42">
        <f t="shared" si="1"/>
        <v>41546248</v>
      </c>
      <c r="O58" s="45">
        <f t="shared" si="2"/>
        <v>31912405</v>
      </c>
      <c r="P58" s="42">
        <f>(D58+H58+L58)</f>
        <v>5107789</v>
      </c>
      <c r="Q58" s="45">
        <f t="shared" si="3"/>
        <v>37020194</v>
      </c>
      <c r="R58" s="25">
        <f t="shared" si="4"/>
        <v>28323731</v>
      </c>
    </row>
    <row r="59" spans="1:17" ht="15">
      <c r="A59" s="40" t="s">
        <v>65</v>
      </c>
      <c r="B59" s="36">
        <v>0</v>
      </c>
      <c r="C59" s="36">
        <v>0</v>
      </c>
      <c r="D59" s="36">
        <v>0</v>
      </c>
      <c r="E59" s="36">
        <v>0</v>
      </c>
      <c r="F59" s="39">
        <v>391300</v>
      </c>
      <c r="G59" s="36">
        <v>382003</v>
      </c>
      <c r="H59" s="43">
        <v>0</v>
      </c>
      <c r="I59" s="36">
        <f t="shared" si="5"/>
        <v>382003</v>
      </c>
      <c r="J59" s="39">
        <v>0</v>
      </c>
      <c r="K59" s="36"/>
      <c r="L59" s="43"/>
      <c r="M59" s="36">
        <v>0</v>
      </c>
      <c r="N59" s="39">
        <f t="shared" si="1"/>
        <v>391300</v>
      </c>
      <c r="O59" s="36">
        <f t="shared" si="2"/>
        <v>382003</v>
      </c>
      <c r="P59" s="39">
        <f>(D59+H59+L59)</f>
        <v>0</v>
      </c>
      <c r="Q59" s="36">
        <f t="shared" si="3"/>
        <v>382003</v>
      </c>
    </row>
    <row r="60" spans="1:17" ht="15.75">
      <c r="A60" s="44" t="s">
        <v>66</v>
      </c>
      <c r="B60" s="45">
        <f aca="true" t="shared" si="7" ref="B60:M60">SUM(B58:B59)</f>
        <v>21542037</v>
      </c>
      <c r="C60" s="45">
        <f t="shared" si="7"/>
        <v>13464655</v>
      </c>
      <c r="D60" s="45">
        <f t="shared" si="7"/>
        <v>5021311</v>
      </c>
      <c r="E60" s="45">
        <f t="shared" si="7"/>
        <v>18485966</v>
      </c>
      <c r="F60" s="45">
        <f t="shared" si="7"/>
        <v>16322987</v>
      </c>
      <c r="G60" s="45">
        <f t="shared" si="7"/>
        <v>15241079</v>
      </c>
      <c r="H60" s="45">
        <f t="shared" si="7"/>
        <v>84438</v>
      </c>
      <c r="I60" s="45">
        <f t="shared" si="7"/>
        <v>15325517</v>
      </c>
      <c r="J60" s="45">
        <f t="shared" si="7"/>
        <v>4072524</v>
      </c>
      <c r="K60" s="45">
        <f t="shared" si="7"/>
        <v>3588674</v>
      </c>
      <c r="L60" s="45">
        <f t="shared" si="7"/>
        <v>2040</v>
      </c>
      <c r="M60" s="45">
        <f t="shared" si="7"/>
        <v>3590714</v>
      </c>
      <c r="N60" s="42">
        <f>(B60+F60+J60)</f>
        <v>41937548</v>
      </c>
      <c r="O60" s="45">
        <f>SUM(O58:O59)</f>
        <v>32294408</v>
      </c>
      <c r="P60" s="45">
        <f>SUM(P58:P59)</f>
        <v>5107789</v>
      </c>
      <c r="Q60" s="45">
        <f>SUM(Q58:Q59)</f>
        <v>37402197</v>
      </c>
    </row>
    <row r="61" spans="1:17" ht="15">
      <c r="A61" s="46" t="s">
        <v>67</v>
      </c>
      <c r="B61" s="36">
        <f aca="true" t="shared" si="8" ref="B61:M61">(B50+B51+B52+B53+B54+B55+B56+B57)</f>
        <v>5805808</v>
      </c>
      <c r="C61" s="36">
        <f t="shared" si="8"/>
        <v>5007115</v>
      </c>
      <c r="D61" s="36">
        <f t="shared" si="8"/>
        <v>0</v>
      </c>
      <c r="E61" s="36">
        <f t="shared" si="8"/>
        <v>5007115</v>
      </c>
      <c r="F61" s="36">
        <f t="shared" si="8"/>
        <v>3695787</v>
      </c>
      <c r="G61" s="36">
        <f t="shared" si="8"/>
        <v>3817490</v>
      </c>
      <c r="H61" s="36">
        <f t="shared" si="8"/>
        <v>0</v>
      </c>
      <c r="I61" s="36">
        <f t="shared" si="8"/>
        <v>3817490</v>
      </c>
      <c r="J61" s="36">
        <f t="shared" si="8"/>
        <v>225000</v>
      </c>
      <c r="K61" s="36">
        <f t="shared" si="8"/>
        <v>224997</v>
      </c>
      <c r="L61" s="36">
        <f t="shared" si="8"/>
        <v>0</v>
      </c>
      <c r="M61" s="36">
        <f t="shared" si="8"/>
        <v>224997</v>
      </c>
      <c r="N61" s="39">
        <f>(B61+F61+J61)</f>
        <v>9726595</v>
      </c>
      <c r="O61" s="36">
        <f>(C61+G61+K61)</f>
        <v>9049602</v>
      </c>
      <c r="P61" s="36">
        <f>(D61+H61+L61)</f>
        <v>0</v>
      </c>
      <c r="Q61" s="36">
        <f>(E61+I61+M61)</f>
        <v>9049602</v>
      </c>
    </row>
    <row r="62" ht="15.75">
      <c r="A62" s="2"/>
    </row>
  </sheetData>
  <printOptions/>
  <pageMargins left="0.5" right="0.63" top="0.5" bottom="0.63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M60"/>
  <sheetViews>
    <sheetView tabSelected="1" defaultGridColor="0" zoomScale="87" zoomScaleNormal="87" colorId="22" workbookViewId="0" topLeftCell="A1">
      <selection activeCell="A1" sqref="A1"/>
    </sheetView>
  </sheetViews>
  <sheetFormatPr defaultColWidth="9.796875" defaultRowHeight="15"/>
  <cols>
    <col min="1" max="1" width="40.796875" style="0" customWidth="1"/>
    <col min="2" max="3" width="10.796875" style="0" customWidth="1"/>
    <col min="5" max="7" width="10.796875" style="0" customWidth="1"/>
    <col min="9" max="9" width="10.796875" style="0" customWidth="1"/>
    <col min="11" max="12" width="10.796875" style="0" customWidth="1"/>
    <col min="14" max="15" width="10.796875" style="0" customWidth="1"/>
    <col min="17" max="17" width="10.796875" style="0" customWidth="1"/>
    <col min="19" max="19" width="40.796875" style="0" customWidth="1"/>
    <col min="20" max="20" width="10.796875" style="0" customWidth="1"/>
    <col min="22" max="25" width="10.796875" style="0" customWidth="1"/>
  </cols>
  <sheetData>
    <row r="1" ht="15">
      <c r="A1" s="24"/>
    </row>
    <row r="2" ht="15.75">
      <c r="A2" s="2" t="s">
        <v>0</v>
      </c>
    </row>
    <row r="3" ht="15.75">
      <c r="A3" s="2" t="s">
        <v>1</v>
      </c>
    </row>
    <row r="4" ht="15">
      <c r="A4" t="s">
        <v>2</v>
      </c>
    </row>
    <row r="5" spans="1:7" ht="15.75">
      <c r="A5" s="3"/>
      <c r="B5" s="1"/>
      <c r="C5" s="1"/>
      <c r="D5" s="2"/>
      <c r="E5" s="2" t="s">
        <v>68</v>
      </c>
      <c r="F5" s="1"/>
      <c r="G5" s="2"/>
    </row>
    <row r="6" spans="1:7" ht="15.75">
      <c r="A6" s="3"/>
      <c r="B6" s="1"/>
      <c r="C6" s="1"/>
      <c r="D6" s="2"/>
      <c r="E6" s="1"/>
      <c r="F6" s="1"/>
      <c r="G6" s="2"/>
    </row>
    <row r="7" spans="1:13" ht="15.75">
      <c r="A7" s="4"/>
      <c r="B7" s="4"/>
      <c r="C7" s="4"/>
      <c r="D7" s="5"/>
      <c r="E7" s="4"/>
      <c r="F7" s="4"/>
      <c r="G7" s="4"/>
      <c r="H7" s="4"/>
      <c r="I7" s="4"/>
      <c r="J7" s="4"/>
      <c r="K7" s="4"/>
      <c r="L7" s="4"/>
      <c r="M7" t="s">
        <v>7</v>
      </c>
    </row>
    <row r="8" spans="1:13" ht="15.75">
      <c r="A8" s="47"/>
      <c r="B8" s="2"/>
      <c r="C8" s="2"/>
      <c r="D8" s="7"/>
      <c r="E8" s="2"/>
      <c r="F8" s="2" t="s">
        <v>8</v>
      </c>
      <c r="G8" s="2"/>
      <c r="H8" s="2"/>
      <c r="I8" s="2"/>
      <c r="J8" s="7"/>
      <c r="K8" s="2"/>
      <c r="L8" s="2"/>
      <c r="M8" s="11"/>
    </row>
    <row r="9" spans="1:13" ht="15.75">
      <c r="A9" s="8" t="s">
        <v>69</v>
      </c>
      <c r="B9" s="48" t="s">
        <v>70</v>
      </c>
      <c r="C9" s="30"/>
      <c r="D9" s="49"/>
      <c r="E9" s="10"/>
      <c r="F9" s="10"/>
      <c r="G9" s="11"/>
      <c r="H9" s="10"/>
      <c r="I9" s="10"/>
      <c r="J9" s="11"/>
      <c r="K9" s="2" t="s">
        <v>71</v>
      </c>
      <c r="L9" s="2"/>
      <c r="M9" s="7"/>
    </row>
    <row r="10" spans="1:13" ht="15.75">
      <c r="A10" s="50"/>
      <c r="B10" s="30" t="s">
        <v>72</v>
      </c>
      <c r="C10" s="30"/>
      <c r="D10" s="49"/>
      <c r="E10" s="30" t="s">
        <v>73</v>
      </c>
      <c r="F10" s="30"/>
      <c r="G10" s="51"/>
      <c r="H10" s="30" t="s">
        <v>74</v>
      </c>
      <c r="I10" s="30"/>
      <c r="J10" s="51"/>
      <c r="K10" s="2"/>
      <c r="L10" s="2"/>
      <c r="M10" s="7"/>
    </row>
    <row r="11" spans="1:13" ht="15.75">
      <c r="A11" s="26"/>
      <c r="B11" s="14"/>
      <c r="C11" s="5"/>
      <c r="D11" s="15"/>
      <c r="E11" s="14"/>
      <c r="F11" s="5"/>
      <c r="G11" s="15"/>
      <c r="H11" s="14"/>
      <c r="I11" s="5"/>
      <c r="J11" s="15"/>
      <c r="K11" s="14"/>
      <c r="L11" s="5"/>
      <c r="M11" s="15"/>
    </row>
    <row r="12" spans="1:13" ht="15.75">
      <c r="A12" s="35"/>
      <c r="B12" s="52" t="s">
        <v>15</v>
      </c>
      <c r="C12" s="53" t="s">
        <v>16</v>
      </c>
      <c r="D12" s="54" t="s">
        <v>75</v>
      </c>
      <c r="E12" s="52" t="s">
        <v>15</v>
      </c>
      <c r="F12" s="53" t="s">
        <v>76</v>
      </c>
      <c r="G12" s="54" t="s">
        <v>77</v>
      </c>
      <c r="H12" s="52" t="s">
        <v>15</v>
      </c>
      <c r="I12" s="53" t="s">
        <v>16</v>
      </c>
      <c r="J12" s="54" t="s">
        <v>78</v>
      </c>
      <c r="K12" s="52" t="s">
        <v>15</v>
      </c>
      <c r="L12" s="53" t="s">
        <v>16</v>
      </c>
      <c r="M12" s="54" t="s">
        <v>78</v>
      </c>
    </row>
    <row r="13" spans="1:13" ht="15">
      <c r="A13" s="26" t="s">
        <v>79</v>
      </c>
      <c r="B13" s="55">
        <v>493505</v>
      </c>
      <c r="C13" s="56">
        <v>308737</v>
      </c>
      <c r="D13" s="57">
        <f aca="true" t="shared" si="0" ref="D13:D38">(C13/B13*100)</f>
        <v>62.56005511595627</v>
      </c>
      <c r="E13" s="58">
        <v>3301</v>
      </c>
      <c r="F13" s="59">
        <v>3301</v>
      </c>
      <c r="G13" s="57">
        <f>(F13/E13*100)</f>
        <v>100</v>
      </c>
      <c r="H13" s="58"/>
      <c r="I13" s="58"/>
      <c r="J13" s="57"/>
      <c r="K13" s="58">
        <f aca="true" t="shared" si="1" ref="K13:K58">(B13+E13+H13)</f>
        <v>496806</v>
      </c>
      <c r="L13" s="58">
        <f aca="true" t="shared" si="2" ref="L13:L58">(C13+F13+I13)</f>
        <v>312038</v>
      </c>
      <c r="M13" s="57">
        <f aca="true" t="shared" si="3" ref="M13:M38">(L13/K13*100)</f>
        <v>62.80882275978954</v>
      </c>
    </row>
    <row r="14" spans="1:13" ht="15">
      <c r="A14" s="26" t="s">
        <v>80</v>
      </c>
      <c r="B14" s="60">
        <v>58104</v>
      </c>
      <c r="C14" s="56">
        <v>49712</v>
      </c>
      <c r="D14" s="57">
        <f t="shared" si="0"/>
        <v>85.5569323970811</v>
      </c>
      <c r="E14" s="58">
        <v>2610</v>
      </c>
      <c r="F14" s="56">
        <v>1769</v>
      </c>
      <c r="G14" s="57">
        <f>(F14/E14*100)</f>
        <v>67.77777777777779</v>
      </c>
      <c r="H14" s="58"/>
      <c r="I14" s="58"/>
      <c r="J14" s="57"/>
      <c r="K14" s="58">
        <f t="shared" si="1"/>
        <v>60714</v>
      </c>
      <c r="L14" s="58">
        <f t="shared" si="2"/>
        <v>51481</v>
      </c>
      <c r="M14" s="57">
        <f t="shared" si="3"/>
        <v>84.79263431827914</v>
      </c>
    </row>
    <row r="15" spans="1:13" ht="15">
      <c r="A15" s="26" t="s">
        <v>81</v>
      </c>
      <c r="B15" s="60">
        <v>290162</v>
      </c>
      <c r="C15" s="56">
        <v>193864</v>
      </c>
      <c r="D15" s="57">
        <f t="shared" si="0"/>
        <v>66.81233242119919</v>
      </c>
      <c r="E15" s="58">
        <v>92256</v>
      </c>
      <c r="F15" s="56">
        <v>4255</v>
      </c>
      <c r="G15" s="57">
        <f>(F15/E15*100)</f>
        <v>4.612166146375304</v>
      </c>
      <c r="H15" s="58"/>
      <c r="I15" s="58"/>
      <c r="J15" s="57"/>
      <c r="K15" s="58">
        <f t="shared" si="1"/>
        <v>382418</v>
      </c>
      <c r="L15" s="58">
        <f t="shared" si="2"/>
        <v>198119</v>
      </c>
      <c r="M15" s="57">
        <f t="shared" si="3"/>
        <v>51.80692331427914</v>
      </c>
    </row>
    <row r="16" spans="1:13" ht="15">
      <c r="A16" s="26" t="s">
        <v>82</v>
      </c>
      <c r="B16" s="60">
        <v>35415</v>
      </c>
      <c r="C16" s="56">
        <v>24103</v>
      </c>
      <c r="D16" s="57">
        <f t="shared" si="0"/>
        <v>68.0587321756318</v>
      </c>
      <c r="E16" s="58">
        <v>0</v>
      </c>
      <c r="F16" s="56">
        <v>0</v>
      </c>
      <c r="G16" s="57">
        <v>0</v>
      </c>
      <c r="H16" s="58"/>
      <c r="I16" s="58"/>
      <c r="J16" s="57"/>
      <c r="K16" s="58">
        <f t="shared" si="1"/>
        <v>35415</v>
      </c>
      <c r="L16" s="58">
        <f t="shared" si="2"/>
        <v>24103</v>
      </c>
      <c r="M16" s="57">
        <f t="shared" si="3"/>
        <v>68.0587321756318</v>
      </c>
    </row>
    <row r="17" spans="1:13" ht="15">
      <c r="A17" s="26" t="s">
        <v>83</v>
      </c>
      <c r="B17" s="60">
        <v>74527</v>
      </c>
      <c r="C17" s="56">
        <v>44668</v>
      </c>
      <c r="D17" s="57">
        <f t="shared" si="0"/>
        <v>59.93532545252056</v>
      </c>
      <c r="E17" s="58">
        <v>0</v>
      </c>
      <c r="F17" s="56">
        <v>3058</v>
      </c>
      <c r="G17" s="57">
        <v>0</v>
      </c>
      <c r="H17" s="58"/>
      <c r="I17" s="58"/>
      <c r="J17" s="57"/>
      <c r="K17" s="58">
        <f t="shared" si="1"/>
        <v>74527</v>
      </c>
      <c r="L17" s="58">
        <f t="shared" si="2"/>
        <v>47726</v>
      </c>
      <c r="M17" s="57">
        <f t="shared" si="3"/>
        <v>64.0385363693695</v>
      </c>
    </row>
    <row r="18" spans="1:13" ht="15">
      <c r="A18" s="26" t="s">
        <v>84</v>
      </c>
      <c r="B18" s="60">
        <v>615350</v>
      </c>
      <c r="C18" s="56">
        <v>405410</v>
      </c>
      <c r="D18" s="57">
        <f t="shared" si="0"/>
        <v>65.88283090923865</v>
      </c>
      <c r="E18" s="58">
        <v>0</v>
      </c>
      <c r="F18" s="56">
        <v>5124</v>
      </c>
      <c r="G18" s="57">
        <v>0</v>
      </c>
      <c r="H18" s="58"/>
      <c r="I18" s="58"/>
      <c r="J18" s="57"/>
      <c r="K18" s="58">
        <f t="shared" si="1"/>
        <v>615350</v>
      </c>
      <c r="L18" s="58">
        <f t="shared" si="2"/>
        <v>410534</v>
      </c>
      <c r="M18" s="57">
        <f t="shared" si="3"/>
        <v>66.71552774843586</v>
      </c>
    </row>
    <row r="19" spans="1:13" ht="15">
      <c r="A19" s="26" t="s">
        <v>85</v>
      </c>
      <c r="B19" s="60">
        <v>103515</v>
      </c>
      <c r="C19" s="56">
        <v>67632</v>
      </c>
      <c r="D19" s="57">
        <f t="shared" si="0"/>
        <v>65.33545862918417</v>
      </c>
      <c r="E19" s="58">
        <v>30</v>
      </c>
      <c r="F19" s="56">
        <v>30</v>
      </c>
      <c r="G19" s="57">
        <f aca="true" t="shared" si="4" ref="G19:G25">(F19/E19*100)</f>
        <v>100</v>
      </c>
      <c r="H19" s="58"/>
      <c r="I19" s="58"/>
      <c r="J19" s="57"/>
      <c r="K19" s="58">
        <f t="shared" si="1"/>
        <v>103545</v>
      </c>
      <c r="L19" s="58">
        <f t="shared" si="2"/>
        <v>67662</v>
      </c>
      <c r="M19" s="57">
        <f t="shared" si="3"/>
        <v>65.34550195567145</v>
      </c>
    </row>
    <row r="20" spans="1:13" ht="15">
      <c r="A20" s="26" t="s">
        <v>25</v>
      </c>
      <c r="B20" s="60">
        <v>740420</v>
      </c>
      <c r="C20" s="56">
        <v>522034</v>
      </c>
      <c r="D20" s="57">
        <f t="shared" si="0"/>
        <v>70.5051187164042</v>
      </c>
      <c r="E20" s="58">
        <v>25000</v>
      </c>
      <c r="F20" s="56">
        <v>0</v>
      </c>
      <c r="G20" s="57">
        <f t="shared" si="4"/>
        <v>0</v>
      </c>
      <c r="H20" s="58"/>
      <c r="I20" s="58"/>
      <c r="J20" s="57"/>
      <c r="K20" s="58">
        <f t="shared" si="1"/>
        <v>765420</v>
      </c>
      <c r="L20" s="58">
        <f t="shared" si="2"/>
        <v>522034</v>
      </c>
      <c r="M20" s="57">
        <f t="shared" si="3"/>
        <v>68.20229416529487</v>
      </c>
    </row>
    <row r="21" spans="1:13" ht="15">
      <c r="A21" s="26" t="s">
        <v>86</v>
      </c>
      <c r="B21" s="60">
        <v>1568874</v>
      </c>
      <c r="C21" s="56">
        <v>1141534</v>
      </c>
      <c r="D21" s="57">
        <f t="shared" si="0"/>
        <v>72.76135623383395</v>
      </c>
      <c r="E21" s="58">
        <v>310260</v>
      </c>
      <c r="F21" s="56">
        <v>239445</v>
      </c>
      <c r="G21" s="57">
        <f t="shared" si="4"/>
        <v>77.17559466254109</v>
      </c>
      <c r="H21" s="58"/>
      <c r="I21" s="58"/>
      <c r="J21" s="57"/>
      <c r="K21" s="58">
        <f t="shared" si="1"/>
        <v>1879134</v>
      </c>
      <c r="L21" s="58">
        <f t="shared" si="2"/>
        <v>1380979</v>
      </c>
      <c r="M21" s="57">
        <f t="shared" si="3"/>
        <v>73.4901821796636</v>
      </c>
    </row>
    <row r="22" spans="1:13" ht="15">
      <c r="A22" s="26" t="s">
        <v>87</v>
      </c>
      <c r="B22" s="60">
        <v>15430493</v>
      </c>
      <c r="C22" s="56">
        <v>10768058</v>
      </c>
      <c r="D22" s="57">
        <f t="shared" si="0"/>
        <v>69.78427714526036</v>
      </c>
      <c r="E22" s="58">
        <v>971000</v>
      </c>
      <c r="F22" s="56">
        <v>75310</v>
      </c>
      <c r="G22" s="57">
        <f t="shared" si="4"/>
        <v>7.755921730175078</v>
      </c>
      <c r="H22" s="58">
        <v>29000</v>
      </c>
      <c r="I22" s="58">
        <v>19720</v>
      </c>
      <c r="J22" s="57">
        <f>(I22/H22*100)</f>
        <v>68</v>
      </c>
      <c r="K22" s="58">
        <f t="shared" si="1"/>
        <v>16430493</v>
      </c>
      <c r="L22" s="58">
        <f t="shared" si="2"/>
        <v>10863088</v>
      </c>
      <c r="M22" s="57">
        <f t="shared" si="3"/>
        <v>66.11541114438867</v>
      </c>
    </row>
    <row r="23" spans="1:13" ht="15">
      <c r="A23" s="26" t="s">
        <v>88</v>
      </c>
      <c r="B23" s="60">
        <v>10669023</v>
      </c>
      <c r="C23" s="56">
        <v>7566844</v>
      </c>
      <c r="D23" s="57">
        <f t="shared" si="0"/>
        <v>70.92349505667013</v>
      </c>
      <c r="E23" s="58">
        <v>413029</v>
      </c>
      <c r="F23" s="56">
        <v>185649</v>
      </c>
      <c r="G23" s="57">
        <f t="shared" si="4"/>
        <v>44.948175551837764</v>
      </c>
      <c r="H23" s="58"/>
      <c r="I23" s="58"/>
      <c r="J23" s="57"/>
      <c r="K23" s="58">
        <f t="shared" si="1"/>
        <v>11082052</v>
      </c>
      <c r="L23" s="58">
        <f t="shared" si="2"/>
        <v>7752493</v>
      </c>
      <c r="M23" s="57">
        <f t="shared" si="3"/>
        <v>69.95539273773485</v>
      </c>
    </row>
    <row r="24" spans="1:13" ht="15">
      <c r="A24" s="26" t="s">
        <v>89</v>
      </c>
      <c r="B24" s="60">
        <v>3645377</v>
      </c>
      <c r="C24" s="56">
        <v>2421659</v>
      </c>
      <c r="D24" s="57">
        <f t="shared" si="0"/>
        <v>66.43096173591923</v>
      </c>
      <c r="E24" s="58">
        <v>97311</v>
      </c>
      <c r="F24" s="56">
        <v>77526</v>
      </c>
      <c r="G24" s="57">
        <f t="shared" si="4"/>
        <v>79.66828005055955</v>
      </c>
      <c r="H24" s="58"/>
      <c r="I24" s="58"/>
      <c r="J24" s="57"/>
      <c r="K24" s="58">
        <f t="shared" si="1"/>
        <v>3742688</v>
      </c>
      <c r="L24" s="58">
        <f t="shared" si="2"/>
        <v>2499185</v>
      </c>
      <c r="M24" s="57">
        <f t="shared" si="3"/>
        <v>66.77513594507477</v>
      </c>
    </row>
    <row r="25" spans="1:13" ht="15">
      <c r="A25" s="26" t="s">
        <v>90</v>
      </c>
      <c r="B25" s="60">
        <v>4086814</v>
      </c>
      <c r="C25" s="56">
        <v>3142421</v>
      </c>
      <c r="D25" s="57">
        <f t="shared" si="0"/>
        <v>76.89170586182782</v>
      </c>
      <c r="E25" s="58">
        <v>73436</v>
      </c>
      <c r="F25" s="56">
        <v>6703</v>
      </c>
      <c r="G25" s="57">
        <f t="shared" si="4"/>
        <v>9.127675799335476</v>
      </c>
      <c r="H25" s="58"/>
      <c r="I25" s="58"/>
      <c r="J25" s="57"/>
      <c r="K25" s="58">
        <f t="shared" si="1"/>
        <v>4160250</v>
      </c>
      <c r="L25" s="58">
        <f t="shared" si="2"/>
        <v>3149124</v>
      </c>
      <c r="M25" s="57">
        <f t="shared" si="3"/>
        <v>75.69554714259961</v>
      </c>
    </row>
    <row r="26" spans="1:13" ht="15">
      <c r="A26" s="26" t="s">
        <v>91</v>
      </c>
      <c r="B26" s="60">
        <v>40451</v>
      </c>
      <c r="C26" s="56">
        <v>31478</v>
      </c>
      <c r="D26" s="57">
        <f t="shared" si="0"/>
        <v>77.81760648686064</v>
      </c>
      <c r="E26" s="58">
        <v>0</v>
      </c>
      <c r="F26" s="56">
        <v>18</v>
      </c>
      <c r="G26" s="57">
        <v>0</v>
      </c>
      <c r="H26" s="58"/>
      <c r="I26" s="58"/>
      <c r="J26" s="57"/>
      <c r="K26" s="58">
        <f t="shared" si="1"/>
        <v>40451</v>
      </c>
      <c r="L26" s="58">
        <f t="shared" si="2"/>
        <v>31496</v>
      </c>
      <c r="M26" s="57">
        <f t="shared" si="3"/>
        <v>77.86210476873254</v>
      </c>
    </row>
    <row r="27" spans="1:13" ht="15">
      <c r="A27" s="26" t="s">
        <v>92</v>
      </c>
      <c r="B27" s="60">
        <v>654780</v>
      </c>
      <c r="C27" s="56">
        <v>250378</v>
      </c>
      <c r="D27" s="57">
        <f t="shared" si="0"/>
        <v>38.23849231803048</v>
      </c>
      <c r="E27" s="58">
        <v>452703</v>
      </c>
      <c r="F27" s="56">
        <v>465000</v>
      </c>
      <c r="G27" s="57">
        <f aca="true" t="shared" si="5" ref="G27:G37">(F27/E27*100)</f>
        <v>102.71635045493403</v>
      </c>
      <c r="H27" s="58"/>
      <c r="I27" s="58"/>
      <c r="J27" s="57"/>
      <c r="K27" s="58">
        <f t="shared" si="1"/>
        <v>1107483</v>
      </c>
      <c r="L27" s="58">
        <f t="shared" si="2"/>
        <v>715378</v>
      </c>
      <c r="M27" s="57">
        <f t="shared" si="3"/>
        <v>64.59494186366743</v>
      </c>
    </row>
    <row r="28" spans="1:13" ht="15">
      <c r="A28" s="26" t="s">
        <v>93</v>
      </c>
      <c r="B28" s="60">
        <v>5957925</v>
      </c>
      <c r="C28" s="56">
        <v>4258785</v>
      </c>
      <c r="D28" s="57">
        <f t="shared" si="0"/>
        <v>71.48101058673952</v>
      </c>
      <c r="E28" s="58">
        <v>946433</v>
      </c>
      <c r="F28" s="56">
        <v>1078860</v>
      </c>
      <c r="G28" s="57">
        <f t="shared" si="5"/>
        <v>113.99222131941723</v>
      </c>
      <c r="H28" s="58">
        <v>5850</v>
      </c>
      <c r="I28" s="58">
        <v>0</v>
      </c>
      <c r="J28" s="57">
        <f>(I28/H28*100)</f>
        <v>0</v>
      </c>
      <c r="K28" s="58">
        <f t="shared" si="1"/>
        <v>6910208</v>
      </c>
      <c r="L28" s="58">
        <f t="shared" si="2"/>
        <v>5337645</v>
      </c>
      <c r="M28" s="57">
        <f t="shared" si="3"/>
        <v>77.24289920071871</v>
      </c>
    </row>
    <row r="29" spans="1:13" ht="15">
      <c r="A29" s="26" t="s">
        <v>94</v>
      </c>
      <c r="B29" s="60">
        <v>1488971</v>
      </c>
      <c r="C29" s="56">
        <v>926054</v>
      </c>
      <c r="D29" s="57">
        <f t="shared" si="0"/>
        <v>62.194226751226175</v>
      </c>
      <c r="E29" s="58">
        <v>13312166</v>
      </c>
      <c r="F29" s="56">
        <v>10051082</v>
      </c>
      <c r="G29" s="57">
        <f t="shared" si="5"/>
        <v>75.50297975551086</v>
      </c>
      <c r="H29" s="58"/>
      <c r="I29" s="58"/>
      <c r="J29" s="57"/>
      <c r="K29" s="58">
        <f t="shared" si="1"/>
        <v>14801137</v>
      </c>
      <c r="L29" s="58">
        <f t="shared" si="2"/>
        <v>10977136</v>
      </c>
      <c r="M29" s="57">
        <f t="shared" si="3"/>
        <v>74.16414022787575</v>
      </c>
    </row>
    <row r="30" spans="1:13" ht="15">
      <c r="A30" s="26" t="s">
        <v>95</v>
      </c>
      <c r="B30" s="60">
        <v>307557</v>
      </c>
      <c r="C30" s="56">
        <v>214247</v>
      </c>
      <c r="D30" s="57">
        <f t="shared" si="0"/>
        <v>69.66090838446208</v>
      </c>
      <c r="E30" s="58">
        <v>22378546</v>
      </c>
      <c r="F30" s="56">
        <v>18124471</v>
      </c>
      <c r="G30" s="57">
        <f t="shared" si="5"/>
        <v>80.99038695364747</v>
      </c>
      <c r="H30" s="58"/>
      <c r="I30" s="58"/>
      <c r="J30" s="57"/>
      <c r="K30" s="58">
        <f t="shared" si="1"/>
        <v>22686103</v>
      </c>
      <c r="L30" s="58">
        <f t="shared" si="2"/>
        <v>18338718</v>
      </c>
      <c r="M30" s="57">
        <f t="shared" si="3"/>
        <v>80.83679246276894</v>
      </c>
    </row>
    <row r="31" spans="1:13" ht="15">
      <c r="A31" s="26" t="s">
        <v>96</v>
      </c>
      <c r="B31" s="60">
        <v>235686</v>
      </c>
      <c r="C31" s="56">
        <v>152672</v>
      </c>
      <c r="D31" s="57">
        <f t="shared" si="0"/>
        <v>64.77771271946573</v>
      </c>
      <c r="E31" s="58">
        <v>1757348</v>
      </c>
      <c r="F31" s="56">
        <v>1151449</v>
      </c>
      <c r="G31" s="57">
        <f t="shared" si="5"/>
        <v>65.52196832955111</v>
      </c>
      <c r="H31" s="58">
        <v>79800</v>
      </c>
      <c r="I31" s="58">
        <v>38161</v>
      </c>
      <c r="J31" s="57">
        <f>(I31/H31*100)</f>
        <v>47.82080200501253</v>
      </c>
      <c r="K31" s="58">
        <f t="shared" si="1"/>
        <v>2072834</v>
      </c>
      <c r="L31" s="58">
        <f t="shared" si="2"/>
        <v>1342282</v>
      </c>
      <c r="M31" s="57">
        <f t="shared" si="3"/>
        <v>64.75588493820538</v>
      </c>
    </row>
    <row r="32" spans="1:13" ht="15">
      <c r="A32" s="26" t="s">
        <v>97</v>
      </c>
      <c r="B32" s="60">
        <v>797783</v>
      </c>
      <c r="C32" s="56">
        <v>646295</v>
      </c>
      <c r="D32" s="57">
        <f t="shared" si="0"/>
        <v>81.01137778067469</v>
      </c>
      <c r="E32" s="58">
        <v>159110</v>
      </c>
      <c r="F32" s="56">
        <v>104104</v>
      </c>
      <c r="G32" s="57">
        <f t="shared" si="5"/>
        <v>65.42894852617685</v>
      </c>
      <c r="H32" s="58">
        <v>486000</v>
      </c>
      <c r="I32" s="58">
        <v>199155</v>
      </c>
      <c r="J32" s="57">
        <f>(I32/H32*100)</f>
        <v>40.97839506172839</v>
      </c>
      <c r="K32" s="58">
        <f t="shared" si="1"/>
        <v>1442893</v>
      </c>
      <c r="L32" s="58">
        <f t="shared" si="2"/>
        <v>949554</v>
      </c>
      <c r="M32" s="57">
        <f t="shared" si="3"/>
        <v>65.80903781500083</v>
      </c>
    </row>
    <row r="33" spans="1:13" ht="15">
      <c r="A33" s="26" t="s">
        <v>98</v>
      </c>
      <c r="B33" s="60">
        <v>1624732</v>
      </c>
      <c r="C33" s="56">
        <v>1025018</v>
      </c>
      <c r="D33" s="57">
        <f t="shared" si="0"/>
        <v>63.08843550813303</v>
      </c>
      <c r="E33" s="58">
        <v>928758</v>
      </c>
      <c r="F33" s="56">
        <v>623306</v>
      </c>
      <c r="G33" s="57">
        <f t="shared" si="5"/>
        <v>67.11177723368196</v>
      </c>
      <c r="H33" s="58">
        <v>7503269</v>
      </c>
      <c r="I33" s="58">
        <v>4838858</v>
      </c>
      <c r="J33" s="57">
        <f>(I33/H33*100)</f>
        <v>64.48999762636792</v>
      </c>
      <c r="K33" s="58">
        <f t="shared" si="1"/>
        <v>10056759</v>
      </c>
      <c r="L33" s="58">
        <f t="shared" si="2"/>
        <v>6487182</v>
      </c>
      <c r="M33" s="57">
        <f t="shared" si="3"/>
        <v>64.50569214197138</v>
      </c>
    </row>
    <row r="34" spans="1:13" ht="15">
      <c r="A34" s="26" t="s">
        <v>99</v>
      </c>
      <c r="B34" s="60">
        <v>123341</v>
      </c>
      <c r="C34" s="56">
        <v>67609</v>
      </c>
      <c r="D34" s="57">
        <f t="shared" si="0"/>
        <v>54.81470070779384</v>
      </c>
      <c r="E34" s="58">
        <v>5287600</v>
      </c>
      <c r="F34" s="56">
        <v>2642904</v>
      </c>
      <c r="G34" s="57">
        <f t="shared" si="5"/>
        <v>49.98305469400106</v>
      </c>
      <c r="H34" s="58">
        <v>6375</v>
      </c>
      <c r="I34" s="58">
        <v>0</v>
      </c>
      <c r="J34" s="57">
        <f>(I34/H34*100)</f>
        <v>0</v>
      </c>
      <c r="K34" s="58">
        <f t="shared" si="1"/>
        <v>5417316</v>
      </c>
      <c r="L34" s="58">
        <f t="shared" si="2"/>
        <v>2710513</v>
      </c>
      <c r="M34" s="57">
        <f t="shared" si="3"/>
        <v>50.03424204901468</v>
      </c>
    </row>
    <row r="35" spans="1:13" ht="15">
      <c r="A35" s="26" t="s">
        <v>100</v>
      </c>
      <c r="B35" s="60">
        <v>1904454</v>
      </c>
      <c r="C35" s="56">
        <v>2867539</v>
      </c>
      <c r="D35" s="57">
        <f t="shared" si="0"/>
        <v>150.57013716267232</v>
      </c>
      <c r="E35" s="58">
        <v>4845260</v>
      </c>
      <c r="F35" s="56">
        <v>8330277</v>
      </c>
      <c r="G35" s="57">
        <f t="shared" si="5"/>
        <v>171.9263156156739</v>
      </c>
      <c r="H35" s="58">
        <v>2944000</v>
      </c>
      <c r="I35" s="58">
        <v>2793000</v>
      </c>
      <c r="J35" s="57">
        <f>(I35/H35*100)</f>
        <v>94.87092391304348</v>
      </c>
      <c r="K35" s="58">
        <f t="shared" si="1"/>
        <v>9693714</v>
      </c>
      <c r="L35" s="58">
        <f t="shared" si="2"/>
        <v>13990816</v>
      </c>
      <c r="M35" s="57">
        <f t="shared" si="3"/>
        <v>144.32874747491002</v>
      </c>
    </row>
    <row r="36" spans="1:13" ht="15">
      <c r="A36" s="26" t="s">
        <v>101</v>
      </c>
      <c r="B36" s="60">
        <v>135126</v>
      </c>
      <c r="C36" s="56">
        <v>91411</v>
      </c>
      <c r="D36" s="57">
        <f t="shared" si="0"/>
        <v>67.64871305300238</v>
      </c>
      <c r="E36" s="58">
        <v>489</v>
      </c>
      <c r="F36" s="56">
        <v>183</v>
      </c>
      <c r="G36" s="57">
        <f t="shared" si="5"/>
        <v>37.423312883435585</v>
      </c>
      <c r="H36" s="58"/>
      <c r="I36" s="58"/>
      <c r="J36" s="57"/>
      <c r="K36" s="58">
        <f t="shared" si="1"/>
        <v>135615</v>
      </c>
      <c r="L36" s="58">
        <f t="shared" si="2"/>
        <v>91594</v>
      </c>
      <c r="M36" s="57">
        <f t="shared" si="3"/>
        <v>67.53972643144195</v>
      </c>
    </row>
    <row r="37" spans="1:13" ht="15">
      <c r="A37" s="26" t="s">
        <v>102</v>
      </c>
      <c r="B37" s="60">
        <v>271942</v>
      </c>
      <c r="C37" s="56">
        <v>289131</v>
      </c>
      <c r="D37" s="57">
        <f t="shared" si="0"/>
        <v>106.32083311882681</v>
      </c>
      <c r="E37" s="58">
        <v>26430</v>
      </c>
      <c r="F37" s="56">
        <v>17123</v>
      </c>
      <c r="G37" s="57">
        <f t="shared" si="5"/>
        <v>64.78622777147181</v>
      </c>
      <c r="H37" s="58"/>
      <c r="I37" s="58"/>
      <c r="J37" s="57"/>
      <c r="K37" s="58">
        <f t="shared" si="1"/>
        <v>298372</v>
      </c>
      <c r="L37" s="58">
        <f t="shared" si="2"/>
        <v>306254</v>
      </c>
      <c r="M37" s="57">
        <f t="shared" si="3"/>
        <v>102.64166878929659</v>
      </c>
    </row>
    <row r="38" spans="1:13" ht="15">
      <c r="A38" s="26" t="s">
        <v>103</v>
      </c>
      <c r="B38" s="60">
        <v>49761</v>
      </c>
      <c r="C38" s="56">
        <v>27561</v>
      </c>
      <c r="D38" s="57">
        <f t="shared" si="0"/>
        <v>55.38674865858805</v>
      </c>
      <c r="E38" s="58">
        <v>0</v>
      </c>
      <c r="F38" s="56">
        <v>0</v>
      </c>
      <c r="G38" s="57">
        <v>0</v>
      </c>
      <c r="H38" s="58"/>
      <c r="I38" s="58"/>
      <c r="J38" s="57"/>
      <c r="K38" s="58">
        <f t="shared" si="1"/>
        <v>49761</v>
      </c>
      <c r="L38" s="58">
        <f t="shared" si="2"/>
        <v>27561</v>
      </c>
      <c r="M38" s="57">
        <f t="shared" si="3"/>
        <v>55.38674865858805</v>
      </c>
    </row>
    <row r="39" spans="1:13" ht="15">
      <c r="A39" s="26" t="s">
        <v>104</v>
      </c>
      <c r="B39" s="60">
        <v>0</v>
      </c>
      <c r="C39" s="56">
        <v>20353</v>
      </c>
      <c r="D39" s="57">
        <v>0</v>
      </c>
      <c r="E39" s="58">
        <v>0</v>
      </c>
      <c r="F39" s="56">
        <v>582</v>
      </c>
      <c r="G39" s="57">
        <v>0</v>
      </c>
      <c r="H39" s="58"/>
      <c r="I39" s="58"/>
      <c r="J39" s="57"/>
      <c r="K39" s="58">
        <f t="shared" si="1"/>
        <v>0</v>
      </c>
      <c r="L39" s="58">
        <f t="shared" si="2"/>
        <v>20935</v>
      </c>
      <c r="M39" s="57">
        <v>0</v>
      </c>
    </row>
    <row r="40" spans="1:13" ht="15">
      <c r="A40" s="26" t="s">
        <v>105</v>
      </c>
      <c r="B40" s="60">
        <v>46198</v>
      </c>
      <c r="C40" s="56">
        <v>52590</v>
      </c>
      <c r="D40" s="57">
        <f aca="true" t="shared" si="6" ref="D40:D47">(C40/B40*100)</f>
        <v>113.8360968007273</v>
      </c>
      <c r="E40" s="58">
        <v>26841</v>
      </c>
      <c r="F40" s="56">
        <v>0</v>
      </c>
      <c r="G40" s="57">
        <f>(F40/E40*100)</f>
        <v>0</v>
      </c>
      <c r="H40" s="58"/>
      <c r="I40" s="58"/>
      <c r="J40" s="57"/>
      <c r="K40" s="58">
        <f t="shared" si="1"/>
        <v>73039</v>
      </c>
      <c r="L40" s="58">
        <f t="shared" si="2"/>
        <v>52590</v>
      </c>
      <c r="M40" s="57">
        <f aca="true" t="shared" si="7" ref="M40:M59">(L40/K40*100)</f>
        <v>72.00262873259491</v>
      </c>
    </row>
    <row r="41" spans="1:13" ht="15">
      <c r="A41" s="26" t="s">
        <v>106</v>
      </c>
      <c r="B41" s="60">
        <v>48338</v>
      </c>
      <c r="C41" s="56">
        <v>39436</v>
      </c>
      <c r="D41" s="57">
        <f t="shared" si="6"/>
        <v>81.58384707683396</v>
      </c>
      <c r="E41" s="58">
        <v>0</v>
      </c>
      <c r="F41" s="56">
        <v>0</v>
      </c>
      <c r="G41" s="57">
        <v>0</v>
      </c>
      <c r="H41" s="58"/>
      <c r="I41" s="58"/>
      <c r="J41" s="57"/>
      <c r="K41" s="58">
        <f t="shared" si="1"/>
        <v>48338</v>
      </c>
      <c r="L41" s="58">
        <f t="shared" si="2"/>
        <v>39436</v>
      </c>
      <c r="M41" s="57">
        <f t="shared" si="7"/>
        <v>81.58384707683396</v>
      </c>
    </row>
    <row r="42" spans="1:13" ht="15">
      <c r="A42" s="26" t="s">
        <v>107</v>
      </c>
      <c r="B42" s="60">
        <v>131909</v>
      </c>
      <c r="C42" s="56">
        <v>23210</v>
      </c>
      <c r="D42" s="57">
        <f t="shared" si="6"/>
        <v>17.595463539258123</v>
      </c>
      <c r="E42" s="58">
        <v>20150</v>
      </c>
      <c r="F42" s="56">
        <v>109011</v>
      </c>
      <c r="G42" s="57">
        <f>(F42/E42*100)</f>
        <v>540.9975186104218</v>
      </c>
      <c r="H42" s="58"/>
      <c r="I42" s="58"/>
      <c r="J42" s="57"/>
      <c r="K42" s="58">
        <f t="shared" si="1"/>
        <v>152059</v>
      </c>
      <c r="L42" s="58">
        <f t="shared" si="2"/>
        <v>132221</v>
      </c>
      <c r="M42" s="57">
        <f t="shared" si="7"/>
        <v>86.95374821615293</v>
      </c>
    </row>
    <row r="43" spans="1:13" ht="15">
      <c r="A43" s="26" t="s">
        <v>108</v>
      </c>
      <c r="B43" s="60">
        <v>29140</v>
      </c>
      <c r="C43" s="56">
        <v>21391</v>
      </c>
      <c r="D43" s="57">
        <f t="shared" si="6"/>
        <v>73.40768702814002</v>
      </c>
      <c r="E43" s="58">
        <v>0</v>
      </c>
      <c r="F43" s="56">
        <v>0</v>
      </c>
      <c r="G43" s="57">
        <v>0</v>
      </c>
      <c r="H43" s="58"/>
      <c r="I43" s="58"/>
      <c r="J43" s="57"/>
      <c r="K43" s="58">
        <f t="shared" si="1"/>
        <v>29140</v>
      </c>
      <c r="L43" s="58">
        <f t="shared" si="2"/>
        <v>21391</v>
      </c>
      <c r="M43" s="57">
        <f t="shared" si="7"/>
        <v>73.40768702814002</v>
      </c>
    </row>
    <row r="44" spans="1:13" ht="15">
      <c r="A44" s="26" t="s">
        <v>109</v>
      </c>
      <c r="B44" s="60">
        <v>355829</v>
      </c>
      <c r="C44" s="56">
        <v>352257</v>
      </c>
      <c r="D44" s="57">
        <f t="shared" si="6"/>
        <v>98.99614702567806</v>
      </c>
      <c r="E44" s="58">
        <v>180</v>
      </c>
      <c r="F44" s="56">
        <v>0</v>
      </c>
      <c r="G44" s="57">
        <f>(F44/E44*100)</f>
        <v>0</v>
      </c>
      <c r="H44" s="58"/>
      <c r="I44" s="58"/>
      <c r="J44" s="57"/>
      <c r="K44" s="58">
        <f t="shared" si="1"/>
        <v>356009</v>
      </c>
      <c r="L44" s="58">
        <f t="shared" si="2"/>
        <v>352257</v>
      </c>
      <c r="M44" s="57">
        <f t="shared" si="7"/>
        <v>98.94609405941985</v>
      </c>
    </row>
    <row r="45" spans="1:13" ht="15">
      <c r="A45" s="26" t="s">
        <v>110</v>
      </c>
      <c r="B45" s="60">
        <v>23639240</v>
      </c>
      <c r="C45" s="56">
        <v>19975760</v>
      </c>
      <c r="D45" s="57">
        <f t="shared" si="6"/>
        <v>84.50254745922457</v>
      </c>
      <c r="E45" s="58">
        <v>0</v>
      </c>
      <c r="F45" s="56">
        <v>0</v>
      </c>
      <c r="G45" s="57">
        <v>0</v>
      </c>
      <c r="H45" s="58"/>
      <c r="I45" s="58"/>
      <c r="J45" s="57"/>
      <c r="K45" s="58">
        <f t="shared" si="1"/>
        <v>23639240</v>
      </c>
      <c r="L45" s="58">
        <f t="shared" si="2"/>
        <v>19975760</v>
      </c>
      <c r="M45" s="57">
        <f t="shared" si="7"/>
        <v>84.50254745922457</v>
      </c>
    </row>
    <row r="46" spans="1:13" ht="15">
      <c r="A46" s="26" t="s">
        <v>111</v>
      </c>
      <c r="B46" s="60">
        <v>5812815</v>
      </c>
      <c r="C46" s="56">
        <v>8789178</v>
      </c>
      <c r="D46" s="57">
        <f t="shared" si="6"/>
        <v>151.20347026354702</v>
      </c>
      <c r="E46" s="58">
        <v>7282905</v>
      </c>
      <c r="F46" s="56">
        <v>4259137</v>
      </c>
      <c r="G46" s="57">
        <f aca="true" t="shared" si="8" ref="G46:G59">(F46/E46*100)</f>
        <v>58.48129283575716</v>
      </c>
      <c r="H46" s="58">
        <v>166500</v>
      </c>
      <c r="I46" s="58">
        <v>57390</v>
      </c>
      <c r="J46" s="57">
        <f>(I46/H46*100)</f>
        <v>34.468468468468465</v>
      </c>
      <c r="K46" s="58">
        <f t="shared" si="1"/>
        <v>13262220</v>
      </c>
      <c r="L46" s="58">
        <f t="shared" si="2"/>
        <v>13105705</v>
      </c>
      <c r="M46" s="57">
        <f t="shared" si="7"/>
        <v>98.81984313335174</v>
      </c>
    </row>
    <row r="47" spans="1:13" ht="15">
      <c r="A47" s="26" t="s">
        <v>112</v>
      </c>
      <c r="B47" s="60">
        <v>499782</v>
      </c>
      <c r="C47" s="56">
        <v>354450</v>
      </c>
      <c r="D47" s="57">
        <f t="shared" si="6"/>
        <v>70.9209215217835</v>
      </c>
      <c r="E47" s="58">
        <v>327804</v>
      </c>
      <c r="F47" s="56">
        <v>228056</v>
      </c>
      <c r="G47" s="57">
        <f t="shared" si="8"/>
        <v>69.57084111237202</v>
      </c>
      <c r="H47" s="58"/>
      <c r="I47" s="58"/>
      <c r="J47" s="57"/>
      <c r="K47" s="58">
        <f t="shared" si="1"/>
        <v>827586</v>
      </c>
      <c r="L47" s="58">
        <f t="shared" si="2"/>
        <v>582506</v>
      </c>
      <c r="M47" s="57">
        <f t="shared" si="7"/>
        <v>70.38615926320648</v>
      </c>
    </row>
    <row r="48" spans="1:13" ht="15">
      <c r="A48" s="26" t="s">
        <v>113</v>
      </c>
      <c r="B48" s="60">
        <v>0</v>
      </c>
      <c r="C48" s="56">
        <v>0</v>
      </c>
      <c r="D48" s="57">
        <v>0</v>
      </c>
      <c r="E48" s="58">
        <v>251100</v>
      </c>
      <c r="F48" s="56">
        <v>168791</v>
      </c>
      <c r="G48" s="57">
        <f t="shared" si="8"/>
        <v>67.22062923138192</v>
      </c>
      <c r="H48" s="58"/>
      <c r="I48" s="58"/>
      <c r="J48" s="57"/>
      <c r="K48" s="58">
        <f t="shared" si="1"/>
        <v>251100</v>
      </c>
      <c r="L48" s="58">
        <f t="shared" si="2"/>
        <v>168791</v>
      </c>
      <c r="M48" s="57">
        <f t="shared" si="7"/>
        <v>67.22062923138192</v>
      </c>
    </row>
    <row r="49" spans="1:13" ht="15">
      <c r="A49" s="26" t="s">
        <v>114</v>
      </c>
      <c r="B49" s="60">
        <v>0</v>
      </c>
      <c r="C49" s="56">
        <v>0</v>
      </c>
      <c r="D49" s="57">
        <v>0</v>
      </c>
      <c r="E49" s="58">
        <v>259200</v>
      </c>
      <c r="F49" s="56">
        <v>192367</v>
      </c>
      <c r="G49" s="57">
        <f t="shared" si="8"/>
        <v>74.21566358024691</v>
      </c>
      <c r="H49" s="58"/>
      <c r="I49" s="58"/>
      <c r="J49" s="57"/>
      <c r="K49" s="58">
        <f t="shared" si="1"/>
        <v>259200</v>
      </c>
      <c r="L49" s="58">
        <f t="shared" si="2"/>
        <v>192367</v>
      </c>
      <c r="M49" s="57">
        <f t="shared" si="7"/>
        <v>74.21566358024691</v>
      </c>
    </row>
    <row r="50" spans="1:13" ht="15">
      <c r="A50" s="26" t="s">
        <v>115</v>
      </c>
      <c r="B50" s="60">
        <v>0</v>
      </c>
      <c r="C50" s="56">
        <v>0</v>
      </c>
      <c r="D50" s="57">
        <v>0</v>
      </c>
      <c r="E50" s="58">
        <v>47820</v>
      </c>
      <c r="F50" s="56">
        <v>34272</v>
      </c>
      <c r="G50" s="57">
        <f t="shared" si="8"/>
        <v>71.66875784190715</v>
      </c>
      <c r="H50" s="58"/>
      <c r="I50" s="58"/>
      <c r="J50" s="57"/>
      <c r="K50" s="58">
        <f t="shared" si="1"/>
        <v>47820</v>
      </c>
      <c r="L50" s="58">
        <f t="shared" si="2"/>
        <v>34272</v>
      </c>
      <c r="M50" s="57">
        <f t="shared" si="7"/>
        <v>71.66875784190715</v>
      </c>
    </row>
    <row r="51" spans="1:13" ht="15">
      <c r="A51" s="26" t="s">
        <v>116</v>
      </c>
      <c r="B51" s="60">
        <v>3434241</v>
      </c>
      <c r="C51" s="56">
        <v>2293771</v>
      </c>
      <c r="D51" s="57">
        <f aca="true" t="shared" si="9" ref="D51:D59">(C51/B51*100)</f>
        <v>66.79120655772265</v>
      </c>
      <c r="E51" s="58">
        <v>1108712</v>
      </c>
      <c r="F51" s="56">
        <v>973802</v>
      </c>
      <c r="G51" s="57">
        <f t="shared" si="8"/>
        <v>87.83182647973504</v>
      </c>
      <c r="H51" s="58">
        <v>53000</v>
      </c>
      <c r="I51" s="58">
        <v>39750</v>
      </c>
      <c r="J51" s="57">
        <f aca="true" t="shared" si="10" ref="J51:J59">(I51/H51*100)</f>
        <v>75</v>
      </c>
      <c r="K51" s="58">
        <f t="shared" si="1"/>
        <v>4595953</v>
      </c>
      <c r="L51" s="58">
        <f t="shared" si="2"/>
        <v>3307323</v>
      </c>
      <c r="M51" s="57">
        <f t="shared" si="7"/>
        <v>71.96163668340385</v>
      </c>
    </row>
    <row r="52" spans="1:13" ht="15">
      <c r="A52" s="26" t="s">
        <v>117</v>
      </c>
      <c r="B52" s="60">
        <v>2891075</v>
      </c>
      <c r="C52" s="56">
        <v>2008112</v>
      </c>
      <c r="D52" s="57">
        <f t="shared" si="9"/>
        <v>69.45900746262204</v>
      </c>
      <c r="E52" s="58">
        <v>1634570</v>
      </c>
      <c r="F52" s="56">
        <v>1476409</v>
      </c>
      <c r="G52" s="57">
        <f t="shared" si="8"/>
        <v>90.32399958398844</v>
      </c>
      <c r="H52" s="58">
        <v>109000</v>
      </c>
      <c r="I52" s="58">
        <v>81750</v>
      </c>
      <c r="J52" s="57">
        <f t="shared" si="10"/>
        <v>75</v>
      </c>
      <c r="K52" s="58">
        <f t="shared" si="1"/>
        <v>4634645</v>
      </c>
      <c r="L52" s="58">
        <f t="shared" si="2"/>
        <v>3566271</v>
      </c>
      <c r="M52" s="57">
        <f t="shared" si="7"/>
        <v>76.94809419060144</v>
      </c>
    </row>
    <row r="53" spans="1:13" ht="15">
      <c r="A53" s="26" t="s">
        <v>118</v>
      </c>
      <c r="B53" s="60">
        <v>3160974</v>
      </c>
      <c r="C53" s="56">
        <v>2188907</v>
      </c>
      <c r="D53" s="57">
        <f t="shared" si="9"/>
        <v>69.24786474042494</v>
      </c>
      <c r="E53" s="58">
        <v>1731530</v>
      </c>
      <c r="F53" s="56">
        <v>1461532</v>
      </c>
      <c r="G53" s="57">
        <f t="shared" si="8"/>
        <v>84.40696955871397</v>
      </c>
      <c r="H53" s="58">
        <v>121000</v>
      </c>
      <c r="I53" s="58">
        <v>91665</v>
      </c>
      <c r="J53" s="57">
        <f t="shared" si="10"/>
        <v>75.75619834710744</v>
      </c>
      <c r="K53" s="58">
        <f t="shared" si="1"/>
        <v>5013504</v>
      </c>
      <c r="L53" s="58">
        <f t="shared" si="2"/>
        <v>3742104</v>
      </c>
      <c r="M53" s="57">
        <f t="shared" si="7"/>
        <v>74.6404909620098</v>
      </c>
    </row>
    <row r="54" spans="1:13" ht="15">
      <c r="A54" s="26" t="s">
        <v>119</v>
      </c>
      <c r="B54" s="60">
        <v>3603073</v>
      </c>
      <c r="C54" s="56">
        <v>2421063</v>
      </c>
      <c r="D54" s="57">
        <f t="shared" si="9"/>
        <v>67.19439212028176</v>
      </c>
      <c r="E54" s="58">
        <v>2525947</v>
      </c>
      <c r="F54" s="56">
        <v>2214207</v>
      </c>
      <c r="G54" s="57">
        <f t="shared" si="8"/>
        <v>87.6584900633307</v>
      </c>
      <c r="H54" s="58">
        <v>121000</v>
      </c>
      <c r="I54" s="58">
        <v>90129</v>
      </c>
      <c r="J54" s="57">
        <f t="shared" si="10"/>
        <v>74.48677685950413</v>
      </c>
      <c r="K54" s="58">
        <f t="shared" si="1"/>
        <v>6250020</v>
      </c>
      <c r="L54" s="58">
        <f t="shared" si="2"/>
        <v>4725399</v>
      </c>
      <c r="M54" s="57">
        <f t="shared" si="7"/>
        <v>75.6061420603454</v>
      </c>
    </row>
    <row r="55" spans="1:13" ht="15">
      <c r="A55" s="26" t="s">
        <v>120</v>
      </c>
      <c r="B55" s="60">
        <v>3744307</v>
      </c>
      <c r="C55" s="56">
        <v>2553212</v>
      </c>
      <c r="D55" s="57">
        <f t="shared" si="9"/>
        <v>68.18917359073387</v>
      </c>
      <c r="E55" s="58">
        <v>2200496</v>
      </c>
      <c r="F55" s="56">
        <v>1896815</v>
      </c>
      <c r="G55" s="57">
        <f t="shared" si="8"/>
        <v>86.19942958314853</v>
      </c>
      <c r="H55" s="58">
        <v>121000</v>
      </c>
      <c r="I55" s="58">
        <v>121000</v>
      </c>
      <c r="J55" s="57">
        <f t="shared" si="10"/>
        <v>100</v>
      </c>
      <c r="K55" s="58">
        <f t="shared" si="1"/>
        <v>6065803</v>
      </c>
      <c r="L55" s="58">
        <f t="shared" si="2"/>
        <v>4571027</v>
      </c>
      <c r="M55" s="57">
        <f t="shared" si="7"/>
        <v>75.3573269689108</v>
      </c>
    </row>
    <row r="56" spans="1:13" ht="15">
      <c r="A56" s="26" t="s">
        <v>121</v>
      </c>
      <c r="B56" s="60">
        <v>3938431</v>
      </c>
      <c r="C56" s="56">
        <v>2688256</v>
      </c>
      <c r="D56" s="57">
        <f t="shared" si="9"/>
        <v>68.25702925860577</v>
      </c>
      <c r="E56" s="58">
        <v>2400132</v>
      </c>
      <c r="F56" s="56">
        <v>2092230</v>
      </c>
      <c r="G56" s="57">
        <f t="shared" si="8"/>
        <v>87.17145556994366</v>
      </c>
      <c r="H56" s="58">
        <v>164000</v>
      </c>
      <c r="I56" s="58">
        <v>123000</v>
      </c>
      <c r="J56" s="57">
        <f t="shared" si="10"/>
        <v>75</v>
      </c>
      <c r="K56" s="58">
        <f t="shared" si="1"/>
        <v>6502563</v>
      </c>
      <c r="L56" s="58">
        <f t="shared" si="2"/>
        <v>4903486</v>
      </c>
      <c r="M56" s="57">
        <f t="shared" si="7"/>
        <v>75.40851199750006</v>
      </c>
    </row>
    <row r="57" spans="1:13" ht="15">
      <c r="A57" s="26" t="s">
        <v>122</v>
      </c>
      <c r="B57" s="60">
        <v>4402644</v>
      </c>
      <c r="C57" s="56">
        <v>3046242</v>
      </c>
      <c r="D57" s="57">
        <f t="shared" si="9"/>
        <v>69.1911951091208</v>
      </c>
      <c r="E57" s="58">
        <v>3245270</v>
      </c>
      <c r="F57" s="56">
        <v>2938241</v>
      </c>
      <c r="G57" s="57">
        <f t="shared" si="8"/>
        <v>90.53918472114802</v>
      </c>
      <c r="H57" s="58">
        <v>164000</v>
      </c>
      <c r="I57" s="58">
        <v>123000</v>
      </c>
      <c r="J57" s="57">
        <f t="shared" si="10"/>
        <v>75</v>
      </c>
      <c r="K57" s="58">
        <f t="shared" si="1"/>
        <v>7811914</v>
      </c>
      <c r="L57" s="58">
        <f t="shared" si="2"/>
        <v>6107483</v>
      </c>
      <c r="M57" s="57">
        <f t="shared" si="7"/>
        <v>78.18164664895184</v>
      </c>
    </row>
    <row r="58" spans="1:13" ht="15">
      <c r="A58" s="26" t="s">
        <v>123</v>
      </c>
      <c r="B58" s="60">
        <v>4299920</v>
      </c>
      <c r="C58" s="56">
        <v>2933100</v>
      </c>
      <c r="D58" s="57">
        <f t="shared" si="9"/>
        <v>68.21289698412994</v>
      </c>
      <c r="E58" s="58">
        <v>3367787</v>
      </c>
      <c r="F58" s="61">
        <v>2877014</v>
      </c>
      <c r="G58" s="57">
        <f t="shared" si="8"/>
        <v>85.42743350455359</v>
      </c>
      <c r="H58" s="58">
        <v>146000</v>
      </c>
      <c r="I58" s="58">
        <v>109500</v>
      </c>
      <c r="J58" s="57">
        <f t="shared" si="10"/>
        <v>75</v>
      </c>
      <c r="K58" s="58">
        <f t="shared" si="1"/>
        <v>7813707</v>
      </c>
      <c r="L58" s="58">
        <f t="shared" si="2"/>
        <v>5919614</v>
      </c>
      <c r="M58" s="57">
        <f t="shared" si="7"/>
        <v>75.75935468273893</v>
      </c>
    </row>
    <row r="59" spans="1:13" ht="15">
      <c r="A59" s="62" t="s">
        <v>64</v>
      </c>
      <c r="B59" s="63">
        <f>SUM(B13:B58)</f>
        <v>111442004</v>
      </c>
      <c r="C59" s="64">
        <f>SUM(C13:C58)</f>
        <v>87266142</v>
      </c>
      <c r="D59" s="65">
        <f t="shared" si="9"/>
        <v>78.3063287340023</v>
      </c>
      <c r="E59" s="63">
        <f>SUM(E13:E58)</f>
        <v>78513520</v>
      </c>
      <c r="F59" s="64">
        <f>SUM(F13:F58)</f>
        <v>64113413</v>
      </c>
      <c r="G59" s="65">
        <f t="shared" si="8"/>
        <v>81.65907349460322</v>
      </c>
      <c r="H59" s="63">
        <f>SUM(H13:H58)</f>
        <v>12219794</v>
      </c>
      <c r="I59" s="64">
        <f>SUM(I13:I58)</f>
        <v>8726078</v>
      </c>
      <c r="J59" s="65">
        <f t="shared" si="10"/>
        <v>71.40937073079955</v>
      </c>
      <c r="K59" s="63">
        <f>SUM(K13:K58)</f>
        <v>202175318</v>
      </c>
      <c r="L59" s="64">
        <f>SUM(L13:L58)</f>
        <v>160105633</v>
      </c>
      <c r="M59" s="65">
        <f t="shared" si="7"/>
        <v>79.19148320567993</v>
      </c>
    </row>
    <row r="60" spans="1:13" ht="15">
      <c r="A60" s="32"/>
      <c r="B60" s="32"/>
      <c r="C60" s="32"/>
      <c r="D60" s="66"/>
      <c r="E60" s="58"/>
      <c r="F60" s="58"/>
      <c r="G60" s="66"/>
      <c r="H60" s="32"/>
      <c r="I60" s="58"/>
      <c r="J60" s="66"/>
      <c r="K60" s="58"/>
      <c r="L60" s="58"/>
      <c r="M60" s="66"/>
    </row>
  </sheetData>
  <printOptions/>
  <pageMargins left="0.5" right="0.63" top="0.5" bottom="0.63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agenda0</dc:creator>
  <cp:keywords/>
  <dc:description/>
  <cp:lastModifiedBy>agenda0</cp:lastModifiedBy>
  <dcterms:created xsi:type="dcterms:W3CDTF">2001-10-23T09:02:59Z</dcterms:created>
  <dcterms:modified xsi:type="dcterms:W3CDTF">2001-10-23T09:02:59Z</dcterms:modified>
  <cp:category/>
  <cp:version/>
  <cp:contentType/>
  <cp:contentStatus/>
</cp:coreProperties>
</file>