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Contrib." sheetId="1" r:id="rId1"/>
  </sheets>
  <definedNames>
    <definedName name="_xlnm.Print_Area" localSheetId="0">'Contrib.'!$A$1:$I$34</definedName>
  </definedNames>
  <calcPr fullCalcOnLoad="1"/>
</workbook>
</file>

<file path=xl/comments1.xml><?xml version="1.0" encoding="utf-8"?>
<comments xmlns="http://schemas.openxmlformats.org/spreadsheetml/2006/main">
  <authors>
    <author>bsoutova</author>
  </authors>
  <commentList>
    <comment ref="H17" authorId="0">
      <text>
        <r>
          <rPr>
            <b/>
            <sz val="8"/>
            <rFont val="Tahoma"/>
            <family val="0"/>
          </rPr>
          <t>bsoutova:</t>
        </r>
        <r>
          <rPr>
            <sz val="8"/>
            <rFont val="Tahoma"/>
            <family val="0"/>
          </rPr>
          <t xml:space="preserve">
V tejto bunke nebola zarátaná suma príspevku za rok 2010</t>
        </r>
      </text>
    </comment>
  </commentList>
</comments>
</file>

<file path=xl/sharedStrings.xml><?xml version="1.0" encoding="utf-8"?>
<sst xmlns="http://schemas.openxmlformats.org/spreadsheetml/2006/main" count="42" uniqueCount="41">
  <si>
    <t>OP Interact II</t>
  </si>
  <si>
    <t>Estónsko</t>
  </si>
  <si>
    <t>Bulharsko</t>
  </si>
  <si>
    <t>Írsko</t>
  </si>
  <si>
    <t>Švédsko</t>
  </si>
  <si>
    <t>Dánsko</t>
  </si>
  <si>
    <t>Fínsko</t>
  </si>
  <si>
    <t>Cyprus</t>
  </si>
  <si>
    <t>Rakúsko</t>
  </si>
  <si>
    <t>%</t>
  </si>
  <si>
    <t>Rumunsko</t>
  </si>
  <si>
    <t>Poľsko</t>
  </si>
  <si>
    <t>Belgicko</t>
  </si>
  <si>
    <t>Litva</t>
  </si>
  <si>
    <t>Lotyšsko</t>
  </si>
  <si>
    <t>Francúzsko</t>
  </si>
  <si>
    <t>Slovensko</t>
  </si>
  <si>
    <t>Švajčiarsko</t>
  </si>
  <si>
    <t>Maďarsko</t>
  </si>
  <si>
    <t>Malta</t>
  </si>
  <si>
    <t>Luxembursko</t>
  </si>
  <si>
    <t>Česká republika</t>
  </si>
  <si>
    <t>Taliansko</t>
  </si>
  <si>
    <t>Prijaté 2008</t>
  </si>
  <si>
    <t>Prijaté 2009</t>
  </si>
  <si>
    <t>Celková alokácia na prog.obdobie 2007- 2013</t>
  </si>
  <si>
    <t>Grécko</t>
  </si>
  <si>
    <t>Španielsko</t>
  </si>
  <si>
    <t>Holandsko</t>
  </si>
  <si>
    <t>Portugalsko</t>
  </si>
  <si>
    <t>Slovinsko</t>
  </si>
  <si>
    <t>Veľká Británia</t>
  </si>
  <si>
    <t>Prijaté 2007</t>
  </si>
  <si>
    <t>Nórsko</t>
  </si>
  <si>
    <t xml:space="preserve"> Celková suma príspevkov (2007+2008+2009+2010)</t>
  </si>
  <si>
    <t>Zdroj: MF SR</t>
  </si>
  <si>
    <t>Štát</t>
  </si>
  <si>
    <t>Prijaté 2010</t>
  </si>
  <si>
    <t>č.</t>
  </si>
  <si>
    <t>Prehľad národných príspevkov členských štátov pre programové obdobie 2007-2013  k 31.12.2010 v EUR</t>
  </si>
  <si>
    <t>Spolu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</si>
</sst>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[$-41B]d\.\ mmmm\ yyyy"/>
  </numFmts>
  <fonts count="44">
    <font>
      <sz val="10"/>
      <name val="Arial CE"/>
      <family val="0"/>
    </font>
    <font>
      <sz val="11"/>
      <name val="Arial Narrow"/>
      <family val="2"/>
    </font>
    <font>
      <sz val="11"/>
      <color indexed="12"/>
      <name val="Arial Narrow"/>
      <family val="2"/>
    </font>
    <font>
      <i/>
      <sz val="10"/>
      <name val="Arial CE"/>
      <family val="0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10" fontId="5" fillId="0" borderId="12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10" fontId="5" fillId="0" borderId="12" xfId="0" applyNumberFormat="1" applyFont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0" fontId="5" fillId="0" borderId="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10" fontId="4" fillId="33" borderId="12" xfId="0" applyNumberFormat="1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/>
    </xf>
    <xf numFmtId="10" fontId="4" fillId="33" borderId="12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/>
    </xf>
    <xf numFmtId="10" fontId="4" fillId="33" borderId="13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4" fontId="5" fillId="34" borderId="12" xfId="0" applyNumberFormat="1" applyFont="1" applyFill="1" applyBorder="1" applyAlignment="1">
      <alignment/>
    </xf>
    <xf numFmtId="10" fontId="5" fillId="34" borderId="12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 horizontal="left"/>
    </xf>
    <xf numFmtId="4" fontId="4" fillId="33" borderId="15" xfId="0" applyNumberFormat="1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BreakPreview" zoomScaleSheetLayoutView="100" workbookViewId="0" topLeftCell="A1">
      <selection activeCell="F20" sqref="F20"/>
    </sheetView>
  </sheetViews>
  <sheetFormatPr defaultColWidth="9.00390625" defaultRowHeight="12.75"/>
  <cols>
    <col min="1" max="1" width="3.375" style="1" customWidth="1"/>
    <col min="2" max="2" width="14.125" style="2" customWidth="1"/>
    <col min="3" max="3" width="14.375" style="3" customWidth="1"/>
    <col min="4" max="4" width="11.625" style="3" customWidth="1"/>
    <col min="5" max="7" width="11.625" style="2" customWidth="1"/>
    <col min="8" max="8" width="19.00390625" style="2" customWidth="1"/>
    <col min="9" max="9" width="10.125" style="4" customWidth="1"/>
    <col min="10" max="16384" width="9.125" style="2" customWidth="1"/>
  </cols>
  <sheetData>
    <row r="1" spans="1:10" ht="16.5">
      <c r="A1" s="46" t="s">
        <v>39</v>
      </c>
      <c r="B1" s="47"/>
      <c r="C1" s="47"/>
      <c r="D1" s="47"/>
      <c r="E1" s="47"/>
      <c r="F1" s="47"/>
      <c r="G1" s="47"/>
      <c r="H1" s="47"/>
      <c r="I1" s="48"/>
      <c r="J1" s="7"/>
    </row>
    <row r="2" spans="1:10" ht="16.5">
      <c r="A2" s="42" t="s">
        <v>0</v>
      </c>
      <c r="B2" s="43"/>
      <c r="C2" s="44"/>
      <c r="D2" s="44"/>
      <c r="E2" s="44"/>
      <c r="F2" s="44"/>
      <c r="G2" s="44"/>
      <c r="H2" s="44"/>
      <c r="I2" s="45"/>
      <c r="J2" s="7"/>
    </row>
    <row r="3" spans="1:9" ht="47.25" customHeight="1">
      <c r="A3" s="23" t="s">
        <v>38</v>
      </c>
      <c r="B3" s="24" t="s">
        <v>36</v>
      </c>
      <c r="C3" s="25" t="s">
        <v>25</v>
      </c>
      <c r="D3" s="26" t="s">
        <v>32</v>
      </c>
      <c r="E3" s="26" t="s">
        <v>23</v>
      </c>
      <c r="F3" s="26" t="s">
        <v>24</v>
      </c>
      <c r="G3" s="27" t="s">
        <v>37</v>
      </c>
      <c r="H3" s="28" t="s">
        <v>34</v>
      </c>
      <c r="I3" s="29" t="s">
        <v>9</v>
      </c>
    </row>
    <row r="4" spans="1:9" ht="16.5">
      <c r="A4" s="8">
        <v>1</v>
      </c>
      <c r="B4" s="9" t="s">
        <v>1</v>
      </c>
      <c r="C4" s="10">
        <v>34625</v>
      </c>
      <c r="D4" s="10">
        <v>0</v>
      </c>
      <c r="E4" s="10">
        <f>14838.86-4946</f>
        <v>9892.86</v>
      </c>
      <c r="F4" s="10">
        <v>4946</v>
      </c>
      <c r="G4" s="10">
        <v>9892</v>
      </c>
      <c r="H4" s="10">
        <f>E4+F4+G4</f>
        <v>24730.86</v>
      </c>
      <c r="I4" s="11">
        <f aca="true" t="shared" si="0" ref="I4:I27">H4/C4</f>
        <v>0.7142486642599278</v>
      </c>
    </row>
    <row r="5" spans="1:9" ht="16.5">
      <c r="A5" s="8">
        <v>2</v>
      </c>
      <c r="B5" s="9" t="s">
        <v>3</v>
      </c>
      <c r="C5" s="10">
        <v>68345</v>
      </c>
      <c r="D5" s="10">
        <f>7600</f>
        <v>7600</v>
      </c>
      <c r="E5" s="12">
        <v>11927</v>
      </c>
      <c r="F5" s="10">
        <v>9764</v>
      </c>
      <c r="G5" s="10">
        <v>9764</v>
      </c>
      <c r="H5" s="10">
        <f>D5+E5+F5+G5</f>
        <v>39055</v>
      </c>
      <c r="I5" s="11">
        <f t="shared" si="0"/>
        <v>0.5714390226058965</v>
      </c>
    </row>
    <row r="6" spans="1:9" ht="16.5">
      <c r="A6" s="8">
        <v>3</v>
      </c>
      <c r="B6" s="9" t="s">
        <v>2</v>
      </c>
      <c r="C6" s="10">
        <v>141428</v>
      </c>
      <c r="D6" s="10">
        <v>0</v>
      </c>
      <c r="E6" s="10">
        <v>40408</v>
      </c>
      <c r="F6" s="10">
        <v>20204</v>
      </c>
      <c r="G6" s="10">
        <v>20204</v>
      </c>
      <c r="H6" s="10">
        <f>E6+F6+G6</f>
        <v>80816</v>
      </c>
      <c r="I6" s="11">
        <f t="shared" si="0"/>
        <v>0.5714285714285714</v>
      </c>
    </row>
    <row r="7" spans="1:9" s="5" customFormat="1" ht="16.5">
      <c r="A7" s="8">
        <v>4</v>
      </c>
      <c r="B7" s="9" t="s">
        <v>4</v>
      </c>
      <c r="C7" s="10">
        <v>206207</v>
      </c>
      <c r="D7" s="10">
        <v>0</v>
      </c>
      <c r="E7" s="10">
        <v>58916.28</v>
      </c>
      <c r="F7" s="10">
        <v>58916</v>
      </c>
      <c r="G7" s="10">
        <v>0</v>
      </c>
      <c r="H7" s="10">
        <f aca="true" t="shared" si="1" ref="H7:H16">E7+F7</f>
        <v>117832.28</v>
      </c>
      <c r="I7" s="11">
        <f t="shared" si="0"/>
        <v>0.5714271581469106</v>
      </c>
    </row>
    <row r="8" spans="1:9" ht="16.5">
      <c r="A8" s="34">
        <v>5</v>
      </c>
      <c r="B8" s="35" t="s">
        <v>5</v>
      </c>
      <c r="C8" s="36">
        <v>83246</v>
      </c>
      <c r="D8" s="36">
        <v>0</v>
      </c>
      <c r="E8" s="36">
        <v>83246</v>
      </c>
      <c r="F8" s="36">
        <v>0</v>
      </c>
      <c r="G8" s="36">
        <v>0</v>
      </c>
      <c r="H8" s="36">
        <f t="shared" si="1"/>
        <v>83246</v>
      </c>
      <c r="I8" s="37">
        <f t="shared" si="0"/>
        <v>1</v>
      </c>
    </row>
    <row r="9" spans="1:9" ht="16.5">
      <c r="A9" s="8">
        <v>6</v>
      </c>
      <c r="B9" s="9" t="s">
        <v>6</v>
      </c>
      <c r="C9" s="10">
        <v>65014</v>
      </c>
      <c r="D9" s="10">
        <v>0</v>
      </c>
      <c r="E9" s="10">
        <v>18575.43</v>
      </c>
      <c r="F9" s="10">
        <v>9288</v>
      </c>
      <c r="G9" s="10">
        <v>9288</v>
      </c>
      <c r="H9" s="10">
        <f>E9+F9+G9</f>
        <v>37151.43</v>
      </c>
      <c r="I9" s="11">
        <f t="shared" si="0"/>
        <v>0.5714373827175685</v>
      </c>
    </row>
    <row r="10" spans="1:9" s="5" customFormat="1" ht="16.5">
      <c r="A10" s="34">
        <v>7</v>
      </c>
      <c r="B10" s="35" t="s">
        <v>7</v>
      </c>
      <c r="C10" s="36">
        <v>21865</v>
      </c>
      <c r="D10" s="36">
        <v>0</v>
      </c>
      <c r="E10" s="36">
        <v>21865</v>
      </c>
      <c r="F10" s="36">
        <v>0</v>
      </c>
      <c r="G10" s="36">
        <v>0</v>
      </c>
      <c r="H10" s="36">
        <f t="shared" si="1"/>
        <v>21865</v>
      </c>
      <c r="I10" s="37">
        <f t="shared" si="0"/>
        <v>1</v>
      </c>
    </row>
    <row r="11" spans="1:9" ht="16.5">
      <c r="A11" s="8">
        <v>8</v>
      </c>
      <c r="B11" s="9" t="s">
        <v>8</v>
      </c>
      <c r="C11" s="10">
        <v>206596</v>
      </c>
      <c r="D11" s="10">
        <v>0</v>
      </c>
      <c r="E11" s="10">
        <v>59028</v>
      </c>
      <c r="F11" s="10">
        <v>29514</v>
      </c>
      <c r="G11" s="10">
        <v>29514</v>
      </c>
      <c r="H11" s="10">
        <f>E11+F11+G11</f>
        <v>118056</v>
      </c>
      <c r="I11" s="11">
        <f t="shared" si="0"/>
        <v>0.5714341032740228</v>
      </c>
    </row>
    <row r="12" spans="1:9" ht="16.5">
      <c r="A12" s="8">
        <v>9</v>
      </c>
      <c r="B12" s="9" t="s">
        <v>10</v>
      </c>
      <c r="C12" s="10">
        <v>304379</v>
      </c>
      <c r="D12" s="10">
        <v>0</v>
      </c>
      <c r="E12" s="10">
        <f>48422.25+37438.75</f>
        <v>85861</v>
      </c>
      <c r="F12" s="10">
        <f>965.43+43483</f>
        <v>44448.43</v>
      </c>
      <c r="G12" s="10">
        <v>0</v>
      </c>
      <c r="H12" s="10">
        <f t="shared" si="1"/>
        <v>130309.43</v>
      </c>
      <c r="I12" s="11">
        <f t="shared" si="0"/>
        <v>0.4281157044342743</v>
      </c>
    </row>
    <row r="13" spans="1:9" ht="16.5">
      <c r="A13" s="8">
        <v>10</v>
      </c>
      <c r="B13" s="9" t="s">
        <v>11</v>
      </c>
      <c r="C13" s="10">
        <v>449376</v>
      </c>
      <c r="D13" s="10">
        <v>0</v>
      </c>
      <c r="E13" s="10">
        <v>128394</v>
      </c>
      <c r="F13" s="10">
        <v>64197</v>
      </c>
      <c r="G13" s="10">
        <v>64197</v>
      </c>
      <c r="H13" s="10">
        <f>E13+F13+G13</f>
        <v>256788</v>
      </c>
      <c r="I13" s="11">
        <f t="shared" si="0"/>
        <v>0.5714323862422559</v>
      </c>
    </row>
    <row r="14" spans="1:9" ht="16.5">
      <c r="A14" s="8">
        <v>11</v>
      </c>
      <c r="B14" s="9" t="s">
        <v>12</v>
      </c>
      <c r="C14" s="10">
        <v>156398</v>
      </c>
      <c r="D14" s="10">
        <v>0</v>
      </c>
      <c r="E14" s="10">
        <v>31152.23</v>
      </c>
      <c r="F14" s="10">
        <v>22709.64</v>
      </c>
      <c r="G14" s="10">
        <v>22709.64</v>
      </c>
      <c r="H14" s="10">
        <f>E14+F14+G14</f>
        <v>76571.51</v>
      </c>
      <c r="I14" s="11">
        <f t="shared" si="0"/>
        <v>0.4895939206383713</v>
      </c>
    </row>
    <row r="15" spans="1:9" ht="16.5">
      <c r="A15" s="8">
        <v>12</v>
      </c>
      <c r="B15" s="9" t="s">
        <v>13</v>
      </c>
      <c r="C15" s="10">
        <v>68696</v>
      </c>
      <c r="D15" s="10">
        <v>0</v>
      </c>
      <c r="E15" s="10">
        <v>9814</v>
      </c>
      <c r="F15" s="10">
        <v>19628</v>
      </c>
      <c r="G15" s="10">
        <v>9814</v>
      </c>
      <c r="H15" s="10">
        <f>E15+F15+G15</f>
        <v>39256</v>
      </c>
      <c r="I15" s="11">
        <f t="shared" si="0"/>
        <v>0.5714452078723652</v>
      </c>
    </row>
    <row r="16" spans="1:9" ht="16.5">
      <c r="A16" s="8">
        <v>13</v>
      </c>
      <c r="B16" s="9" t="s">
        <v>14</v>
      </c>
      <c r="C16" s="10">
        <v>49412</v>
      </c>
      <c r="D16" s="10">
        <v>0</v>
      </c>
      <c r="E16" s="10">
        <f>21177-7059</f>
        <v>14118</v>
      </c>
      <c r="F16" s="10">
        <f>7059+21177</f>
        <v>28236</v>
      </c>
      <c r="G16" s="10">
        <v>0</v>
      </c>
      <c r="H16" s="10">
        <f t="shared" si="1"/>
        <v>42354</v>
      </c>
      <c r="I16" s="11">
        <f t="shared" si="0"/>
        <v>0.8571602039990286</v>
      </c>
    </row>
    <row r="17" spans="1:9" ht="16.5">
      <c r="A17" s="8">
        <v>14</v>
      </c>
      <c r="B17" s="9" t="s">
        <v>15</v>
      </c>
      <c r="C17" s="10">
        <v>691447</v>
      </c>
      <c r="D17" s="10">
        <v>0</v>
      </c>
      <c r="E17" s="10">
        <f>296334.28-98778</f>
        <v>197556.28000000003</v>
      </c>
      <c r="F17" s="10">
        <v>98778</v>
      </c>
      <c r="G17" s="10">
        <v>98778</v>
      </c>
      <c r="H17" s="10">
        <f>E17+F17+G17</f>
        <v>395112.28</v>
      </c>
      <c r="I17" s="11">
        <f t="shared" si="0"/>
        <v>0.5714281499522017</v>
      </c>
    </row>
    <row r="18" spans="1:9" ht="16.5">
      <c r="A18" s="8">
        <v>15</v>
      </c>
      <c r="B18" s="9" t="s">
        <v>16</v>
      </c>
      <c r="C18" s="10">
        <v>176308</v>
      </c>
      <c r="D18" s="10">
        <v>0</v>
      </c>
      <c r="E18" s="10">
        <v>50374</v>
      </c>
      <c r="F18" s="10">
        <v>25187</v>
      </c>
      <c r="G18" s="10">
        <v>25187</v>
      </c>
      <c r="H18" s="10">
        <f>E18+F18+G18</f>
        <v>100748</v>
      </c>
      <c r="I18" s="11">
        <f t="shared" si="0"/>
        <v>0.5714318125099258</v>
      </c>
    </row>
    <row r="19" spans="1:9" ht="16.5">
      <c r="A19" s="8">
        <v>16</v>
      </c>
      <c r="B19" s="9" t="s">
        <v>18</v>
      </c>
      <c r="C19" s="10">
        <v>292199</v>
      </c>
      <c r="D19" s="10">
        <v>0</v>
      </c>
      <c r="E19" s="10">
        <v>83486</v>
      </c>
      <c r="F19" s="10">
        <v>0</v>
      </c>
      <c r="G19" s="10">
        <v>83486</v>
      </c>
      <c r="H19" s="10">
        <f>E19+F19+G19</f>
        <v>166972</v>
      </c>
      <c r="I19" s="11">
        <f t="shared" si="0"/>
        <v>0.571432482657367</v>
      </c>
    </row>
    <row r="20" spans="1:9" ht="16.5">
      <c r="A20" s="8">
        <v>17</v>
      </c>
      <c r="B20" s="9" t="s">
        <v>19</v>
      </c>
      <c r="C20" s="10">
        <v>11630</v>
      </c>
      <c r="D20" s="10">
        <v>1661</v>
      </c>
      <c r="E20" s="10">
        <f>1661</f>
        <v>1661</v>
      </c>
      <c r="F20" s="10">
        <v>1661</v>
      </c>
      <c r="G20" s="10">
        <v>1661</v>
      </c>
      <c r="H20" s="10">
        <f>D20+E20+F20+G20</f>
        <v>6644</v>
      </c>
      <c r="I20" s="11">
        <f t="shared" si="0"/>
        <v>0.5712811693895099</v>
      </c>
    </row>
    <row r="21" spans="1:9" ht="16.5">
      <c r="A21" s="8">
        <v>18</v>
      </c>
      <c r="B21" s="9" t="s">
        <v>20</v>
      </c>
      <c r="C21" s="10">
        <v>11906</v>
      </c>
      <c r="D21" s="10">
        <v>0</v>
      </c>
      <c r="E21" s="10">
        <f>5102.71-1701</f>
        <v>3401.71</v>
      </c>
      <c r="F21" s="10">
        <v>1701</v>
      </c>
      <c r="G21" s="10">
        <v>1701</v>
      </c>
      <c r="H21" s="10">
        <f>E21+F21+G21</f>
        <v>6803.71</v>
      </c>
      <c r="I21" s="11">
        <f t="shared" si="0"/>
        <v>0.571452208970267</v>
      </c>
    </row>
    <row r="22" spans="1:9" ht="16.5">
      <c r="A22" s="8">
        <v>19</v>
      </c>
      <c r="B22" s="9" t="s">
        <v>21</v>
      </c>
      <c r="C22" s="10">
        <v>313178</v>
      </c>
      <c r="D22" s="10">
        <v>0</v>
      </c>
      <c r="E22" s="10">
        <v>0</v>
      </c>
      <c r="F22" s="10">
        <f>89480+44740</f>
        <v>134220</v>
      </c>
      <c r="G22" s="10">
        <v>44740</v>
      </c>
      <c r="H22" s="10">
        <f>E22+F22+G22</f>
        <v>178960</v>
      </c>
      <c r="I22" s="11">
        <f t="shared" si="0"/>
        <v>0.571432220654069</v>
      </c>
    </row>
    <row r="23" spans="1:9" ht="16.5">
      <c r="A23" s="8">
        <v>20</v>
      </c>
      <c r="B23" s="9" t="s">
        <v>22</v>
      </c>
      <c r="C23" s="10">
        <v>631669</v>
      </c>
      <c r="D23" s="10">
        <v>0</v>
      </c>
      <c r="E23" s="10">
        <v>0</v>
      </c>
      <c r="F23" s="10">
        <v>180476.85</v>
      </c>
      <c r="G23" s="10">
        <v>180476</v>
      </c>
      <c r="H23" s="10">
        <f>E23+F23+G23</f>
        <v>360952.85</v>
      </c>
      <c r="I23" s="11">
        <f t="shared" si="0"/>
        <v>0.5714272031712812</v>
      </c>
    </row>
    <row r="24" spans="1:9" ht="16.5">
      <c r="A24" s="8">
        <v>21</v>
      </c>
      <c r="B24" s="9" t="s">
        <v>26</v>
      </c>
      <c r="C24" s="10">
        <v>162226</v>
      </c>
      <c r="D24" s="10">
        <v>0</v>
      </c>
      <c r="E24" s="10">
        <v>0</v>
      </c>
      <c r="F24" s="10">
        <v>0</v>
      </c>
      <c r="G24" s="10">
        <v>90132</v>
      </c>
      <c r="H24" s="10">
        <f>G24</f>
        <v>90132</v>
      </c>
      <c r="I24" s="11">
        <f t="shared" si="0"/>
        <v>0.5555952806578477</v>
      </c>
    </row>
    <row r="25" spans="1:9" ht="16.5">
      <c r="A25" s="8">
        <v>22</v>
      </c>
      <c r="B25" s="9" t="s">
        <v>27</v>
      </c>
      <c r="C25" s="10">
        <v>360609</v>
      </c>
      <c r="D25" s="10">
        <v>0</v>
      </c>
      <c r="E25" s="10">
        <v>0</v>
      </c>
      <c r="F25" s="10">
        <v>91953</v>
      </c>
      <c r="G25" s="10">
        <v>47335</v>
      </c>
      <c r="H25" s="10">
        <f>91953+G25</f>
        <v>139288</v>
      </c>
      <c r="I25" s="11">
        <f t="shared" si="0"/>
        <v>0.38625769184906644</v>
      </c>
    </row>
    <row r="26" spans="1:9" ht="16.5">
      <c r="A26" s="34">
        <v>23</v>
      </c>
      <c r="B26" s="35" t="s">
        <v>28</v>
      </c>
      <c r="C26" s="36">
        <v>198729</v>
      </c>
      <c r="D26" s="36">
        <v>0</v>
      </c>
      <c r="E26" s="36">
        <v>0</v>
      </c>
      <c r="F26" s="36">
        <v>198729</v>
      </c>
      <c r="G26" s="36">
        <v>0</v>
      </c>
      <c r="H26" s="36">
        <f>E26+F26</f>
        <v>198729</v>
      </c>
      <c r="I26" s="37">
        <f t="shared" si="0"/>
        <v>1</v>
      </c>
    </row>
    <row r="27" spans="1:9" ht="16.5">
      <c r="A27" s="8">
        <v>24</v>
      </c>
      <c r="B27" s="9" t="s">
        <v>29</v>
      </c>
      <c r="C27" s="10">
        <v>79084</v>
      </c>
      <c r="D27" s="10">
        <v>0</v>
      </c>
      <c r="E27" s="10">
        <v>0</v>
      </c>
      <c r="F27" s="10">
        <v>33894</v>
      </c>
      <c r="G27" s="10">
        <v>0</v>
      </c>
      <c r="H27" s="10">
        <f>F27+E27+D27</f>
        <v>33894</v>
      </c>
      <c r="I27" s="11">
        <f t="shared" si="0"/>
        <v>0.4285822669566537</v>
      </c>
    </row>
    <row r="28" spans="1:9" ht="16.5">
      <c r="A28" s="8">
        <v>25</v>
      </c>
      <c r="B28" s="9" t="s">
        <v>31</v>
      </c>
      <c r="C28" s="10">
        <v>452842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1">
        <v>0</v>
      </c>
    </row>
    <row r="29" spans="1:9" ht="16.5">
      <c r="A29" s="8">
        <v>26</v>
      </c>
      <c r="B29" s="9" t="s">
        <v>30</v>
      </c>
      <c r="C29" s="10">
        <v>83931</v>
      </c>
      <c r="D29" s="10">
        <v>0</v>
      </c>
      <c r="E29" s="10">
        <v>0</v>
      </c>
      <c r="F29" s="10">
        <v>35970</v>
      </c>
      <c r="G29" s="10">
        <v>11990</v>
      </c>
      <c r="H29" s="10">
        <f>D29+E29+F29+G29</f>
        <v>47960</v>
      </c>
      <c r="I29" s="11">
        <f>H29/C29</f>
        <v>0.5714217631149396</v>
      </c>
    </row>
    <row r="30" spans="1:9" ht="16.5">
      <c r="A30" s="40" t="s">
        <v>40</v>
      </c>
      <c r="B30" s="41"/>
      <c r="C30" s="30">
        <f aca="true" t="shared" si="2" ref="C30:H30">SUM(C4:C29)</f>
        <v>5321345</v>
      </c>
      <c r="D30" s="30">
        <f t="shared" si="2"/>
        <v>9261</v>
      </c>
      <c r="E30" s="30">
        <f t="shared" si="2"/>
        <v>909676.79</v>
      </c>
      <c r="F30" s="30">
        <f t="shared" si="2"/>
        <v>1114420.92</v>
      </c>
      <c r="G30" s="30">
        <f t="shared" si="2"/>
        <v>760868.64</v>
      </c>
      <c r="H30" s="30">
        <f t="shared" si="2"/>
        <v>2794227.35</v>
      </c>
      <c r="I30" s="31">
        <f>H30/C30</f>
        <v>0.5250979498604207</v>
      </c>
    </row>
    <row r="31" spans="1:9" ht="16.5">
      <c r="A31" s="13">
        <v>27</v>
      </c>
      <c r="B31" s="9" t="s">
        <v>17</v>
      </c>
      <c r="C31" s="10">
        <v>58140</v>
      </c>
      <c r="D31" s="10">
        <v>0</v>
      </c>
      <c r="E31" s="10">
        <v>16610</v>
      </c>
      <c r="F31" s="10">
        <v>0</v>
      </c>
      <c r="G31" s="10">
        <v>16586.08</v>
      </c>
      <c r="H31" s="10">
        <f>E31+F31+G31</f>
        <v>33196.08</v>
      </c>
      <c r="I31" s="11">
        <f>H31/C31</f>
        <v>0.570968008255934</v>
      </c>
    </row>
    <row r="32" spans="1:9" ht="16.5">
      <c r="A32" s="13">
        <v>28</v>
      </c>
      <c r="B32" s="14" t="s">
        <v>33</v>
      </c>
      <c r="C32" s="15">
        <v>70000</v>
      </c>
      <c r="D32" s="15">
        <v>0</v>
      </c>
      <c r="E32" s="15">
        <v>0</v>
      </c>
      <c r="F32" s="15">
        <v>30000</v>
      </c>
      <c r="G32" s="15">
        <v>10000</v>
      </c>
      <c r="H32" s="15">
        <f>D32+E32+F32+G32</f>
        <v>40000</v>
      </c>
      <c r="I32" s="16">
        <f>H32/C32</f>
        <v>0.5714285714285714</v>
      </c>
    </row>
    <row r="33" spans="1:9" ht="17.25" thickBot="1">
      <c r="A33" s="38" t="s">
        <v>40</v>
      </c>
      <c r="B33" s="39"/>
      <c r="C33" s="32">
        <f aca="true" t="shared" si="3" ref="C33:H33">C30+C31+C32</f>
        <v>5449485</v>
      </c>
      <c r="D33" s="32">
        <f t="shared" si="3"/>
        <v>9261</v>
      </c>
      <c r="E33" s="32">
        <f t="shared" si="3"/>
        <v>926286.79</v>
      </c>
      <c r="F33" s="32">
        <f t="shared" si="3"/>
        <v>1144420.92</v>
      </c>
      <c r="G33" s="32">
        <f t="shared" si="3"/>
        <v>787454.72</v>
      </c>
      <c r="H33" s="32">
        <f t="shared" si="3"/>
        <v>2867423.43</v>
      </c>
      <c r="I33" s="33">
        <f>H33/C33</f>
        <v>0.5261824612784511</v>
      </c>
    </row>
    <row r="34" spans="1:9" s="6" customFormat="1" ht="16.5">
      <c r="A34" s="49" t="s">
        <v>35</v>
      </c>
      <c r="B34" s="49"/>
      <c r="C34" s="49"/>
      <c r="D34" s="18"/>
      <c r="E34" s="17"/>
      <c r="F34" s="17"/>
      <c r="G34" s="17"/>
      <c r="H34" s="17"/>
      <c r="I34" s="22"/>
    </row>
    <row r="35" spans="1:9" ht="16.5">
      <c r="A35" s="19"/>
      <c r="B35" s="20"/>
      <c r="C35" s="12"/>
      <c r="D35" s="12"/>
      <c r="E35" s="20"/>
      <c r="F35" s="20"/>
      <c r="G35" s="20"/>
      <c r="H35" s="20"/>
      <c r="I35" s="21"/>
    </row>
  </sheetData>
  <sheetProtection/>
  <mergeCells count="5">
    <mergeCell ref="A33:B33"/>
    <mergeCell ref="A30:B30"/>
    <mergeCell ref="A2:I2"/>
    <mergeCell ref="A1:I1"/>
    <mergeCell ref="A34:C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3"/>
  <headerFooter alignWithMargins="0">
    <oddHeader>&amp;L&amp;"Arial Narrow,Normálne"Príloha č.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Takacs Tibor</cp:lastModifiedBy>
  <cp:lastPrinted>2011-03-15T07:41:26Z</cp:lastPrinted>
  <dcterms:created xsi:type="dcterms:W3CDTF">1997-01-24T11:07:25Z</dcterms:created>
  <dcterms:modified xsi:type="dcterms:W3CDTF">2011-03-18T12:23:57Z</dcterms:modified>
  <cp:category/>
  <cp:version/>
  <cp:contentType/>
  <cp:contentStatus/>
</cp:coreProperties>
</file>