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60" activeTab="4"/>
  </bookViews>
  <sheets>
    <sheet name="VZ, FO, EAGGFzs, KF, rekap.SEZ " sheetId="1" r:id="rId1"/>
    <sheet name="Strukt.fondy" sheetId="2" r:id="rId2"/>
    <sheet name="SEMZ PF a OFN" sheetId="3" r:id="rId3"/>
    <sheet name=" PJ  - ISPA_KF" sheetId="4" r:id="rId4"/>
    <sheet name="IA PHARE, PRECH.FOND" sheetId="5" r:id="rId5"/>
    <sheet name="Hárok1" sheetId="6" r:id="rId6"/>
  </sheets>
  <definedNames>
    <definedName name="_xlnm.Print_Area" localSheetId="3">' PJ  - ISPA_KF'!$A$1:$J$43</definedName>
    <definedName name="_xlnm.Print_Area" localSheetId="4">'IA PHARE, PRECH.FOND'!$A$3:$I$96</definedName>
    <definedName name="_xlnm.Print_Area" localSheetId="2">'SEMZ PF a OFN'!$A$1:$M$67</definedName>
    <definedName name="_xlnm.Print_Area" localSheetId="1">'Strukt.fondy'!$A$4:$I$74</definedName>
    <definedName name="_xlnm.Print_Area" localSheetId="0">'VZ, FO, EAGGFzs, KF, rekap.SEZ '!$A$1:$H$216</definedName>
  </definedNames>
  <calcPr fullCalcOnLoad="1"/>
</workbook>
</file>

<file path=xl/sharedStrings.xml><?xml version="1.0" encoding="utf-8"?>
<sst xmlns="http://schemas.openxmlformats.org/spreadsheetml/2006/main" count="606" uniqueCount="269">
  <si>
    <t>Položky</t>
  </si>
  <si>
    <t xml:space="preserve">   ISPA/KF                      PJ MDPT</t>
  </si>
  <si>
    <t>ISPA/KF                         PJ ŽSR</t>
  </si>
  <si>
    <t>ISPA/KF                         PJ MŽP</t>
  </si>
  <si>
    <t>ISPA/KF - platobné jednotky spolu</t>
  </si>
  <si>
    <t xml:space="preserve">Prostriedky EU </t>
  </si>
  <si>
    <t xml:space="preserve">Prostriedky ŠR </t>
  </si>
  <si>
    <t>Prostriedky ŠR</t>
  </si>
  <si>
    <t>EUR</t>
  </si>
  <si>
    <t>Príjem - predplatenie zo ŠR</t>
  </si>
  <si>
    <t>Príjem - od KPP</t>
  </si>
  <si>
    <t>Príjem - prevod predplatenia z účtu EÚ</t>
  </si>
  <si>
    <t>Príjem-vrát.prostr.od dodávateľa</t>
  </si>
  <si>
    <t>Príjem úrokov</t>
  </si>
  <si>
    <t>Príjem úrokov - prevody z účtov EÚ</t>
  </si>
  <si>
    <t>Príjmy spolu:</t>
  </si>
  <si>
    <t>Vyplatenie FP - prevod z účtu EÚ na účet ŠR</t>
  </si>
  <si>
    <t>Vyplatenie FP dodávateľom</t>
  </si>
  <si>
    <t>Vyplatenie FP dodávateľom - predplatenie</t>
  </si>
  <si>
    <t xml:space="preserve">Vyplatenie FP - mylná platba </t>
  </si>
  <si>
    <t>Výdaje spolu:</t>
  </si>
  <si>
    <t>Platobné jednotky ISPA/KF spolu</t>
  </si>
  <si>
    <t>Prijaté prostriedky</t>
  </si>
  <si>
    <t>Vydané prostriedky</t>
  </si>
  <si>
    <t xml:space="preserve">                         IA NADSME</t>
  </si>
  <si>
    <t xml:space="preserve">                         IA APRR</t>
  </si>
  <si>
    <t>IA MŽP</t>
  </si>
  <si>
    <t xml:space="preserve">účet DPH </t>
  </si>
  <si>
    <t>Prostriedky EÚ</t>
  </si>
  <si>
    <t xml:space="preserve"> EUR</t>
  </si>
  <si>
    <t>Iné príjmy</t>
  </si>
  <si>
    <t>Úroky</t>
  </si>
  <si>
    <t>Vrátenia od iných org.</t>
  </si>
  <si>
    <t>Mylná platba</t>
  </si>
  <si>
    <t>Vyplatené dodavateľom</t>
  </si>
  <si>
    <t>Vratky prost. z IA</t>
  </si>
  <si>
    <t>Dane z úrokov</t>
  </si>
  <si>
    <t>Bankové poplatky</t>
  </si>
  <si>
    <t>Vrátenie úrokov</t>
  </si>
  <si>
    <t>Ostatné prevody</t>
  </si>
  <si>
    <t>PHARE CFCU</t>
  </si>
  <si>
    <t>Paralelné kofinancovanie</t>
  </si>
  <si>
    <t>Výdaj - prevod medzi účtami</t>
  </si>
  <si>
    <t>Vyplatené zádržné</t>
  </si>
  <si>
    <t>Mylná platba - výdaj</t>
  </si>
  <si>
    <t xml:space="preserve">           Položky</t>
  </si>
  <si>
    <t>Prechodný fond PHARE na CFCÚ</t>
  </si>
  <si>
    <t>PHARE - prostriedky EÚ</t>
  </si>
  <si>
    <t xml:space="preserve">                EUR</t>
  </si>
  <si>
    <t>Príjem-prevod prostriedkov z EK</t>
  </si>
  <si>
    <t xml:space="preserve">Príjem  prostriedkov </t>
  </si>
  <si>
    <t>Príjem na účet DPH</t>
  </si>
  <si>
    <t>Pripísaný úrok</t>
  </si>
  <si>
    <t>Vrátenia z IA</t>
  </si>
  <si>
    <t xml:space="preserve">Príjem na účet DPH </t>
  </si>
  <si>
    <t>Príjmy spolu</t>
  </si>
  <si>
    <t>Vrátenia od iných organizácií</t>
  </si>
  <si>
    <t>Vyplatené IA</t>
  </si>
  <si>
    <t>Vyplatená DPH  IA</t>
  </si>
  <si>
    <t>Vyplatené priamo dodávateľom</t>
  </si>
  <si>
    <t>Zrážková daň</t>
  </si>
  <si>
    <t>Bankový poplatok</t>
  </si>
  <si>
    <t>Prevod do Bruselu</t>
  </si>
  <si>
    <t>Prevod do ŠR</t>
  </si>
  <si>
    <t xml:space="preserve">Výdaj DPH </t>
  </si>
  <si>
    <t>Výdaje spolu</t>
  </si>
  <si>
    <t>Výdaj - mylná platba</t>
  </si>
  <si>
    <t>Vrátenia od dodávateľov+iregularity</t>
  </si>
  <si>
    <t>Prechodný fond PHARE na SEMZ</t>
  </si>
  <si>
    <t>Vrátenia fin. prostriedkov z IA</t>
  </si>
  <si>
    <t>Príjem prostriedkov z MF SR/OP</t>
  </si>
  <si>
    <t xml:space="preserve">Paralelné kofinanc. - platba </t>
  </si>
  <si>
    <t>Ostatné účty</t>
  </si>
  <si>
    <t>Príjem spolu:</t>
  </si>
  <si>
    <t>Výdaj spolu:</t>
  </si>
  <si>
    <t>PROGRAM PHARE</t>
  </si>
  <si>
    <t>PROGRAM SAPARD</t>
  </si>
  <si>
    <t>PROGRAM ISPA/KF</t>
  </si>
  <si>
    <t>Predvstupové fondy na SEMZ spolu</t>
  </si>
  <si>
    <t>Vyrovnávací účet</t>
  </si>
  <si>
    <t>Príjem-prevod prostriedkov z KF</t>
  </si>
  <si>
    <t>Príjem na účet pre VPS</t>
  </si>
  <si>
    <t>Vrátenia na vyrovn.účte</t>
  </si>
  <si>
    <t>Príjem - vrátenie na predfinancov.</t>
  </si>
  <si>
    <t>Kurzový rozdiel-strata</t>
  </si>
  <si>
    <t>Vyplatené IA, PJ</t>
  </si>
  <si>
    <t>Odvod úrokov</t>
  </si>
  <si>
    <t>Prevod na účet spolufin.</t>
  </si>
  <si>
    <t>Odvod prostriedkov do ŠR</t>
  </si>
  <si>
    <t>Prevod na vyrovn.účet</t>
  </si>
  <si>
    <t>Platba - odvod do EÚ</t>
  </si>
  <si>
    <t>FINANČNÝ MECHANIZMUS EHP</t>
  </si>
  <si>
    <t>NÓRSKY FINANČNÝ MECHANIZMUS</t>
  </si>
  <si>
    <t>ŠVAJČIARKY FINANČNÝ MECHANIZMUS</t>
  </si>
  <si>
    <t>Ostatné finanné nástroje - SEMZ  spolu</t>
  </si>
  <si>
    <t>Prostriedky FM EHP</t>
  </si>
  <si>
    <t>Prostriedky NFM</t>
  </si>
  <si>
    <t>Prostriedky ŠFM</t>
  </si>
  <si>
    <t>Prostriedky ostatných fin. mechanizmov</t>
  </si>
  <si>
    <t>Počiatočný stav k 1.1.2006</t>
  </si>
  <si>
    <t xml:space="preserve">Príjem z VPS na spolufin. </t>
  </si>
  <si>
    <t xml:space="preserve">Príjem z VPS na predfin. </t>
  </si>
  <si>
    <t>Príjem na vyrovn.účet</t>
  </si>
  <si>
    <t>Vyplatené KP/sprostredkovateľom</t>
  </si>
  <si>
    <t>Osobitné účty pre ŠF</t>
  </si>
  <si>
    <t>Vyrovnávací  účet</t>
  </si>
  <si>
    <t>Príjem za nezrovnalosti, vrátenia</t>
  </si>
  <si>
    <t>Prijaté úroky</t>
  </si>
  <si>
    <t xml:space="preserve">Bankový popl., vrátené mylné platby </t>
  </si>
  <si>
    <t>Vyplatené PJ a SUB PO</t>
  </si>
  <si>
    <t xml:space="preserve"> </t>
  </si>
  <si>
    <t>ERDF</t>
  </si>
  <si>
    <t>ESF</t>
  </si>
  <si>
    <t>Kohézny fond</t>
  </si>
  <si>
    <t>EFF</t>
  </si>
  <si>
    <t xml:space="preserve">  Osobitné účty pre ŠF</t>
  </si>
  <si>
    <t xml:space="preserve">EUR </t>
  </si>
  <si>
    <t>Príjem prostried. z ES</t>
  </si>
  <si>
    <t>Daň z úroku</t>
  </si>
  <si>
    <t xml:space="preserve">   Osobitné účty pre KF</t>
  </si>
  <si>
    <t xml:space="preserve">   Osobitné účty pre EFF</t>
  </si>
  <si>
    <t>ŠF, KF a EFF spolu</t>
  </si>
  <si>
    <t>Osobitné účty pre ŠF, KF a EFF</t>
  </si>
  <si>
    <t xml:space="preserve">Vyrovn. a iné účty </t>
  </si>
  <si>
    <t>Vlastné zdroje ES</t>
  </si>
  <si>
    <t>Osobitný účet pre VZ</t>
  </si>
  <si>
    <t>Príjem FP z Colného riaditeľstva, VPS, PPA</t>
  </si>
  <si>
    <t>Príjem za mylnú platbu</t>
  </si>
  <si>
    <t>Príjem za iregularitu</t>
  </si>
  <si>
    <t>Poplatky</t>
  </si>
  <si>
    <t>Odvod do rozpočtu EÚ</t>
  </si>
  <si>
    <t>Finančná obálka</t>
  </si>
  <si>
    <t>Osobitný účet pre FO</t>
  </si>
  <si>
    <t>Príjem za vrátené fin. prostriedky</t>
  </si>
  <si>
    <t>Prijatá mylná platba</t>
  </si>
  <si>
    <t>Vyplatené ÚOŠS/inštitúciám</t>
  </si>
  <si>
    <t>Vrátené prostriedky do ŠR (VPS)</t>
  </si>
  <si>
    <t>Vrátená mylná platba</t>
  </si>
  <si>
    <t>EAGGF záručná sekcia</t>
  </si>
  <si>
    <t>Osobitné účty</t>
  </si>
  <si>
    <t>Vyplatené PPA</t>
  </si>
  <si>
    <t>Štrukturálne fondy spolu</t>
  </si>
  <si>
    <t>Vyrovnávacie účty pre ŠF</t>
  </si>
  <si>
    <t>Príjem za nezrovnalosti,vrátenia</t>
  </si>
  <si>
    <t>Prevod iregularít,vratiek a k.zisku</t>
  </si>
  <si>
    <t xml:space="preserve">Výdaj kurz.ziskov na vyr.účty </t>
  </si>
  <si>
    <t>Prostriedky EU</t>
  </si>
  <si>
    <t>Iregularity PHARE</t>
  </si>
  <si>
    <t>Príjem prostriedkov z VPS</t>
  </si>
  <si>
    <t>Príjem za iregularity</t>
  </si>
  <si>
    <t>Osobitný účet pre KF</t>
  </si>
  <si>
    <t>Vyrovnávací účet pre KF</t>
  </si>
  <si>
    <t>Príjem prostriedkov z EU,VPS</t>
  </si>
  <si>
    <t>Príjem finančných prostriedkov-kríženie</t>
  </si>
  <si>
    <t>Vyplatenie finančných prostriedkov PJ</t>
  </si>
  <si>
    <t>Vyplatenie finančných prostriedkov-kríženie</t>
  </si>
  <si>
    <t>Daň z úrokov</t>
  </si>
  <si>
    <t>Osobitný účet</t>
  </si>
  <si>
    <t>IA PHARE</t>
  </si>
  <si>
    <t>Prostriedky ŠR v EUR</t>
  </si>
  <si>
    <t>Platobné jednotky ISPA spolu</t>
  </si>
  <si>
    <t>Prechodný fond PHARE na CFCU</t>
  </si>
  <si>
    <t>OP INTERACT II-contributions</t>
  </si>
  <si>
    <t>OP INTERACT II</t>
  </si>
  <si>
    <t>Účet OP INTERACT II</t>
  </si>
  <si>
    <t>Príjem penále za iregularitu</t>
  </si>
  <si>
    <t>Vyplatené ÚOŠS/inštitúciám-IP, BSK</t>
  </si>
  <si>
    <t>Príjem z ÚFM</t>
  </si>
  <si>
    <t>Príjem od KP - výnosy</t>
  </si>
  <si>
    <t>Ostatné príjmy</t>
  </si>
  <si>
    <t>Prevod prostriedkov do ŠR</t>
  </si>
  <si>
    <t>Ostatné účty-DPH</t>
  </si>
  <si>
    <t>Implementačné agentúry PHARE spolu</t>
  </si>
  <si>
    <t>Ostat. účty  a vyrovn.účet</t>
  </si>
  <si>
    <t>Ostatné účty -DPH</t>
  </si>
  <si>
    <t>Kurz.rozdiel - zisk,dorov.zráž.dane</t>
  </si>
  <si>
    <t>Príjem - mylná platba,kríženie</t>
  </si>
  <si>
    <t>Kurz.rozdiel - zisk, dorov.zrážkovej dane</t>
  </si>
  <si>
    <t>Prevod - kríženie</t>
  </si>
  <si>
    <t>Príjem z rozpočtu EÚ</t>
  </si>
  <si>
    <t>Príjem kríženie</t>
  </si>
  <si>
    <t>účet 221:</t>
  </si>
  <si>
    <t>Prijem z IA ,PJ predplatenie</t>
  </si>
  <si>
    <t>Príjem-vrát.prostr.od dodávateľa z iregularít</t>
  </si>
  <si>
    <t>Vyplatenie úrokov z účtu EÚ - prevody na účet NF/OP</t>
  </si>
  <si>
    <t>Príjem - kríženie</t>
  </si>
  <si>
    <t>Vrátené prostr. do ŠR (VPS)</t>
  </si>
  <si>
    <t>Účet ŠF pre nezrovnalosti a vrátenia (2004-2006) - zdroj EÚ</t>
  </si>
  <si>
    <t>Účet ŠF a KF pre nezrovnalosti a vrátenia (2007-2013) - zdroj EÚ</t>
  </si>
  <si>
    <t>Príjem prostried. z EÚ, VPS</t>
  </si>
  <si>
    <t>Príjem prostriedkov z EÚ, VPS</t>
  </si>
  <si>
    <t xml:space="preserve">Prechodný fond PHARE  na SEMZ spolu </t>
  </si>
  <si>
    <t>Účet KF pre nezrovn. a vrát.- časť EÚ</t>
  </si>
  <si>
    <t>Účet národného spolufinancovania-príspevky členských krajín</t>
  </si>
  <si>
    <t>Príjem prostriedkov z EÚ, ČK</t>
  </si>
  <si>
    <t>Ost. účty a vyrovn. účet</t>
  </si>
  <si>
    <t>Odvod iregularity do EÚ</t>
  </si>
  <si>
    <t xml:space="preserve"> Predvstupové fondy PHARE, ISPA/KF, SAPARD - na SEMZ spolu</t>
  </si>
  <si>
    <t>Počiatočný stav k 1.1.2010</t>
  </si>
  <si>
    <t>Počiatočný stav k 1. 1. 2010</t>
  </si>
  <si>
    <t>Konečný zostatok k 30.6.2010</t>
  </si>
  <si>
    <t>Vyplatenie fin.zábezpeky z účtu EÚ-prev.na účet NF/OP</t>
  </si>
  <si>
    <t>Vyplatenie FP dodávateľom - vrátená platba</t>
  </si>
  <si>
    <t>Vyplatenie FP - prevod predpl. na účet NF/OP</t>
  </si>
  <si>
    <t>Vyplatenie úrokov z účtu EÚ - prevody na účty ŠR</t>
  </si>
  <si>
    <t>Prevod iregularíty</t>
  </si>
  <si>
    <t>Príjem-prevod úrokov z PJ a SÚ</t>
  </si>
  <si>
    <t xml:space="preserve">Príjmy ostatné </t>
  </si>
  <si>
    <t>Kurzový rozdiel - strata</t>
  </si>
  <si>
    <t>Zostatok k 31.12.2010</t>
  </si>
  <si>
    <t>Tab. 2    Prehľad finančných prostriedkov za Vlastné zdroje ES k 31.12.2010</t>
  </si>
  <si>
    <t>Tab. 3   Prehľad finančných prostriedkov za  finančnú obálku k 31.12.2010</t>
  </si>
  <si>
    <t>Tab. 4  Prehľad finančných prostriedkov za  EAGGF záručnú sekciu k 31.12.2010</t>
  </si>
  <si>
    <t xml:space="preserve">Zostatok k 31.12.2010 </t>
  </si>
  <si>
    <t>Tab. 5    Rekapitulácia - prehľad finančných prostriedkov za štrukturálne fondy k 31.12.2010</t>
  </si>
  <si>
    <t>Tab. 8  Prehľad za účet iregularít programu PHARE na SEMZ  k 31.12.2010</t>
  </si>
  <si>
    <t>Tab. 9  Prehľad finančných prostriedkov za  Kohézny fond k 31.12.2010</t>
  </si>
  <si>
    <t>Zostatok k  31.12.2010</t>
  </si>
  <si>
    <t>Tab. 10   Celkový prehľad finančných prostriedkov za FM EHP, NFM a ŠFM k 31.12.2010</t>
  </si>
  <si>
    <t>Tab. 11 Celkový prehľad finančných prostriedkov za implementačné agentúry PHARE k 31.12.2010</t>
  </si>
  <si>
    <t>Konečný zostatok k 31.12.2010</t>
  </si>
  <si>
    <t>Tab. 12 Celkový prehľad finančných prostriedkov za platobné jednotky ISPA/KF k 31.12.2010</t>
  </si>
  <si>
    <t>Tab. 13  Prehľad finančných prostriedkov IA CFCU za Prechodný fond PHARE k 31.12.2010</t>
  </si>
  <si>
    <t>Konečný zostatok k 31.12 .2010</t>
  </si>
  <si>
    <t>Tab. 14  Prehľad finančných prostriedkov za OP INTERACT II k 31.12.2010</t>
  </si>
  <si>
    <t xml:space="preserve"> Tab. 7   Prechodný fond PHARE  - na  SEMZ k 31.12.2010</t>
  </si>
  <si>
    <t>Konečný zost. k 31.12.2010</t>
  </si>
  <si>
    <t>Vrátenia prostr. IA</t>
  </si>
  <si>
    <t>Výdaj kríženie</t>
  </si>
  <si>
    <t>Tab. 15 Prehľad finančných prostriedkov za Európsky rozvojový fond (EDF) k 31.12.2010</t>
  </si>
  <si>
    <t>Európsky rozvojový fond (EDF)</t>
  </si>
  <si>
    <t>Osobitný účet pre EDF</t>
  </si>
  <si>
    <t>Príjem FP z VPS</t>
  </si>
  <si>
    <t>ERDF program.obdobie  2004-2006</t>
  </si>
  <si>
    <t>ESF  program.obdobie  2004-2006</t>
  </si>
  <si>
    <t>EAGGF a FIFG  program.obdobie  2004-2006</t>
  </si>
  <si>
    <t>Príjem prostried. z ES, VPS</t>
  </si>
  <si>
    <t>Príjem za nezrovnalosti, vrátenia,úr.z omešk.</t>
  </si>
  <si>
    <t>Príjem mylná platba</t>
  </si>
  <si>
    <t>Kurz..rozdiel  - zisk-príjem z účtu pre N</t>
  </si>
  <si>
    <t>Výdaj kurz.ziskov</t>
  </si>
  <si>
    <t>ŠTRUKTURÁLNE FONDY program.obdobie  2004-2006 SPOLU</t>
  </si>
  <si>
    <t>Osobitné účty pre ŠF spolu</t>
  </si>
  <si>
    <t>Vyrovnávacie účty spolu</t>
  </si>
  <si>
    <t>Účet ŠF pre nezrovnalosti a vrátenia 2004-2006, zdroj ES</t>
  </si>
  <si>
    <t>Účet ŠF pre nezrovnalosti a vrátenia 2007-2013, zdroj                 ES</t>
  </si>
  <si>
    <t>Prevod iregularít,vratiek na účty programov a N2007-13</t>
  </si>
  <si>
    <t>Výdaj kurz.ziskov z nezrov. na vyr.účty</t>
  </si>
  <si>
    <t>progr.obd.2007-2013</t>
  </si>
  <si>
    <t>Prevod duplicitne odvedených N na účet N 2007-2013</t>
  </si>
  <si>
    <t>Príjem úrokov-prevody z PJ</t>
  </si>
  <si>
    <t>Prevod - kríženie,prevod duplicitných N</t>
  </si>
  <si>
    <t xml:space="preserve"> Finančné prostriedky na mimorozpočtových účtoch Sekcie európskych a medzinárodných záležitostí - stav  k 31.12.2010</t>
  </si>
  <si>
    <t>Tab. 16a  Prehľad finančných prostriedkov za štrukturálne fondy:  program. obdobie 2004-2006 k 31.12.2010</t>
  </si>
  <si>
    <t>Tab. 16b  ŠF rekapitulácia: program. obdobie 2004-2006 k 31.12.2010</t>
  </si>
  <si>
    <t>Tab. 17   Prehľad finančných prostriedkov za ŠF a KF: program. obdobie 2007-2013 k 31.12.2010</t>
  </si>
  <si>
    <t>Tab. 18a  Prehľad finanč. prostriedkov za predvstupové fondy PHARE, ISPA/KF, SAPARD - na  SEMZ  k 31.12.2010</t>
  </si>
  <si>
    <t>Tab 18b  Prehľad finanč. prostriedkov za ostatné finančné nástroje -  SEMZ k 31.12.2010</t>
  </si>
  <si>
    <t>Tab. 19  Prehľad finančných prostriedkov za platobné jednotky ISPA/KF k 31.12.2010</t>
  </si>
  <si>
    <t>Tab. 20     PJ ISPA/KF rekapitulácia  k 31.12.2010</t>
  </si>
  <si>
    <t>pokračovanie tab. 21  Prehľad finančných prostriedkov za implementačné agentúry programu PHARE k 31.12.2010</t>
  </si>
  <si>
    <t>Tab. 22   Prehľad finanč. prostriedkov za Prechodný fond PHARE - SEMZ k 31.12.2010</t>
  </si>
  <si>
    <t>Tab. 23  Prehľad finanč. prostriedkov za IA CFCU v rámci Prechodného fondu PHARE k 31.12.2010</t>
  </si>
  <si>
    <t>Tab. 21  Prehľad finančných prostriedkov za implementačné agentúry programu PHARE k 31.12.2010</t>
  </si>
  <si>
    <t>Prehľad čerpania finančných prostriedkov za sekciu európskych a medzinárodných záležitostí k 31.12.2010</t>
  </si>
  <si>
    <t>Príloha č. 4</t>
  </si>
  <si>
    <t>Sumár za predvstupové fondy, Prechodný fond PHARE, Finančnú obálku, Vlastné zdroje ES, 
záručnú sekciu EAGGF, štrukturálne fondy, Kohézny fond, ostatné finančné nástroje FM EHP, 
NFM, ŠFM , Interact II a Európsky rozvojový fond</t>
  </si>
  <si>
    <r>
      <t xml:space="preserve">Tab. 1    Prehľad finančných prostriedkov za Sekciu európskych a mezinárodných záležitostí k 31.12.2010            </t>
    </r>
    <r>
      <rPr>
        <u val="single"/>
        <sz val="8"/>
        <color indexed="8"/>
        <rFont val="Times New Roman"/>
        <family val="1"/>
      </rPr>
      <t>(REKAPITULÁCIA  z tab 2. -15.)</t>
    </r>
  </si>
  <si>
    <r>
      <t>Tab. 6 Celkový prehľad finančných prostriedkov za predvstupové fondy PHARE, ISPA/KF, SAPARD na SEMZ  k 31.12.2010</t>
    </r>
    <r>
      <rPr>
        <b/>
        <sz val="8"/>
        <rFont val="Times New Roman"/>
        <family val="1"/>
      </rPr>
      <t xml:space="preserve">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</si>
</sst>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0.00;[Red]0.00"/>
    <numFmt numFmtId="166" formatCode="#,##0.00_ ;\-#,##0.00\ "/>
    <numFmt numFmtId="167" formatCode="#,##0.00;[Red]#,##0.00"/>
    <numFmt numFmtId="168" formatCode="#,##0.000"/>
    <numFmt numFmtId="169" formatCode="#,##0.00\ _S_k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#,##0.000\ &quot;Sk&quot;"/>
    <numFmt numFmtId="174" formatCode="_-* #,##0.000\ &quot;Sk&quot;_-;\-* #,##0.000\ &quot;Sk&quot;_-;_-* &quot;-&quot;???\ &quot;Sk&quot;_-;_-@_-"/>
    <numFmt numFmtId="175" formatCode="0.000"/>
    <numFmt numFmtId="176" formatCode="[$-41B]d\.\ mmmm\ yyyy"/>
    <numFmt numFmtId="177" formatCode="_-* #,##0.000\ _S_k_-;\-* #,##0.000\ _S_k_-;_-* &quot;-&quot;???\ _S_k_-;_-@_-"/>
    <numFmt numFmtId="178" formatCode="#,##0.000\ _S_k;\-#,##0.000\ _S_k"/>
    <numFmt numFmtId="179" formatCode="#,##0.000\ _S_k"/>
    <numFmt numFmtId="180" formatCode="#,##0.00\ _S_k;[Red]#,##0.00\ _S_k"/>
    <numFmt numFmtId="181" formatCode="0.00_ ;\-0.0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18"/>
      <name val="Times New Roman"/>
      <family val="1"/>
    </font>
    <font>
      <sz val="8"/>
      <name val="Times New Roman"/>
      <family val="1"/>
    </font>
    <font>
      <sz val="8"/>
      <color indexed="18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6"/>
      <name val="Times New Roman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7"/>
      <color indexed="18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b/>
      <sz val="7"/>
      <name val="Times New Roman"/>
      <family val="1"/>
    </font>
    <font>
      <b/>
      <sz val="9"/>
      <color indexed="12"/>
      <name val="Times New Roman"/>
      <family val="1"/>
    </font>
    <font>
      <u val="single"/>
      <sz val="8"/>
      <name val="Times New Roman"/>
      <family val="1"/>
    </font>
    <font>
      <b/>
      <u val="single"/>
      <sz val="8.5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80">
    <xf numFmtId="0" fontId="0" fillId="0" borderId="0" xfId="0" applyAlignment="1">
      <alignment/>
    </xf>
    <xf numFmtId="0" fontId="22" fillId="0" borderId="0" xfId="0" applyFont="1" applyFill="1" applyAlignment="1">
      <alignment/>
    </xf>
    <xf numFmtId="39" fontId="24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39" fontId="23" fillId="0" borderId="0" xfId="0" applyNumberFormat="1" applyFont="1" applyFill="1" applyBorder="1" applyAlignment="1">
      <alignment horizontal="left" wrapText="1"/>
    </xf>
    <xf numFmtId="39" fontId="23" fillId="0" borderId="0" xfId="0" applyNumberFormat="1" applyFont="1" applyFill="1" applyBorder="1" applyAlignment="1">
      <alignment horizontal="left"/>
    </xf>
    <xf numFmtId="39" fontId="26" fillId="0" borderId="0" xfId="0" applyNumberFormat="1" applyFont="1" applyFill="1" applyAlignment="1">
      <alignment/>
    </xf>
    <xf numFmtId="39" fontId="27" fillId="0" borderId="0" xfId="0" applyNumberFormat="1" applyFont="1" applyFill="1" applyBorder="1" applyAlignment="1">
      <alignment/>
    </xf>
    <xf numFmtId="39" fontId="29" fillId="0" borderId="0" xfId="0" applyNumberFormat="1" applyFont="1" applyFill="1" applyBorder="1" applyAlignment="1">
      <alignment/>
    </xf>
    <xf numFmtId="39" fontId="23" fillId="0" borderId="10" xfId="0" applyNumberFormat="1" applyFont="1" applyFill="1" applyBorder="1" applyAlignment="1">
      <alignment horizontal="center" vertical="top" wrapText="1"/>
    </xf>
    <xf numFmtId="39" fontId="23" fillId="0" borderId="11" xfId="0" applyNumberFormat="1" applyFont="1" applyFill="1" applyBorder="1" applyAlignment="1">
      <alignment horizontal="center" vertical="top" wrapText="1"/>
    </xf>
    <xf numFmtId="39" fontId="23" fillId="0" borderId="12" xfId="0" applyNumberFormat="1" applyFont="1" applyFill="1" applyBorder="1" applyAlignment="1">
      <alignment horizontal="center" vertical="top" wrapText="1"/>
    </xf>
    <xf numFmtId="39" fontId="30" fillId="0" borderId="0" xfId="0" applyNumberFormat="1" applyFont="1" applyFill="1" applyBorder="1" applyAlignment="1">
      <alignment vertical="top" wrapText="1"/>
    </xf>
    <xf numFmtId="39" fontId="26" fillId="0" borderId="0" xfId="0" applyNumberFormat="1" applyFont="1" applyFill="1" applyBorder="1" applyAlignment="1">
      <alignment/>
    </xf>
    <xf numFmtId="39" fontId="23" fillId="0" borderId="13" xfId="0" applyNumberFormat="1" applyFont="1" applyFill="1" applyBorder="1" applyAlignment="1">
      <alignment horizontal="center" vertical="top" wrapText="1"/>
    </xf>
    <xf numFmtId="39" fontId="23" fillId="0" borderId="14" xfId="0" applyNumberFormat="1" applyFont="1" applyFill="1" applyBorder="1" applyAlignment="1">
      <alignment horizontal="center" vertical="top" wrapText="1"/>
    </xf>
    <xf numFmtId="39" fontId="23" fillId="0" borderId="15" xfId="0" applyNumberFormat="1" applyFont="1" applyFill="1" applyBorder="1" applyAlignment="1">
      <alignment horizontal="center" vertical="top" wrapText="1"/>
    </xf>
    <xf numFmtId="39" fontId="31" fillId="0" borderId="16" xfId="0" applyNumberFormat="1" applyFont="1" applyFill="1" applyBorder="1" applyAlignment="1">
      <alignment horizontal="center" vertical="center" wrapText="1"/>
    </xf>
    <xf numFmtId="39" fontId="31" fillId="0" borderId="10" xfId="0" applyNumberFormat="1" applyFont="1" applyFill="1" applyBorder="1" applyAlignment="1">
      <alignment horizontal="center" vertical="center" wrapText="1"/>
    </xf>
    <xf numFmtId="39" fontId="31" fillId="0" borderId="11" xfId="0" applyNumberFormat="1" applyFont="1" applyFill="1" applyBorder="1" applyAlignment="1">
      <alignment horizontal="center" vertical="center" wrapText="1"/>
    </xf>
    <xf numFmtId="39" fontId="31" fillId="0" borderId="12" xfId="0" applyNumberFormat="1" applyFont="1" applyFill="1" applyBorder="1" applyAlignment="1">
      <alignment horizontal="center" vertical="center" wrapText="1"/>
    </xf>
    <xf numFmtId="39" fontId="31" fillId="0" borderId="0" xfId="0" applyNumberFormat="1" applyFont="1" applyFill="1" applyBorder="1" applyAlignment="1">
      <alignment vertical="center" wrapText="1"/>
    </xf>
    <xf numFmtId="39" fontId="32" fillId="0" borderId="0" xfId="0" applyNumberFormat="1" applyFont="1" applyFill="1" applyBorder="1" applyAlignment="1">
      <alignment horizontal="center" vertical="center"/>
    </xf>
    <xf numFmtId="39" fontId="31" fillId="0" borderId="13" xfId="0" applyNumberFormat="1" applyFont="1" applyFill="1" applyBorder="1" applyAlignment="1">
      <alignment horizontal="center" vertical="center" wrapText="1"/>
    </xf>
    <xf numFmtId="39" fontId="31" fillId="0" borderId="14" xfId="0" applyNumberFormat="1" applyFont="1" applyFill="1" applyBorder="1" applyAlignment="1">
      <alignment horizontal="center" vertical="center" wrapText="1"/>
    </xf>
    <xf numFmtId="39" fontId="31" fillId="0" borderId="15" xfId="0" applyNumberFormat="1" applyFont="1" applyFill="1" applyBorder="1" applyAlignment="1">
      <alignment horizontal="center" vertical="center" wrapText="1"/>
    </xf>
    <xf numFmtId="39" fontId="33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Alignment="1">
      <alignment/>
    </xf>
    <xf numFmtId="39" fontId="31" fillId="0" borderId="16" xfId="0" applyNumberFormat="1" applyFont="1" applyFill="1" applyBorder="1" applyAlignment="1">
      <alignment horizontal="center" vertical="center"/>
    </xf>
    <xf numFmtId="39" fontId="34" fillId="0" borderId="16" xfId="0" applyNumberFormat="1" applyFont="1" applyFill="1" applyBorder="1" applyAlignment="1">
      <alignment horizontal="center" vertical="center"/>
    </xf>
    <xf numFmtId="39" fontId="31" fillId="0" borderId="0" xfId="0" applyNumberFormat="1" applyFont="1" applyFill="1" applyBorder="1" applyAlignment="1">
      <alignment horizontal="center" vertical="center"/>
    </xf>
    <xf numFmtId="39" fontId="32" fillId="0" borderId="0" xfId="0" applyNumberFormat="1" applyFont="1" applyFill="1" applyBorder="1" applyAlignment="1">
      <alignment horizontal="center"/>
    </xf>
    <xf numFmtId="39" fontId="34" fillId="0" borderId="16" xfId="0" applyNumberFormat="1" applyFont="1" applyFill="1" applyBorder="1" applyAlignment="1">
      <alignment horizontal="center" vertical="center" wrapText="1"/>
    </xf>
    <xf numFmtId="39" fontId="34" fillId="0" borderId="0" xfId="0" applyNumberFormat="1" applyFont="1" applyFill="1" applyBorder="1" applyAlignment="1">
      <alignment horizontal="center" vertical="center" wrapText="1"/>
    </xf>
    <xf numFmtId="39" fontId="34" fillId="0" borderId="0" xfId="0" applyNumberFormat="1" applyFont="1" applyFill="1" applyBorder="1" applyAlignment="1">
      <alignment horizontal="center"/>
    </xf>
    <xf numFmtId="39" fontId="31" fillId="0" borderId="16" xfId="0" applyNumberFormat="1" applyFont="1" applyFill="1" applyBorder="1" applyAlignment="1">
      <alignment horizontal="left" vertical="center"/>
    </xf>
    <xf numFmtId="39" fontId="34" fillId="0" borderId="16" xfId="0" applyNumberFormat="1" applyFont="1" applyFill="1" applyBorder="1" applyAlignment="1">
      <alignment vertical="center"/>
    </xf>
    <xf numFmtId="39" fontId="34" fillId="0" borderId="0" xfId="0" applyNumberFormat="1" applyFont="1" applyFill="1" applyBorder="1" applyAlignment="1">
      <alignment vertical="center"/>
    </xf>
    <xf numFmtId="39" fontId="34" fillId="0" borderId="0" xfId="0" applyNumberFormat="1" applyFont="1" applyFill="1" applyBorder="1" applyAlignment="1">
      <alignment/>
    </xf>
    <xf numFmtId="39" fontId="25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" fontId="35" fillId="0" borderId="0" xfId="0" applyNumberFormat="1" applyFont="1" applyFill="1" applyAlignment="1">
      <alignment/>
    </xf>
    <xf numFmtId="39" fontId="34" fillId="0" borderId="0" xfId="0" applyNumberFormat="1" applyFont="1" applyFill="1" applyAlignment="1">
      <alignment/>
    </xf>
    <xf numFmtId="43" fontId="34" fillId="0" borderId="0" xfId="0" applyNumberFormat="1" applyFont="1" applyFill="1" applyBorder="1" applyAlignment="1">
      <alignment horizontal="left"/>
    </xf>
    <xf numFmtId="39" fontId="32" fillId="0" borderId="0" xfId="0" applyNumberFormat="1" applyFont="1" applyFill="1" applyBorder="1" applyAlignment="1">
      <alignment/>
    </xf>
    <xf numFmtId="39" fontId="32" fillId="0" borderId="0" xfId="0" applyNumberFormat="1" applyFont="1" applyFill="1" applyAlignment="1">
      <alignment/>
    </xf>
    <xf numFmtId="39" fontId="3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Alignment="1">
      <alignment/>
    </xf>
    <xf numFmtId="44" fontId="22" fillId="0" borderId="0" xfId="0" applyNumberFormat="1" applyFont="1" applyFill="1" applyAlignment="1">
      <alignment/>
    </xf>
    <xf numFmtId="39" fontId="36" fillId="0" borderId="0" xfId="0" applyNumberFormat="1" applyFont="1" applyFill="1" applyAlignment="1">
      <alignment horizontal="left"/>
    </xf>
    <xf numFmtId="39" fontId="26" fillId="0" borderId="0" xfId="0" applyNumberFormat="1" applyFont="1" applyFill="1" applyAlignment="1">
      <alignment horizontal="left"/>
    </xf>
    <xf numFmtId="166" fontId="22" fillId="0" borderId="0" xfId="0" applyNumberFormat="1" applyFont="1" applyFill="1" applyAlignment="1">
      <alignment/>
    </xf>
    <xf numFmtId="39" fontId="37" fillId="0" borderId="0" xfId="0" applyNumberFormat="1" applyFont="1" applyFill="1" applyBorder="1" applyAlignment="1">
      <alignment vertical="center"/>
    </xf>
    <xf numFmtId="39" fontId="38" fillId="0" borderId="0" xfId="0" applyNumberFormat="1" applyFont="1" applyFill="1" applyAlignment="1">
      <alignment/>
    </xf>
    <xf numFmtId="39" fontId="22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/>
    </xf>
    <xf numFmtId="39" fontId="25" fillId="0" borderId="14" xfId="0" applyNumberFormat="1" applyFont="1" applyFill="1" applyBorder="1" applyAlignment="1">
      <alignment/>
    </xf>
    <xf numFmtId="39" fontId="34" fillId="0" borderId="10" xfId="0" applyNumberFormat="1" applyFont="1" applyFill="1" applyBorder="1" applyAlignment="1">
      <alignment horizontal="center" vertical="center" wrapText="1"/>
    </xf>
    <xf numFmtId="39" fontId="34" fillId="0" borderId="12" xfId="0" applyNumberFormat="1" applyFont="1" applyFill="1" applyBorder="1" applyAlignment="1">
      <alignment horizontal="center" vertical="center" wrapText="1"/>
    </xf>
    <xf numFmtId="39" fontId="34" fillId="0" borderId="17" xfId="0" applyNumberFormat="1" applyFont="1" applyFill="1" applyBorder="1" applyAlignment="1">
      <alignment horizontal="center"/>
    </xf>
    <xf numFmtId="39" fontId="34" fillId="0" borderId="18" xfId="0" applyNumberFormat="1" applyFont="1" applyFill="1" applyBorder="1" applyAlignment="1">
      <alignment horizontal="center"/>
    </xf>
    <xf numFmtId="39" fontId="39" fillId="0" borderId="0" xfId="0" applyNumberFormat="1" applyFont="1" applyFill="1" applyBorder="1" applyAlignment="1">
      <alignment/>
    </xf>
    <xf numFmtId="39" fontId="40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39" fontId="34" fillId="0" borderId="19" xfId="0" applyNumberFormat="1" applyFont="1" applyFill="1" applyBorder="1" applyAlignment="1">
      <alignment horizontal="center" vertical="center" wrapText="1"/>
    </xf>
    <xf numFmtId="39" fontId="34" fillId="0" borderId="20" xfId="0" applyNumberFormat="1" applyFont="1" applyFill="1" applyBorder="1" applyAlignment="1">
      <alignment horizontal="center" vertical="center" wrapText="1"/>
    </xf>
    <xf numFmtId="39" fontId="34" fillId="0" borderId="17" xfId="0" applyNumberFormat="1" applyFont="1" applyFill="1" applyBorder="1" applyAlignment="1">
      <alignment horizontal="center"/>
    </xf>
    <xf numFmtId="39" fontId="34" fillId="0" borderId="16" xfId="0" applyNumberFormat="1" applyFont="1" applyFill="1" applyBorder="1" applyAlignment="1">
      <alignment horizontal="center"/>
    </xf>
    <xf numFmtId="39" fontId="25" fillId="0" borderId="0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/>
    </xf>
    <xf numFmtId="39" fontId="34" fillId="0" borderId="13" xfId="0" applyNumberFormat="1" applyFont="1" applyFill="1" applyBorder="1" applyAlignment="1">
      <alignment horizontal="center" vertical="center" wrapText="1"/>
    </xf>
    <xf numFmtId="39" fontId="34" fillId="0" borderId="15" xfId="0" applyNumberFormat="1" applyFont="1" applyFill="1" applyBorder="1" applyAlignment="1">
      <alignment horizontal="center" vertical="center" wrapText="1"/>
    </xf>
    <xf numFmtId="39" fontId="25" fillId="0" borderId="16" xfId="0" applyNumberFormat="1" applyFont="1" applyFill="1" applyBorder="1" applyAlignment="1">
      <alignment horizontal="center"/>
    </xf>
    <xf numFmtId="39" fontId="34" fillId="0" borderId="0" xfId="0" applyNumberFormat="1" applyFont="1" applyFill="1" applyBorder="1" applyAlignment="1">
      <alignment horizontal="center" vertical="center"/>
    </xf>
    <xf numFmtId="39" fontId="34" fillId="0" borderId="17" xfId="0" applyNumberFormat="1" applyFont="1" applyFill="1" applyBorder="1" applyAlignment="1">
      <alignment/>
    </xf>
    <xf numFmtId="39" fontId="34" fillId="0" borderId="18" xfId="0" applyNumberFormat="1" applyFont="1" applyFill="1" applyBorder="1" applyAlignment="1">
      <alignment/>
    </xf>
    <xf numFmtId="39" fontId="34" fillId="24" borderId="16" xfId="0" applyNumberFormat="1" applyFont="1" applyFill="1" applyBorder="1" applyAlignment="1">
      <alignment/>
    </xf>
    <xf numFmtId="39" fontId="34" fillId="24" borderId="21" xfId="0" applyNumberFormat="1" applyFont="1" applyFill="1" applyBorder="1" applyAlignment="1">
      <alignment/>
    </xf>
    <xf numFmtId="39" fontId="32" fillId="0" borderId="0" xfId="0" applyNumberFormat="1" applyFont="1" applyFill="1" applyBorder="1" applyAlignment="1">
      <alignment/>
    </xf>
    <xf numFmtId="39" fontId="25" fillId="0" borderId="10" xfId="0" applyNumberFormat="1" applyFont="1" applyFill="1" applyBorder="1" applyAlignment="1">
      <alignment horizontal="left" vertical="center"/>
    </xf>
    <xf numFmtId="0" fontId="22" fillId="0" borderId="12" xfId="0" applyFont="1" applyBorder="1" applyAlignment="1">
      <alignment/>
    </xf>
    <xf numFmtId="39" fontId="25" fillId="24" borderId="22" xfId="0" applyNumberFormat="1" applyFont="1" applyFill="1" applyBorder="1" applyAlignment="1">
      <alignment horizontal="right" vertical="center"/>
    </xf>
    <xf numFmtId="39" fontId="25" fillId="24" borderId="12" xfId="0" applyNumberFormat="1" applyFont="1" applyFill="1" applyBorder="1" applyAlignment="1">
      <alignment horizontal="right" vertical="center"/>
    </xf>
    <xf numFmtId="39" fontId="25" fillId="0" borderId="23" xfId="0" applyNumberFormat="1" applyFont="1" applyFill="1" applyBorder="1" applyAlignment="1">
      <alignment/>
    </xf>
    <xf numFmtId="39" fontId="25" fillId="0" borderId="24" xfId="0" applyNumberFormat="1" applyFont="1" applyFill="1" applyBorder="1" applyAlignment="1">
      <alignment/>
    </xf>
    <xf numFmtId="39" fontId="25" fillId="24" borderId="25" xfId="0" applyNumberFormat="1" applyFont="1" applyFill="1" applyBorder="1" applyAlignment="1">
      <alignment/>
    </xf>
    <xf numFmtId="39" fontId="25" fillId="24" borderId="24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 horizontal="right"/>
    </xf>
    <xf numFmtId="39" fontId="25" fillId="0" borderId="23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39" fontId="25" fillId="24" borderId="26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22" fillId="0" borderId="18" xfId="0" applyFont="1" applyBorder="1" applyAlignment="1">
      <alignment/>
    </xf>
    <xf numFmtId="39" fontId="25" fillId="0" borderId="27" xfId="0" applyNumberFormat="1" applyFont="1" applyFill="1" applyBorder="1" applyAlignment="1">
      <alignment/>
    </xf>
    <xf numFmtId="0" fontId="22" fillId="0" borderId="28" xfId="0" applyFont="1" applyBorder="1" applyAlignment="1">
      <alignment/>
    </xf>
    <xf numFmtId="39" fontId="25" fillId="24" borderId="22" xfId="0" applyNumberFormat="1" applyFont="1" applyFill="1" applyBorder="1" applyAlignment="1">
      <alignment/>
    </xf>
    <xf numFmtId="39" fontId="25" fillId="24" borderId="29" xfId="0" applyNumberFormat="1" applyFont="1" applyFill="1" applyBorder="1" applyAlignment="1">
      <alignment/>
    </xf>
    <xf numFmtId="39" fontId="25" fillId="24" borderId="30" xfId="0" applyNumberFormat="1" applyFont="1" applyFill="1" applyBorder="1" applyAlignment="1">
      <alignment/>
    </xf>
    <xf numFmtId="39" fontId="25" fillId="0" borderId="31" xfId="0" applyNumberFormat="1" applyFont="1" applyFill="1" applyBorder="1" applyAlignment="1">
      <alignment horizontal="left"/>
    </xf>
    <xf numFmtId="39" fontId="25" fillId="0" borderId="32" xfId="0" applyNumberFormat="1" applyFont="1" applyFill="1" applyBorder="1" applyAlignment="1">
      <alignment horizontal="left"/>
    </xf>
    <xf numFmtId="39" fontId="25" fillId="24" borderId="33" xfId="0" applyNumberFormat="1" applyFont="1" applyFill="1" applyBorder="1" applyAlignment="1">
      <alignment/>
    </xf>
    <xf numFmtId="39" fontId="25" fillId="24" borderId="32" xfId="0" applyNumberFormat="1" applyFont="1" applyFill="1" applyBorder="1" applyAlignment="1">
      <alignment/>
    </xf>
    <xf numFmtId="39" fontId="34" fillId="0" borderId="0" xfId="0" applyNumberFormat="1" applyFont="1" applyFill="1" applyBorder="1" applyAlignment="1">
      <alignment horizontal="right" vertical="center"/>
    </xf>
    <xf numFmtId="39" fontId="25" fillId="0" borderId="11" xfId="0" applyNumberFormat="1" applyFont="1" applyFill="1" applyBorder="1" applyAlignment="1">
      <alignment/>
    </xf>
    <xf numFmtId="39" fontId="34" fillId="0" borderId="11" xfId="0" applyNumberFormat="1" applyFont="1" applyFill="1" applyBorder="1" applyAlignment="1">
      <alignment/>
    </xf>
    <xf numFmtId="39" fontId="25" fillId="0" borderId="0" xfId="0" applyNumberFormat="1" applyFont="1" applyFill="1" applyBorder="1" applyAlignment="1">
      <alignment/>
    </xf>
    <xf numFmtId="39" fontId="31" fillId="0" borderId="17" xfId="0" applyNumberFormat="1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39" fontId="31" fillId="0" borderId="19" xfId="0" applyNumberFormat="1" applyFont="1" applyFill="1" applyBorder="1" applyAlignment="1">
      <alignment horizontal="center"/>
    </xf>
    <xf numFmtId="39" fontId="31" fillId="0" borderId="19" xfId="0" applyNumberFormat="1" applyFont="1" applyFill="1" applyBorder="1" applyAlignment="1">
      <alignment horizontal="center" vertical="center" wrapText="1"/>
    </xf>
    <xf numFmtId="39" fontId="31" fillId="0" borderId="20" xfId="0" applyNumberFormat="1" applyFont="1" applyFill="1" applyBorder="1" applyAlignment="1">
      <alignment horizontal="center" vertical="center" wrapText="1"/>
    </xf>
    <xf numFmtId="39" fontId="31" fillId="0" borderId="16" xfId="0" applyNumberFormat="1" applyFont="1" applyFill="1" applyBorder="1" applyAlignment="1">
      <alignment horizontal="center"/>
    </xf>
    <xf numFmtId="39" fontId="31" fillId="0" borderId="18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9" fontId="43" fillId="0" borderId="16" xfId="0" applyNumberFormat="1" applyFont="1" applyFill="1" applyBorder="1" applyAlignment="1">
      <alignment horizontal="center"/>
    </xf>
    <xf numFmtId="39" fontId="43" fillId="0" borderId="19" xfId="0" applyNumberFormat="1" applyFont="1" applyFill="1" applyBorder="1" applyAlignment="1">
      <alignment horizontal="center"/>
    </xf>
    <xf numFmtId="39" fontId="25" fillId="0" borderId="0" xfId="0" applyNumberFormat="1" applyFont="1" applyFill="1" applyBorder="1" applyAlignment="1">
      <alignment horizontal="center"/>
    </xf>
    <xf numFmtId="39" fontId="31" fillId="0" borderId="17" xfId="0" applyNumberFormat="1" applyFont="1" applyFill="1" applyBorder="1" applyAlignment="1">
      <alignment/>
    </xf>
    <xf numFmtId="39" fontId="31" fillId="0" borderId="18" xfId="0" applyNumberFormat="1" applyFont="1" applyFill="1" applyBorder="1" applyAlignment="1">
      <alignment/>
    </xf>
    <xf numFmtId="39" fontId="31" fillId="24" borderId="16" xfId="0" applyNumberFormat="1" applyFont="1" applyFill="1" applyBorder="1" applyAlignment="1">
      <alignment/>
    </xf>
    <xf numFmtId="39" fontId="31" fillId="0" borderId="19" xfId="0" applyNumberFormat="1" applyFont="1" applyFill="1" applyBorder="1" applyAlignment="1">
      <alignment/>
    </xf>
    <xf numFmtId="39" fontId="34" fillId="0" borderId="0" xfId="0" applyNumberFormat="1" applyFont="1" applyFill="1" applyBorder="1" applyAlignment="1">
      <alignment/>
    </xf>
    <xf numFmtId="39" fontId="43" fillId="0" borderId="27" xfId="0" applyNumberFormat="1" applyFont="1" applyFill="1" applyBorder="1" applyAlignment="1">
      <alignment/>
    </xf>
    <xf numFmtId="39" fontId="43" fillId="0" borderId="28" xfId="0" applyNumberFormat="1" applyFont="1" applyFill="1" applyBorder="1" applyAlignment="1">
      <alignment/>
    </xf>
    <xf numFmtId="39" fontId="43" fillId="24" borderId="25" xfId="0" applyNumberFormat="1" applyFont="1" applyFill="1" applyBorder="1" applyAlignment="1">
      <alignment/>
    </xf>
    <xf numFmtId="39" fontId="43" fillId="24" borderId="34" xfId="0" applyNumberFormat="1" applyFont="1" applyFill="1" applyBorder="1" applyAlignment="1">
      <alignment/>
    </xf>
    <xf numFmtId="39" fontId="43" fillId="0" borderId="19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 vertical="center"/>
    </xf>
    <xf numFmtId="39" fontId="43" fillId="0" borderId="23" xfId="0" applyNumberFormat="1" applyFont="1" applyFill="1" applyBorder="1" applyAlignment="1">
      <alignment/>
    </xf>
    <xf numFmtId="39" fontId="43" fillId="0" borderId="24" xfId="0" applyNumberFormat="1" applyFont="1" applyFill="1" applyBorder="1" applyAlignment="1">
      <alignment/>
    </xf>
    <xf numFmtId="39" fontId="43" fillId="0" borderId="35" xfId="0" applyNumberFormat="1" applyFont="1" applyFill="1" applyBorder="1" applyAlignment="1">
      <alignment/>
    </xf>
    <xf numFmtId="39" fontId="43" fillId="0" borderId="30" xfId="0" applyNumberFormat="1" applyFont="1" applyFill="1" applyBorder="1" applyAlignment="1">
      <alignment/>
    </xf>
    <xf numFmtId="39" fontId="25" fillId="0" borderId="0" xfId="0" applyNumberFormat="1" applyFont="1" applyFill="1" applyBorder="1" applyAlignment="1">
      <alignment horizontal="center" vertical="center"/>
    </xf>
    <xf numFmtId="39" fontId="43" fillId="0" borderId="35" xfId="0" applyNumberFormat="1" applyFont="1" applyFill="1" applyBorder="1" applyAlignment="1">
      <alignment/>
    </xf>
    <xf numFmtId="39" fontId="43" fillId="0" borderId="30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 horizontal="center" vertical="center"/>
    </xf>
    <xf numFmtId="39" fontId="25" fillId="0" borderId="0" xfId="0" applyNumberFormat="1" applyFont="1" applyFill="1" applyBorder="1" applyAlignment="1">
      <alignment vertical="center"/>
    </xf>
    <xf numFmtId="39" fontId="43" fillId="0" borderId="23" xfId="0" applyNumberFormat="1" applyFont="1" applyFill="1" applyBorder="1" applyAlignment="1">
      <alignment horizontal="left"/>
    </xf>
    <xf numFmtId="39" fontId="43" fillId="0" borderId="24" xfId="0" applyNumberFormat="1" applyFont="1" applyFill="1" applyBorder="1" applyAlignment="1">
      <alignment horizontal="left"/>
    </xf>
    <xf numFmtId="39" fontId="22" fillId="0" borderId="0" xfId="0" applyNumberFormat="1" applyFont="1" applyFill="1" applyAlignment="1">
      <alignment/>
    </xf>
    <xf numFmtId="39" fontId="34" fillId="0" borderId="19" xfId="0" applyNumberFormat="1" applyFont="1" applyFill="1" applyBorder="1" applyAlignment="1">
      <alignment horizontal="center"/>
    </xf>
    <xf numFmtId="39" fontId="34" fillId="0" borderId="18" xfId="0" applyNumberFormat="1" applyFont="1" applyFill="1" applyBorder="1" applyAlignment="1">
      <alignment horizontal="center"/>
    </xf>
    <xf numFmtId="39" fontId="25" fillId="0" borderId="19" xfId="0" applyNumberFormat="1" applyFont="1" applyFill="1" applyBorder="1" applyAlignment="1">
      <alignment horizontal="center"/>
    </xf>
    <xf numFmtId="39" fontId="34" fillId="0" borderId="10" xfId="0" applyNumberFormat="1" applyFont="1" applyFill="1" applyBorder="1" applyAlignment="1">
      <alignment/>
    </xf>
    <xf numFmtId="39" fontId="34" fillId="0" borderId="12" xfId="0" applyNumberFormat="1" applyFont="1" applyFill="1" applyBorder="1" applyAlignment="1">
      <alignment/>
    </xf>
    <xf numFmtId="39" fontId="31" fillId="0" borderId="12" xfId="0" applyNumberFormat="1" applyFont="1" applyFill="1" applyBorder="1" applyAlignment="1">
      <alignment/>
    </xf>
    <xf numFmtId="39" fontId="31" fillId="0" borderId="12" xfId="0" applyNumberFormat="1" applyFont="1" applyFill="1" applyBorder="1" applyAlignment="1">
      <alignment horizontal="right"/>
    </xf>
    <xf numFmtId="39" fontId="31" fillId="0" borderId="19" xfId="0" applyNumberFormat="1" applyFont="1" applyFill="1" applyBorder="1" applyAlignment="1">
      <alignment horizontal="right"/>
    </xf>
    <xf numFmtId="39" fontId="25" fillId="0" borderId="36" xfId="0" applyNumberFormat="1" applyFont="1" applyFill="1" applyBorder="1" applyAlignment="1">
      <alignment/>
    </xf>
    <xf numFmtId="39" fontId="25" fillId="0" borderId="37" xfId="0" applyNumberFormat="1" applyFont="1" applyFill="1" applyBorder="1" applyAlignment="1">
      <alignment/>
    </xf>
    <xf numFmtId="39" fontId="43" fillId="24" borderId="22" xfId="0" applyNumberFormat="1" applyFont="1" applyFill="1" applyBorder="1" applyAlignment="1">
      <alignment/>
    </xf>
    <xf numFmtId="39" fontId="43" fillId="24" borderId="28" xfId="0" applyNumberFormat="1" applyFont="1" applyFill="1" applyBorder="1" applyAlignment="1">
      <alignment horizontal="right"/>
    </xf>
    <xf numFmtId="39" fontId="43" fillId="0" borderId="19" xfId="0" applyNumberFormat="1" applyFont="1" applyFill="1" applyBorder="1" applyAlignment="1">
      <alignment horizontal="right"/>
    </xf>
    <xf numFmtId="39" fontId="25" fillId="0" borderId="38" xfId="0" applyNumberFormat="1" applyFont="1" applyFill="1" applyBorder="1" applyAlignment="1">
      <alignment/>
    </xf>
    <xf numFmtId="39" fontId="25" fillId="0" borderId="39" xfId="0" applyNumberFormat="1" applyFont="1" applyFill="1" applyBorder="1" applyAlignment="1">
      <alignment/>
    </xf>
    <xf numFmtId="39" fontId="43" fillId="24" borderId="34" xfId="0" applyNumberFormat="1" applyFont="1" applyFill="1" applyBorder="1" applyAlignment="1">
      <alignment/>
    </xf>
    <xf numFmtId="39" fontId="43" fillId="24" borderId="34" xfId="0" applyNumberFormat="1" applyFont="1" applyFill="1" applyBorder="1" applyAlignment="1">
      <alignment horizontal="right"/>
    </xf>
    <xf numFmtId="39" fontId="43" fillId="24" borderId="26" xfId="0" applyNumberFormat="1" applyFont="1" applyFill="1" applyBorder="1" applyAlignment="1">
      <alignment/>
    </xf>
    <xf numFmtId="39" fontId="43" fillId="24" borderId="26" xfId="0" applyNumberFormat="1" applyFont="1" applyFill="1" applyBorder="1" applyAlignment="1">
      <alignment/>
    </xf>
    <xf numFmtId="39" fontId="34" fillId="0" borderId="40" xfId="0" applyNumberFormat="1" applyFont="1" applyFill="1" applyBorder="1" applyAlignment="1">
      <alignment/>
    </xf>
    <xf numFmtId="39" fontId="34" fillId="0" borderId="41" xfId="0" applyNumberFormat="1" applyFont="1" applyFill="1" applyBorder="1" applyAlignment="1">
      <alignment/>
    </xf>
    <xf numFmtId="39" fontId="31" fillId="24" borderId="16" xfId="0" applyNumberFormat="1" applyFont="1" applyFill="1" applyBorder="1" applyAlignment="1">
      <alignment/>
    </xf>
    <xf numFmtId="39" fontId="31" fillId="0" borderId="19" xfId="0" applyNumberFormat="1" applyFont="1" applyFill="1" applyBorder="1" applyAlignment="1">
      <alignment/>
    </xf>
    <xf numFmtId="39" fontId="43" fillId="24" borderId="24" xfId="0" applyNumberFormat="1" applyFont="1" applyFill="1" applyBorder="1" applyAlignment="1">
      <alignment horizontal="right"/>
    </xf>
    <xf numFmtId="39" fontId="43" fillId="24" borderId="25" xfId="0" applyNumberFormat="1" applyFont="1" applyFill="1" applyBorder="1" applyAlignment="1">
      <alignment/>
    </xf>
    <xf numFmtId="39" fontId="34" fillId="0" borderId="42" xfId="0" applyNumberFormat="1" applyFont="1" applyFill="1" applyBorder="1" applyAlignment="1">
      <alignment/>
    </xf>
    <xf numFmtId="39" fontId="34" fillId="0" borderId="43" xfId="0" applyNumberFormat="1" applyFont="1" applyFill="1" applyBorder="1" applyAlignment="1">
      <alignment/>
    </xf>
    <xf numFmtId="39" fontId="31" fillId="0" borderId="16" xfId="0" applyNumberFormat="1" applyFont="1" applyFill="1" applyBorder="1" applyAlignment="1">
      <alignment/>
    </xf>
    <xf numFmtId="39" fontId="34" fillId="0" borderId="44" xfId="0" applyNumberFormat="1" applyFont="1" applyFill="1" applyBorder="1" applyAlignment="1">
      <alignment/>
    </xf>
    <xf numFmtId="39" fontId="34" fillId="0" borderId="45" xfId="0" applyNumberFormat="1" applyFont="1" applyFill="1" applyBorder="1" applyAlignment="1">
      <alignment/>
    </xf>
    <xf numFmtId="39" fontId="31" fillId="0" borderId="44" xfId="0" applyNumberFormat="1" applyFont="1" applyFill="1" applyBorder="1" applyAlignment="1">
      <alignment/>
    </xf>
    <xf numFmtId="39" fontId="38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/>
    </xf>
    <xf numFmtId="39" fontId="25" fillId="0" borderId="10" xfId="0" applyNumberFormat="1" applyFont="1" applyFill="1" applyBorder="1" applyAlignment="1">
      <alignment vertical="center"/>
    </xf>
    <xf numFmtId="39" fontId="25" fillId="0" borderId="12" xfId="0" applyNumberFormat="1" applyFont="1" applyFill="1" applyBorder="1" applyAlignment="1">
      <alignment vertical="center"/>
    </xf>
    <xf numFmtId="0" fontId="22" fillId="0" borderId="46" xfId="0" applyFont="1" applyFill="1" applyBorder="1" applyAlignment="1">
      <alignment horizontal="center"/>
    </xf>
    <xf numFmtId="39" fontId="34" fillId="0" borderId="21" xfId="0" applyNumberFormat="1" applyFont="1" applyFill="1" applyBorder="1" applyAlignment="1">
      <alignment horizontal="center" vertical="center" wrapText="1"/>
    </xf>
    <xf numFmtId="39" fontId="22" fillId="0" borderId="19" xfId="0" applyNumberFormat="1" applyFont="1" applyFill="1" applyBorder="1" applyAlignment="1">
      <alignment vertical="center"/>
    </xf>
    <xf numFmtId="39" fontId="22" fillId="0" borderId="20" xfId="0" applyNumberFormat="1" applyFont="1" applyFill="1" applyBorder="1" applyAlignment="1">
      <alignment vertical="center"/>
    </xf>
    <xf numFmtId="39" fontId="34" fillId="0" borderId="16" xfId="0" applyNumberFormat="1" applyFont="1" applyFill="1" applyBorder="1" applyAlignment="1">
      <alignment/>
    </xf>
    <xf numFmtId="39" fontId="35" fillId="0" borderId="47" xfId="0" applyNumberFormat="1" applyFont="1" applyFill="1" applyBorder="1" applyAlignment="1">
      <alignment horizontal="center" vertical="center" wrapText="1"/>
    </xf>
    <xf numFmtId="39" fontId="22" fillId="0" borderId="13" xfId="0" applyNumberFormat="1" applyFont="1" applyFill="1" applyBorder="1" applyAlignment="1">
      <alignment vertical="center"/>
    </xf>
    <xf numFmtId="39" fontId="22" fillId="0" borderId="15" xfId="0" applyNumberFormat="1" applyFont="1" applyFill="1" applyBorder="1" applyAlignment="1">
      <alignment vertical="center"/>
    </xf>
    <xf numFmtId="39" fontId="25" fillId="0" borderId="18" xfId="0" applyNumberFormat="1" applyFont="1" applyFill="1" applyBorder="1" applyAlignment="1">
      <alignment horizontal="center"/>
    </xf>
    <xf numFmtId="39" fontId="34" fillId="0" borderId="11" xfId="0" applyNumberFormat="1" applyFont="1" applyFill="1" applyBorder="1" applyAlignment="1">
      <alignment/>
    </xf>
    <xf numFmtId="39" fontId="34" fillId="0" borderId="21" xfId="0" applyNumberFormat="1" applyFont="1" applyFill="1" applyBorder="1" applyAlignment="1">
      <alignment horizontal="right"/>
    </xf>
    <xf numFmtId="39" fontId="34" fillId="0" borderId="16" xfId="0" applyNumberFormat="1" applyFont="1" applyFill="1" applyBorder="1" applyAlignment="1">
      <alignment/>
    </xf>
    <xf numFmtId="39" fontId="25" fillId="0" borderId="36" xfId="0" applyNumberFormat="1" applyFont="1" applyFill="1" applyBorder="1" applyAlignment="1">
      <alignment/>
    </xf>
    <xf numFmtId="39" fontId="25" fillId="0" borderId="37" xfId="0" applyNumberFormat="1" applyFont="1" applyFill="1" applyBorder="1" applyAlignment="1">
      <alignment/>
    </xf>
    <xf numFmtId="39" fontId="25" fillId="0" borderId="21" xfId="0" applyNumberFormat="1" applyFont="1" applyFill="1" applyBorder="1" applyAlignment="1">
      <alignment/>
    </xf>
    <xf numFmtId="39" fontId="25" fillId="0" borderId="23" xfId="0" applyNumberFormat="1" applyFont="1" applyFill="1" applyBorder="1" applyAlignment="1">
      <alignment/>
    </xf>
    <xf numFmtId="39" fontId="25" fillId="0" borderId="22" xfId="0" applyNumberFormat="1" applyFont="1" applyFill="1" applyBorder="1" applyAlignment="1">
      <alignment/>
    </xf>
    <xf numFmtId="39" fontId="25" fillId="0" borderId="34" xfId="0" applyNumberFormat="1" applyFont="1" applyFill="1" applyBorder="1" applyAlignment="1">
      <alignment/>
    </xf>
    <xf numFmtId="39" fontId="25" fillId="0" borderId="38" xfId="0" applyNumberFormat="1" applyFont="1" applyFill="1" applyBorder="1" applyAlignment="1">
      <alignment/>
    </xf>
    <xf numFmtId="39" fontId="25" fillId="0" borderId="39" xfId="0" applyNumberFormat="1" applyFont="1" applyFill="1" applyBorder="1" applyAlignment="1">
      <alignment/>
    </xf>
    <xf numFmtId="39" fontId="25" fillId="0" borderId="25" xfId="0" applyNumberFormat="1" applyFont="1" applyFill="1" applyBorder="1" applyAlignment="1">
      <alignment/>
    </xf>
    <xf numFmtId="39" fontId="25" fillId="0" borderId="25" xfId="0" applyNumberFormat="1" applyFont="1" applyFill="1" applyBorder="1" applyAlignment="1">
      <alignment horizontal="right"/>
    </xf>
    <xf numFmtId="39" fontId="25" fillId="0" borderId="26" xfId="0" applyNumberFormat="1" applyFont="1" applyFill="1" applyBorder="1" applyAlignment="1">
      <alignment horizontal="right"/>
    </xf>
    <xf numFmtId="39" fontId="25" fillId="0" borderId="26" xfId="0" applyNumberFormat="1" applyFont="1" applyFill="1" applyBorder="1" applyAlignment="1">
      <alignment/>
    </xf>
    <xf numFmtId="39" fontId="34" fillId="0" borderId="17" xfId="0" applyNumberFormat="1" applyFont="1" applyFill="1" applyBorder="1" applyAlignment="1">
      <alignment horizontal="right"/>
    </xf>
    <xf numFmtId="0" fontId="25" fillId="0" borderId="27" xfId="0" applyFont="1" applyFill="1" applyBorder="1" applyAlignment="1">
      <alignment/>
    </xf>
    <xf numFmtId="39" fontId="25" fillId="0" borderId="48" xfId="0" applyNumberFormat="1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2" fillId="0" borderId="24" xfId="0" applyFont="1" applyBorder="1" applyAlignment="1">
      <alignment/>
    </xf>
    <xf numFmtId="39" fontId="25" fillId="0" borderId="49" xfId="0" applyNumberFormat="1" applyFont="1" applyFill="1" applyBorder="1" applyAlignment="1">
      <alignment/>
    </xf>
    <xf numFmtId="39" fontId="25" fillId="0" borderId="49" xfId="0" applyNumberFormat="1" applyFont="1" applyFill="1" applyBorder="1" applyAlignment="1">
      <alignment horizontal="right"/>
    </xf>
    <xf numFmtId="0" fontId="25" fillId="0" borderId="38" xfId="0" applyFont="1" applyFill="1" applyBorder="1" applyAlignment="1">
      <alignment/>
    </xf>
    <xf numFmtId="39" fontId="25" fillId="0" borderId="50" xfId="0" applyNumberFormat="1" applyFont="1" applyFill="1" applyBorder="1" applyAlignment="1">
      <alignment/>
    </xf>
    <xf numFmtId="39" fontId="25" fillId="0" borderId="49" xfId="0" applyNumberFormat="1" applyFont="1" applyFill="1" applyBorder="1" applyAlignment="1">
      <alignment/>
    </xf>
    <xf numFmtId="39" fontId="34" fillId="0" borderId="17" xfId="0" applyNumberFormat="1" applyFont="1" applyFill="1" applyBorder="1" applyAlignment="1">
      <alignment horizontal="left"/>
    </xf>
    <xf numFmtId="39" fontId="34" fillId="0" borderId="18" xfId="0" applyNumberFormat="1" applyFont="1" applyFill="1" applyBorder="1" applyAlignment="1">
      <alignment horizontal="left"/>
    </xf>
    <xf numFmtId="39" fontId="34" fillId="0" borderId="17" xfId="0" applyNumberFormat="1" applyFont="1" applyFill="1" applyBorder="1" applyAlignment="1">
      <alignment/>
    </xf>
    <xf numFmtId="0" fontId="35" fillId="0" borderId="18" xfId="0" applyFont="1" applyBorder="1" applyAlignment="1">
      <alignment/>
    </xf>
    <xf numFmtId="39" fontId="34" fillId="0" borderId="16" xfId="0" applyNumberFormat="1" applyFont="1" applyFill="1" applyBorder="1" applyAlignment="1">
      <alignment horizontal="right"/>
    </xf>
    <xf numFmtId="39" fontId="31" fillId="0" borderId="0" xfId="0" applyNumberFormat="1" applyFont="1" applyFill="1" applyBorder="1" applyAlignment="1">
      <alignment/>
    </xf>
    <xf numFmtId="39" fontId="38" fillId="0" borderId="14" xfId="0" applyNumberFormat="1" applyFont="1" applyFill="1" applyBorder="1" applyAlignment="1">
      <alignment horizontal="left"/>
    </xf>
    <xf numFmtId="39" fontId="25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9" fontId="34" fillId="0" borderId="11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39" fontId="25" fillId="0" borderId="19" xfId="0" applyNumberFormat="1" applyFont="1" applyFill="1" applyBorder="1" applyAlignment="1">
      <alignment horizontal="center" vertical="center" wrapText="1"/>
    </xf>
    <xf numFmtId="39" fontId="25" fillId="0" borderId="20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39" fontId="34" fillId="0" borderId="17" xfId="0" applyNumberFormat="1" applyFont="1" applyFill="1" applyBorder="1" applyAlignment="1">
      <alignment horizontal="center" vertical="top"/>
    </xf>
    <xf numFmtId="39" fontId="34" fillId="0" borderId="16" xfId="0" applyNumberFormat="1" applyFont="1" applyFill="1" applyBorder="1" applyAlignment="1">
      <alignment horizontal="center" vertical="top"/>
    </xf>
    <xf numFmtId="39" fontId="34" fillId="0" borderId="18" xfId="0" applyNumberFormat="1" applyFont="1" applyFill="1" applyBorder="1" applyAlignment="1">
      <alignment horizontal="center" vertical="top"/>
    </xf>
    <xf numFmtId="39" fontId="25" fillId="0" borderId="13" xfId="0" applyNumberFormat="1" applyFont="1" applyFill="1" applyBorder="1" applyAlignment="1">
      <alignment horizontal="center" vertical="center" wrapText="1"/>
    </xf>
    <xf numFmtId="39" fontId="25" fillId="0" borderId="15" xfId="0" applyNumberFormat="1" applyFont="1" applyFill="1" applyBorder="1" applyAlignment="1">
      <alignment horizontal="center" vertical="center" wrapText="1"/>
    </xf>
    <xf numFmtId="39" fontId="25" fillId="0" borderId="21" xfId="0" applyNumberFormat="1" applyFont="1" applyFill="1" applyBorder="1" applyAlignment="1">
      <alignment horizontal="center" vertical="center" wrapText="1"/>
    </xf>
    <xf numFmtId="39" fontId="25" fillId="0" borderId="10" xfId="0" applyNumberFormat="1" applyFont="1" applyFill="1" applyBorder="1" applyAlignment="1">
      <alignment horizontal="center" vertical="center" wrapText="1"/>
    </xf>
    <xf numFmtId="39" fontId="25" fillId="0" borderId="51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39" fontId="25" fillId="0" borderId="12" xfId="0" applyNumberFormat="1" applyFont="1" applyFill="1" applyBorder="1" applyAlignment="1">
      <alignment horizontal="center" vertical="center" wrapText="1"/>
    </xf>
    <xf numFmtId="39" fontId="34" fillId="0" borderId="21" xfId="0" applyNumberFormat="1" applyFont="1" applyFill="1" applyBorder="1" applyAlignment="1">
      <alignment/>
    </xf>
    <xf numFmtId="39" fontId="34" fillId="0" borderId="10" xfId="0" applyNumberFormat="1" applyFont="1" applyFill="1" applyBorder="1" applyAlignment="1">
      <alignment/>
    </xf>
    <xf numFmtId="39" fontId="34" fillId="0" borderId="21" xfId="0" applyNumberFormat="1" applyFont="1" applyFill="1" applyBorder="1" applyAlignment="1">
      <alignment/>
    </xf>
    <xf numFmtId="39" fontId="34" fillId="0" borderId="10" xfId="0" applyNumberFormat="1" applyFont="1" applyFill="1" applyBorder="1" applyAlignment="1">
      <alignment/>
    </xf>
    <xf numFmtId="39" fontId="25" fillId="0" borderId="27" xfId="0" applyNumberFormat="1" applyFont="1" applyFill="1" applyBorder="1" applyAlignment="1">
      <alignment/>
    </xf>
    <xf numFmtId="39" fontId="25" fillId="0" borderId="28" xfId="0" applyNumberFormat="1" applyFont="1" applyFill="1" applyBorder="1" applyAlignment="1">
      <alignment/>
    </xf>
    <xf numFmtId="39" fontId="25" fillId="0" borderId="48" xfId="0" applyNumberFormat="1" applyFont="1" applyFill="1" applyBorder="1" applyAlignment="1">
      <alignment/>
    </xf>
    <xf numFmtId="39" fontId="25" fillId="0" borderId="52" xfId="0" applyNumberFormat="1" applyFont="1" applyFill="1" applyBorder="1" applyAlignment="1">
      <alignment/>
    </xf>
    <xf numFmtId="39" fontId="25" fillId="0" borderId="53" xfId="0" applyNumberFormat="1" applyFont="1" applyFill="1" applyBorder="1" applyAlignment="1">
      <alignment/>
    </xf>
    <xf numFmtId="39" fontId="25" fillId="0" borderId="31" xfId="0" applyNumberFormat="1" applyFont="1" applyFill="1" applyBorder="1" applyAlignment="1">
      <alignment/>
    </xf>
    <xf numFmtId="39" fontId="25" fillId="0" borderId="33" xfId="0" applyNumberFormat="1" applyFont="1" applyFill="1" applyBorder="1" applyAlignment="1">
      <alignment/>
    </xf>
    <xf numFmtId="39" fontId="25" fillId="0" borderId="32" xfId="0" applyNumberFormat="1" applyFont="1" applyFill="1" applyBorder="1" applyAlignment="1">
      <alignment/>
    </xf>
    <xf numFmtId="39" fontId="25" fillId="0" borderId="54" xfId="0" applyNumberFormat="1" applyFont="1" applyFill="1" applyBorder="1" applyAlignment="1">
      <alignment/>
    </xf>
    <xf numFmtId="39" fontId="34" fillId="0" borderId="55" xfId="0" applyNumberFormat="1" applyFont="1" applyFill="1" applyBorder="1" applyAlignment="1">
      <alignment/>
    </xf>
    <xf numFmtId="39" fontId="34" fillId="0" borderId="47" xfId="0" applyNumberFormat="1" applyFont="1" applyFill="1" applyBorder="1" applyAlignment="1">
      <alignment/>
    </xf>
    <xf numFmtId="39" fontId="34" fillId="0" borderId="13" xfId="0" applyNumberFormat="1" applyFont="1" applyFill="1" applyBorder="1" applyAlignment="1">
      <alignment/>
    </xf>
    <xf numFmtId="39" fontId="34" fillId="0" borderId="47" xfId="0" applyNumberFormat="1" applyFont="1" applyFill="1" applyBorder="1" applyAlignment="1">
      <alignment/>
    </xf>
    <xf numFmtId="39" fontId="34" fillId="0" borderId="15" xfId="0" applyNumberFormat="1" applyFont="1" applyFill="1" applyBorder="1" applyAlignment="1">
      <alignment/>
    </xf>
    <xf numFmtId="39" fontId="27" fillId="0" borderId="14" xfId="0" applyNumberFormat="1" applyFont="1" applyFill="1" applyBorder="1" applyAlignment="1">
      <alignment/>
    </xf>
    <xf numFmtId="39" fontId="41" fillId="0" borderId="14" xfId="0" applyNumberFormat="1" applyFont="1" applyFill="1" applyBorder="1" applyAlignment="1">
      <alignment/>
    </xf>
    <xf numFmtId="39" fontId="41" fillId="0" borderId="0" xfId="0" applyNumberFormat="1" applyFont="1" applyFill="1" applyBorder="1" applyAlignment="1">
      <alignment/>
    </xf>
    <xf numFmtId="39" fontId="43" fillId="0" borderId="0" xfId="0" applyNumberFormat="1" applyFont="1" applyFill="1" applyBorder="1" applyAlignment="1">
      <alignment/>
    </xf>
    <xf numFmtId="39" fontId="31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9" fontId="31" fillId="0" borderId="10" xfId="0" applyNumberFormat="1" applyFont="1" applyFill="1" applyBorder="1" applyAlignment="1">
      <alignment horizontal="center" vertical="center"/>
    </xf>
    <xf numFmtId="39" fontId="31" fillId="0" borderId="12" xfId="0" applyNumberFormat="1" applyFont="1" applyFill="1" applyBorder="1" applyAlignment="1">
      <alignment horizontal="center" vertical="center"/>
    </xf>
    <xf numFmtId="39" fontId="31" fillId="0" borderId="0" xfId="0" applyNumberFormat="1" applyFont="1" applyFill="1" applyBorder="1" applyAlignment="1">
      <alignment horizontal="center"/>
    </xf>
    <xf numFmtId="39" fontId="23" fillId="0" borderId="0" xfId="0" applyNumberFormat="1" applyFont="1" applyFill="1" applyBorder="1" applyAlignment="1">
      <alignment horizontal="center"/>
    </xf>
    <xf numFmtId="39" fontId="34" fillId="0" borderId="0" xfId="0" applyNumberFormat="1" applyFont="1" applyFill="1" applyBorder="1" applyAlignment="1">
      <alignment horizontal="center" vertical="center"/>
    </xf>
    <xf numFmtId="39" fontId="31" fillId="0" borderId="13" xfId="0" applyNumberFormat="1" applyFont="1" applyFill="1" applyBorder="1" applyAlignment="1">
      <alignment horizontal="center" vertical="center"/>
    </xf>
    <xf numFmtId="39" fontId="31" fillId="0" borderId="15" xfId="0" applyNumberFormat="1" applyFont="1" applyFill="1" applyBorder="1" applyAlignment="1">
      <alignment horizontal="center" vertical="center"/>
    </xf>
    <xf numFmtId="39" fontId="43" fillId="0" borderId="47" xfId="0" applyNumberFormat="1" applyFont="1" applyFill="1" applyBorder="1" applyAlignment="1">
      <alignment horizontal="center"/>
    </xf>
    <xf numFmtId="39" fontId="43" fillId="0" borderId="0" xfId="0" applyNumberFormat="1" applyFont="1" applyFill="1" applyBorder="1" applyAlignment="1">
      <alignment horizontal="center"/>
    </xf>
    <xf numFmtId="39" fontId="30" fillId="0" borderId="18" xfId="0" applyNumberFormat="1" applyFont="1" applyFill="1" applyBorder="1" applyAlignment="1">
      <alignment/>
    </xf>
    <xf numFmtId="39" fontId="31" fillId="0" borderId="16" xfId="0" applyNumberFormat="1" applyFont="1" applyFill="1" applyBorder="1" applyAlignment="1">
      <alignment horizontal="right"/>
    </xf>
    <xf numFmtId="39" fontId="31" fillId="0" borderId="0" xfId="0" applyNumberFormat="1" applyFont="1" applyFill="1" applyBorder="1" applyAlignment="1">
      <alignment horizontal="right"/>
    </xf>
    <xf numFmtId="39" fontId="43" fillId="0" borderId="36" xfId="0" applyNumberFormat="1" applyFont="1" applyFill="1" applyBorder="1" applyAlignment="1">
      <alignment/>
    </xf>
    <xf numFmtId="39" fontId="41" fillId="0" borderId="56" xfId="0" applyNumberFormat="1" applyFont="1" applyFill="1" applyBorder="1" applyAlignment="1">
      <alignment/>
    </xf>
    <xf numFmtId="39" fontId="43" fillId="0" borderId="38" xfId="0" applyNumberFormat="1" applyFont="1" applyFill="1" applyBorder="1" applyAlignment="1">
      <alignment/>
    </xf>
    <xf numFmtId="39" fontId="41" fillId="0" borderId="57" xfId="0" applyNumberFormat="1" applyFont="1" applyFill="1" applyBorder="1" applyAlignment="1">
      <alignment/>
    </xf>
    <xf numFmtId="39" fontId="43" fillId="0" borderId="58" xfId="0" applyNumberFormat="1" applyFont="1" applyFill="1" applyBorder="1" applyAlignment="1">
      <alignment/>
    </xf>
    <xf numFmtId="39" fontId="43" fillId="0" borderId="59" xfId="0" applyNumberFormat="1" applyFont="1" applyFill="1" applyBorder="1" applyAlignment="1">
      <alignment/>
    </xf>
    <xf numFmtId="0" fontId="35" fillId="0" borderId="18" xfId="0" applyFont="1" applyBorder="1" applyAlignment="1">
      <alignment/>
    </xf>
    <xf numFmtId="39" fontId="25" fillId="0" borderId="23" xfId="0" applyNumberFormat="1" applyFont="1" applyFill="1" applyBorder="1" applyAlignment="1">
      <alignment horizontal="left"/>
    </xf>
    <xf numFmtId="39" fontId="25" fillId="0" borderId="24" xfId="0" applyNumberFormat="1" applyFont="1" applyFill="1" applyBorder="1" applyAlignment="1">
      <alignment horizontal="left"/>
    </xf>
    <xf numFmtId="39" fontId="22" fillId="0" borderId="60" xfId="0" applyNumberFormat="1" applyFont="1" applyFill="1" applyBorder="1" applyAlignment="1">
      <alignment/>
    </xf>
    <xf numFmtId="39" fontId="34" fillId="0" borderId="52" xfId="0" applyNumberFormat="1" applyFont="1" applyFill="1" applyBorder="1" applyAlignment="1">
      <alignment/>
    </xf>
    <xf numFmtId="39" fontId="35" fillId="0" borderId="60" xfId="0" applyNumberFormat="1" applyFont="1" applyFill="1" applyBorder="1" applyAlignment="1">
      <alignment/>
    </xf>
    <xf numFmtId="39" fontId="31" fillId="0" borderId="42" xfId="0" applyNumberFormat="1" applyFont="1" applyFill="1" applyBorder="1" applyAlignment="1">
      <alignment/>
    </xf>
    <xf numFmtId="39" fontId="31" fillId="0" borderId="55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39" fontId="46" fillId="0" borderId="0" xfId="0" applyNumberFormat="1" applyFont="1" applyFill="1" applyBorder="1" applyAlignment="1">
      <alignment/>
    </xf>
    <xf numFmtId="39" fontId="38" fillId="0" borderId="0" xfId="0" applyNumberFormat="1" applyFont="1" applyFill="1" applyBorder="1" applyAlignment="1">
      <alignment horizontal="left"/>
    </xf>
    <xf numFmtId="39" fontId="34" fillId="0" borderId="36" xfId="0" applyNumberFormat="1" applyFont="1" applyFill="1" applyBorder="1" applyAlignment="1">
      <alignment horizontal="center" vertical="center" wrapText="1"/>
    </xf>
    <xf numFmtId="39" fontId="34" fillId="0" borderId="37" xfId="0" applyNumberFormat="1" applyFont="1" applyFill="1" applyBorder="1" applyAlignment="1">
      <alignment horizontal="center" vertical="center" wrapText="1"/>
    </xf>
    <xf numFmtId="39" fontId="34" fillId="0" borderId="21" xfId="0" applyNumberFormat="1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39" fontId="38" fillId="0" borderId="0" xfId="0" applyNumberFormat="1" applyFont="1" applyFill="1" applyBorder="1" applyAlignment="1">
      <alignment/>
    </xf>
    <xf numFmtId="39" fontId="47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9" fontId="34" fillId="0" borderId="38" xfId="0" applyNumberFormat="1" applyFont="1" applyFill="1" applyBorder="1" applyAlignment="1">
      <alignment horizontal="center" vertical="center" wrapText="1"/>
    </xf>
    <xf numFmtId="39" fontId="34" fillId="0" borderId="39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/>
    </xf>
    <xf numFmtId="0" fontId="22" fillId="0" borderId="47" xfId="0" applyFont="1" applyBorder="1" applyAlignment="1">
      <alignment horizontal="center" vertical="center"/>
    </xf>
    <xf numFmtId="39" fontId="25" fillId="0" borderId="0" xfId="0" applyNumberFormat="1" applyFont="1" applyFill="1" applyBorder="1" applyAlignment="1">
      <alignment horizontal="center" vertical="center"/>
    </xf>
    <xf numFmtId="39" fontId="34" fillId="0" borderId="52" xfId="0" applyNumberFormat="1" applyFont="1" applyFill="1" applyBorder="1" applyAlignment="1">
      <alignment horizontal="center" vertical="center" wrapText="1"/>
    </xf>
    <xf numFmtId="39" fontId="34" fillId="0" borderId="53" xfId="0" applyNumberFormat="1" applyFont="1" applyFill="1" applyBorder="1" applyAlignment="1">
      <alignment horizontal="center" vertical="center" wrapText="1"/>
    </xf>
    <xf numFmtId="39" fontId="43" fillId="0" borderId="15" xfId="0" applyNumberFormat="1" applyFont="1" applyFill="1" applyBorder="1" applyAlignment="1">
      <alignment horizontal="center"/>
    </xf>
    <xf numFmtId="39" fontId="35" fillId="0" borderId="0" xfId="0" applyNumberFormat="1" applyFont="1" applyFill="1" applyBorder="1" applyAlignment="1">
      <alignment horizontal="center" vertical="center"/>
    </xf>
    <xf numFmtId="39" fontId="34" fillId="0" borderId="42" xfId="0" applyNumberFormat="1" applyFont="1" applyFill="1" applyBorder="1" applyAlignment="1">
      <alignment/>
    </xf>
    <xf numFmtId="39" fontId="34" fillId="0" borderId="43" xfId="0" applyNumberFormat="1" applyFont="1" applyFill="1" applyBorder="1" applyAlignment="1">
      <alignment/>
    </xf>
    <xf numFmtId="39" fontId="31" fillId="0" borderId="18" xfId="0" applyNumberFormat="1" applyFont="1" applyFill="1" applyBorder="1" applyAlignment="1">
      <alignment/>
    </xf>
    <xf numFmtId="39" fontId="25" fillId="0" borderId="61" xfId="0" applyNumberFormat="1" applyFont="1" applyFill="1" applyBorder="1" applyAlignment="1">
      <alignment/>
    </xf>
    <xf numFmtId="39" fontId="25" fillId="0" borderId="62" xfId="0" applyNumberFormat="1" applyFont="1" applyFill="1" applyBorder="1" applyAlignment="1">
      <alignment/>
    </xf>
    <xf numFmtId="39" fontId="25" fillId="0" borderId="29" xfId="0" applyNumberFormat="1" applyFont="1" applyFill="1" applyBorder="1" applyAlignment="1">
      <alignment/>
    </xf>
    <xf numFmtId="39" fontId="25" fillId="0" borderId="24" xfId="0" applyNumberFormat="1" applyFont="1" applyFill="1" applyBorder="1" applyAlignment="1">
      <alignment/>
    </xf>
    <xf numFmtId="39" fontId="22" fillId="0" borderId="62" xfId="0" applyNumberFormat="1" applyFont="1" applyFill="1" applyBorder="1" applyAlignment="1">
      <alignment/>
    </xf>
    <xf numFmtId="39" fontId="22" fillId="0" borderId="39" xfId="0" applyNumberFormat="1" applyFont="1" applyFill="1" applyBorder="1" applyAlignment="1">
      <alignment/>
    </xf>
    <xf numFmtId="39" fontId="25" fillId="0" borderId="35" xfId="0" applyNumberFormat="1" applyFont="1" applyFill="1" applyBorder="1" applyAlignment="1">
      <alignment/>
    </xf>
    <xf numFmtId="0" fontId="22" fillId="0" borderId="30" xfId="0" applyFont="1" applyBorder="1" applyAlignment="1">
      <alignment/>
    </xf>
    <xf numFmtId="39" fontId="25" fillId="0" borderId="30" xfId="0" applyNumberFormat="1" applyFont="1" applyFill="1" applyBorder="1" applyAlignment="1">
      <alignment/>
    </xf>
    <xf numFmtId="39" fontId="34" fillId="0" borderId="57" xfId="0" applyNumberFormat="1" applyFont="1" applyFill="1" applyBorder="1" applyAlignment="1">
      <alignment/>
    </xf>
    <xf numFmtId="39" fontId="25" fillId="0" borderId="44" xfId="0" applyNumberFormat="1" applyFont="1" applyFill="1" applyBorder="1" applyAlignment="1">
      <alignment/>
    </xf>
    <xf numFmtId="39" fontId="34" fillId="0" borderId="63" xfId="0" applyNumberFormat="1" applyFont="1" applyFill="1" applyBorder="1" applyAlignment="1">
      <alignment/>
    </xf>
    <xf numFmtId="39" fontId="25" fillId="0" borderId="17" xfId="0" applyNumberFormat="1" applyFont="1" applyFill="1" applyBorder="1" applyAlignment="1">
      <alignment horizontal="center"/>
    </xf>
    <xf numFmtId="39" fontId="34" fillId="0" borderId="46" xfId="0" applyNumberFormat="1" applyFont="1" applyFill="1" applyBorder="1" applyAlignment="1">
      <alignment/>
    </xf>
    <xf numFmtId="39" fontId="34" fillId="0" borderId="17" xfId="0" applyNumberFormat="1" applyFont="1" applyFill="1" applyBorder="1" applyAlignment="1">
      <alignment/>
    </xf>
    <xf numFmtId="39" fontId="34" fillId="0" borderId="0" xfId="0" applyNumberFormat="1" applyFont="1" applyFill="1" applyBorder="1" applyAlignment="1">
      <alignment horizontal="right"/>
    </xf>
    <xf numFmtId="39" fontId="25" fillId="0" borderId="48" xfId="0" applyNumberFormat="1" applyFont="1" applyFill="1" applyBorder="1" applyAlignment="1">
      <alignment/>
    </xf>
    <xf numFmtId="39" fontId="25" fillId="0" borderId="22" xfId="0" applyNumberFormat="1" applyFont="1" applyFill="1" applyBorder="1" applyAlignment="1">
      <alignment horizontal="right"/>
    </xf>
    <xf numFmtId="39" fontId="25" fillId="0" borderId="0" xfId="0" applyNumberFormat="1" applyFont="1" applyFill="1" applyBorder="1" applyAlignment="1">
      <alignment horizontal="right"/>
    </xf>
    <xf numFmtId="39" fontId="25" fillId="0" borderId="13" xfId="0" applyNumberFormat="1" applyFont="1" applyFill="1" applyBorder="1" applyAlignment="1">
      <alignment/>
    </xf>
    <xf numFmtId="39" fontId="25" fillId="0" borderId="14" xfId="0" applyNumberFormat="1" applyFont="1" applyFill="1" applyBorder="1" applyAlignment="1">
      <alignment/>
    </xf>
    <xf numFmtId="39" fontId="25" fillId="0" borderId="13" xfId="0" applyNumberFormat="1" applyFont="1" applyFill="1" applyBorder="1" applyAlignment="1">
      <alignment/>
    </xf>
    <xf numFmtId="39" fontId="25" fillId="0" borderId="47" xfId="0" applyNumberFormat="1" applyFont="1" applyFill="1" applyBorder="1" applyAlignment="1">
      <alignment horizontal="right"/>
    </xf>
    <xf numFmtId="39" fontId="38" fillId="0" borderId="0" xfId="0" applyNumberFormat="1" applyFont="1" applyFill="1" applyAlignment="1">
      <alignment/>
    </xf>
    <xf numFmtId="39" fontId="48" fillId="0" borderId="14" xfId="0" applyNumberFormat="1" applyFont="1" applyFill="1" applyBorder="1" applyAlignment="1">
      <alignment/>
    </xf>
    <xf numFmtId="39" fontId="22" fillId="0" borderId="0" xfId="0" applyNumberFormat="1" applyFont="1" applyFill="1" applyAlignment="1">
      <alignment/>
    </xf>
    <xf numFmtId="39" fontId="34" fillId="0" borderId="19" xfId="0" applyNumberFormat="1" applyFont="1" applyFill="1" applyBorder="1" applyAlignment="1">
      <alignment horizontal="center" vertical="center" wrapText="1"/>
    </xf>
    <xf numFmtId="39" fontId="34" fillId="0" borderId="13" xfId="0" applyNumberFormat="1" applyFont="1" applyFill="1" applyBorder="1" applyAlignment="1">
      <alignment horizontal="center" vertical="top"/>
    </xf>
    <xf numFmtId="39" fontId="34" fillId="0" borderId="19" xfId="0" applyNumberFormat="1" applyFont="1" applyFill="1" applyBorder="1" applyAlignment="1">
      <alignment horizontal="center" vertical="top"/>
    </xf>
    <xf numFmtId="39" fontId="25" fillId="0" borderId="19" xfId="0" applyNumberFormat="1" applyFont="1" applyFill="1" applyBorder="1" applyAlignment="1">
      <alignment horizontal="center" wrapText="1"/>
    </xf>
    <xf numFmtId="39" fontId="34" fillId="0" borderId="19" xfId="0" applyNumberFormat="1" applyFont="1" applyFill="1" applyBorder="1" applyAlignment="1">
      <alignment/>
    </xf>
    <xf numFmtId="39" fontId="25" fillId="0" borderId="64" xfId="0" applyNumberFormat="1" applyFont="1" applyFill="1" applyBorder="1" applyAlignment="1">
      <alignment/>
    </xf>
    <xf numFmtId="39" fontId="25" fillId="0" borderId="19" xfId="0" applyNumberFormat="1" applyFont="1" applyFill="1" applyBorder="1" applyAlignment="1">
      <alignment/>
    </xf>
    <xf numFmtId="39" fontId="25" fillId="0" borderId="58" xfId="0" applyNumberFormat="1" applyFont="1" applyFill="1" applyBorder="1" applyAlignment="1">
      <alignment/>
    </xf>
    <xf numFmtId="39" fontId="25" fillId="0" borderId="59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9" fontId="48" fillId="0" borderId="0" xfId="0" applyNumberFormat="1" applyFont="1" applyFill="1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39" fontId="34" fillId="0" borderId="0" xfId="0" applyNumberFormat="1" applyFont="1" applyFill="1" applyBorder="1" applyAlignment="1">
      <alignment horizontal="center" vertical="top"/>
    </xf>
    <xf numFmtId="39" fontId="25" fillId="0" borderId="16" xfId="0" applyNumberFormat="1" applyFont="1" applyFill="1" applyBorder="1" applyAlignment="1">
      <alignment horizontal="center" vertical="center" wrapText="1"/>
    </xf>
    <xf numFmtId="39" fontId="25" fillId="0" borderId="17" xfId="0" applyNumberFormat="1" applyFont="1" applyFill="1" applyBorder="1" applyAlignment="1">
      <alignment horizontal="center" vertical="center" wrapText="1"/>
    </xf>
    <xf numFmtId="39" fontId="25" fillId="0" borderId="19" xfId="0" applyNumberFormat="1" applyFont="1" applyFill="1" applyBorder="1" applyAlignment="1">
      <alignment horizontal="center" vertical="center" wrapText="1"/>
    </xf>
    <xf numFmtId="39" fontId="25" fillId="0" borderId="0" xfId="0" applyNumberFormat="1" applyFont="1" applyFill="1" applyBorder="1" applyAlignment="1">
      <alignment horizontal="center" wrapText="1"/>
    </xf>
    <xf numFmtId="39" fontId="34" fillId="0" borderId="19" xfId="0" applyNumberFormat="1" applyFont="1" applyFill="1" applyBorder="1" applyAlignment="1">
      <alignment/>
    </xf>
    <xf numFmtId="39" fontId="25" fillId="0" borderId="34" xfId="0" applyNumberFormat="1" applyFont="1" applyFill="1" applyBorder="1" applyAlignment="1">
      <alignment/>
    </xf>
    <xf numFmtId="39" fontId="25" fillId="0" borderId="65" xfId="0" applyNumberFormat="1" applyFont="1" applyFill="1" applyBorder="1" applyAlignment="1">
      <alignment/>
    </xf>
    <xf numFmtId="39" fontId="25" fillId="0" borderId="19" xfId="0" applyNumberFormat="1" applyFont="1" applyFill="1" applyBorder="1" applyAlignment="1">
      <alignment/>
    </xf>
    <xf numFmtId="39" fontId="25" fillId="0" borderId="66" xfId="0" applyNumberFormat="1" applyFont="1" applyFill="1" applyBorder="1" applyAlignment="1">
      <alignment/>
    </xf>
    <xf numFmtId="39" fontId="25" fillId="0" borderId="26" xfId="0" applyNumberFormat="1" applyFont="1" applyFill="1" applyBorder="1" applyAlignment="1">
      <alignment/>
    </xf>
    <xf numFmtId="39" fontId="25" fillId="0" borderId="35" xfId="0" applyNumberFormat="1" applyFont="1" applyFill="1" applyBorder="1" applyAlignment="1">
      <alignment/>
    </xf>
    <xf numFmtId="4" fontId="25" fillId="0" borderId="0" xfId="0" applyNumberFormat="1" applyFont="1" applyFill="1" applyAlignment="1">
      <alignment horizontal="center"/>
    </xf>
    <xf numFmtId="39" fontId="32" fillId="0" borderId="0" xfId="0" applyNumberFormat="1" applyFont="1" applyFill="1" applyBorder="1" applyAlignment="1">
      <alignment horizontal="center" vertical="center"/>
    </xf>
    <xf numFmtId="39" fontId="38" fillId="0" borderId="0" xfId="0" applyNumberFormat="1" applyFont="1" applyFill="1" applyAlignment="1">
      <alignment/>
    </xf>
    <xf numFmtId="39" fontId="35" fillId="0" borderId="12" xfId="0" applyNumberFormat="1" applyFont="1" applyFill="1" applyBorder="1" applyAlignment="1">
      <alignment horizontal="center" vertical="center" wrapText="1"/>
    </xf>
    <xf numFmtId="39" fontId="35" fillId="0" borderId="13" xfId="0" applyNumberFormat="1" applyFont="1" applyFill="1" applyBorder="1" applyAlignment="1">
      <alignment horizontal="center" vertical="center" wrapText="1"/>
    </xf>
    <xf numFmtId="39" fontId="35" fillId="0" borderId="15" xfId="0" applyNumberFormat="1" applyFont="1" applyFill="1" applyBorder="1" applyAlignment="1">
      <alignment horizontal="center" vertical="center" wrapText="1"/>
    </xf>
    <xf numFmtId="39" fontId="25" fillId="0" borderId="0" xfId="0" applyNumberFormat="1" applyFont="1" applyFill="1" applyAlignment="1">
      <alignment vertical="justify" wrapText="1"/>
    </xf>
    <xf numFmtId="39" fontId="25" fillId="0" borderId="0" xfId="0" applyNumberFormat="1" applyFont="1" applyFill="1" applyAlignment="1">
      <alignment vertical="justify"/>
    </xf>
    <xf numFmtId="39" fontId="25" fillId="0" borderId="0" xfId="0" applyNumberFormat="1" applyFont="1" applyFill="1" applyAlignment="1">
      <alignment/>
    </xf>
    <xf numFmtId="39" fontId="31" fillId="24" borderId="10" xfId="0" applyNumberFormat="1" applyFont="1" applyFill="1" applyBorder="1" applyAlignment="1">
      <alignment horizontal="center" vertical="center"/>
    </xf>
    <xf numFmtId="39" fontId="31" fillId="24" borderId="12" xfId="0" applyNumberFormat="1" applyFont="1" applyFill="1" applyBorder="1" applyAlignment="1">
      <alignment horizontal="center" vertical="center"/>
    </xf>
    <xf numFmtId="39" fontId="31" fillId="24" borderId="17" xfId="0" applyNumberFormat="1" applyFont="1" applyFill="1" applyBorder="1" applyAlignment="1">
      <alignment horizontal="center"/>
    </xf>
    <xf numFmtId="39" fontId="31" fillId="24" borderId="16" xfId="0" applyNumberFormat="1" applyFont="1" applyFill="1" applyBorder="1" applyAlignment="1">
      <alignment horizontal="center"/>
    </xf>
    <xf numFmtId="39" fontId="31" fillId="24" borderId="19" xfId="0" applyNumberFormat="1" applyFont="1" applyFill="1" applyBorder="1" applyAlignment="1">
      <alignment horizontal="center" vertical="center"/>
    </xf>
    <xf numFmtId="39" fontId="31" fillId="24" borderId="20" xfId="0" applyNumberFormat="1" applyFont="1" applyFill="1" applyBorder="1" applyAlignment="1">
      <alignment horizontal="center" vertical="center"/>
    </xf>
    <xf numFmtId="39" fontId="31" fillId="24" borderId="17" xfId="0" applyNumberFormat="1" applyFont="1" applyFill="1" applyBorder="1" applyAlignment="1">
      <alignment horizontal="center" vertical="justify"/>
    </xf>
    <xf numFmtId="39" fontId="31" fillId="24" borderId="16" xfId="0" applyNumberFormat="1" applyFont="1" applyFill="1" applyBorder="1" applyAlignment="1">
      <alignment horizontal="center" vertical="center"/>
    </xf>
    <xf numFmtId="39" fontId="31" fillId="24" borderId="13" xfId="0" applyNumberFormat="1" applyFont="1" applyFill="1" applyBorder="1" applyAlignment="1">
      <alignment horizontal="center" vertical="center"/>
    </xf>
    <xf numFmtId="39" fontId="31" fillId="24" borderId="15" xfId="0" applyNumberFormat="1" applyFont="1" applyFill="1" applyBorder="1" applyAlignment="1">
      <alignment horizontal="center" vertical="center"/>
    </xf>
    <xf numFmtId="39" fontId="43" fillId="24" borderId="16" xfId="0" applyNumberFormat="1" applyFont="1" applyFill="1" applyBorder="1" applyAlignment="1">
      <alignment horizontal="center"/>
    </xf>
    <xf numFmtId="39" fontId="34" fillId="24" borderId="17" xfId="0" applyNumberFormat="1" applyFont="1" applyFill="1" applyBorder="1" applyAlignment="1">
      <alignment/>
    </xf>
    <xf numFmtId="39" fontId="34" fillId="24" borderId="18" xfId="0" applyNumberFormat="1" applyFont="1" applyFill="1" applyBorder="1" applyAlignment="1">
      <alignment/>
    </xf>
    <xf numFmtId="39" fontId="34" fillId="24" borderId="16" xfId="0" applyNumberFormat="1" applyFont="1" applyFill="1" applyBorder="1" applyAlignment="1">
      <alignment/>
    </xf>
    <xf numFmtId="39" fontId="25" fillId="24" borderId="27" xfId="0" applyNumberFormat="1" applyFont="1" applyFill="1" applyBorder="1" applyAlignment="1">
      <alignment/>
    </xf>
    <xf numFmtId="39" fontId="25" fillId="24" borderId="28" xfId="0" applyNumberFormat="1" applyFont="1" applyFill="1" applyBorder="1" applyAlignment="1">
      <alignment/>
    </xf>
    <xf numFmtId="39" fontId="25" fillId="24" borderId="25" xfId="0" applyNumberFormat="1" applyFont="1" applyFill="1" applyBorder="1" applyAlignment="1">
      <alignment/>
    </xf>
    <xf numFmtId="39" fontId="25" fillId="24" borderId="23" xfId="0" applyNumberFormat="1" applyFont="1" applyFill="1" applyBorder="1" applyAlignment="1">
      <alignment/>
    </xf>
    <xf numFmtId="39" fontId="25" fillId="24" borderId="24" xfId="0" applyNumberFormat="1" applyFont="1" applyFill="1" applyBorder="1" applyAlignment="1">
      <alignment/>
    </xf>
    <xf numFmtId="39" fontId="25" fillId="24" borderId="35" xfId="0" applyNumberFormat="1" applyFont="1" applyFill="1" applyBorder="1" applyAlignment="1">
      <alignment/>
    </xf>
    <xf numFmtId="39" fontId="25" fillId="24" borderId="30" xfId="0" applyNumberFormat="1" applyFont="1" applyFill="1" applyBorder="1" applyAlignment="1">
      <alignment/>
    </xf>
    <xf numFmtId="39" fontId="25" fillId="24" borderId="35" xfId="0" applyNumberFormat="1" applyFont="1" applyFill="1" applyBorder="1" applyAlignment="1">
      <alignment/>
    </xf>
    <xf numFmtId="39" fontId="25" fillId="24" borderId="30" xfId="0" applyNumberFormat="1" applyFont="1" applyFill="1" applyBorder="1" applyAlignment="1">
      <alignment/>
    </xf>
    <xf numFmtId="39" fontId="25" fillId="24" borderId="23" xfId="0" applyNumberFormat="1" applyFont="1" applyFill="1" applyBorder="1" applyAlignment="1">
      <alignment horizontal="left"/>
    </xf>
    <xf numFmtId="39" fontId="25" fillId="24" borderId="24" xfId="0" applyNumberFormat="1" applyFont="1" applyFill="1" applyBorder="1" applyAlignment="1">
      <alignment horizontal="left"/>
    </xf>
    <xf numFmtId="39" fontId="25" fillId="24" borderId="34" xfId="0" applyNumberFormat="1" applyFont="1" applyFill="1" applyBorder="1" applyAlignment="1">
      <alignment/>
    </xf>
    <xf numFmtId="39" fontId="25" fillId="24" borderId="26" xfId="0" applyNumberFormat="1" applyFont="1" applyFill="1" applyBorder="1" applyAlignment="1">
      <alignment/>
    </xf>
    <xf numFmtId="39" fontId="49" fillId="0" borderId="0" xfId="0" applyNumberFormat="1" applyFont="1" applyFill="1" applyAlignment="1">
      <alignment/>
    </xf>
    <xf numFmtId="39" fontId="49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39" fontId="26" fillId="0" borderId="0" xfId="0" applyNumberFormat="1" applyFont="1" applyFill="1" applyAlignment="1">
      <alignment/>
    </xf>
    <xf numFmtId="39" fontId="34" fillId="0" borderId="10" xfId="0" applyNumberFormat="1" applyFont="1" applyFill="1" applyBorder="1" applyAlignment="1">
      <alignment horizontal="center" vertical="center"/>
    </xf>
    <xf numFmtId="39" fontId="34" fillId="0" borderId="12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39" fontId="34" fillId="0" borderId="51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39" fontId="25" fillId="0" borderId="30" xfId="0" applyNumberFormat="1" applyFont="1" applyFill="1" applyBorder="1" applyAlignment="1">
      <alignment/>
    </xf>
    <xf numFmtId="39" fontId="31" fillId="0" borderId="0" xfId="0" applyNumberFormat="1" applyFont="1" applyFill="1" applyBorder="1" applyAlignment="1">
      <alignment/>
    </xf>
    <xf numFmtId="39" fontId="23" fillId="0" borderId="0" xfId="0" applyNumberFormat="1" applyFont="1" applyFill="1" applyBorder="1" applyAlignment="1">
      <alignment horizontal="center" wrapText="1"/>
    </xf>
    <xf numFmtId="39" fontId="23" fillId="0" borderId="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44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34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169" fontId="34" fillId="0" borderId="16" xfId="0" applyNumberFormat="1" applyFont="1" applyFill="1" applyBorder="1" applyAlignment="1">
      <alignment/>
    </xf>
    <xf numFmtId="0" fontId="25" fillId="0" borderId="27" xfId="0" applyFont="1" applyFill="1" applyBorder="1" applyAlignment="1">
      <alignment wrapText="1"/>
    </xf>
    <xf numFmtId="0" fontId="22" fillId="0" borderId="28" xfId="0" applyFont="1" applyFill="1" applyBorder="1" applyAlignment="1">
      <alignment wrapText="1"/>
    </xf>
    <xf numFmtId="169" fontId="25" fillId="0" borderId="22" xfId="0" applyNumberFormat="1" applyFont="1" applyFill="1" applyBorder="1" applyAlignment="1">
      <alignment/>
    </xf>
    <xf numFmtId="169" fontId="25" fillId="0" borderId="22" xfId="0" applyNumberFormat="1" applyFont="1" applyFill="1" applyBorder="1" applyAlignment="1">
      <alignment horizontal="right"/>
    </xf>
    <xf numFmtId="0" fontId="25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169" fontId="25" fillId="0" borderId="51" xfId="0" applyNumberFormat="1" applyFont="1" applyFill="1" applyBorder="1" applyAlignment="1">
      <alignment/>
    </xf>
    <xf numFmtId="169" fontId="25" fillId="0" borderId="25" xfId="0" applyNumberFormat="1" applyFont="1" applyFill="1" applyBorder="1" applyAlignment="1">
      <alignment/>
    </xf>
    <xf numFmtId="169" fontId="25" fillId="0" borderId="25" xfId="0" applyNumberFormat="1" applyFont="1" applyFill="1" applyBorder="1" applyAlignment="1">
      <alignment horizontal="right"/>
    </xf>
    <xf numFmtId="169" fontId="25" fillId="0" borderId="23" xfId="0" applyNumberFormat="1" applyFont="1" applyFill="1" applyBorder="1" applyAlignment="1">
      <alignment horizontal="right"/>
    </xf>
    <xf numFmtId="39" fontId="25" fillId="0" borderId="33" xfId="0" applyNumberFormat="1" applyFont="1" applyFill="1" applyBorder="1" applyAlignment="1">
      <alignment horizontal="right"/>
    </xf>
    <xf numFmtId="39" fontId="44" fillId="0" borderId="0" xfId="0" applyNumberFormat="1" applyFont="1" applyFill="1" applyBorder="1" applyAlignment="1">
      <alignment/>
    </xf>
    <xf numFmtId="39" fontId="51" fillId="0" borderId="0" xfId="0" applyNumberFormat="1" applyFont="1" applyFill="1" applyBorder="1" applyAlignment="1">
      <alignment horizontal="right"/>
    </xf>
    <xf numFmtId="168" fontId="51" fillId="0" borderId="0" xfId="0" applyNumberFormat="1" applyFont="1" applyFill="1" applyBorder="1" applyAlignment="1">
      <alignment horizontal="center"/>
    </xf>
    <xf numFmtId="169" fontId="25" fillId="0" borderId="0" xfId="0" applyNumberFormat="1" applyFont="1" applyFill="1" applyBorder="1" applyAlignment="1">
      <alignment/>
    </xf>
    <xf numFmtId="39" fontId="51" fillId="0" borderId="0" xfId="0" applyNumberFormat="1" applyFont="1" applyFill="1" applyBorder="1" applyAlignment="1">
      <alignment/>
    </xf>
    <xf numFmtId="0" fontId="34" fillId="24" borderId="17" xfId="0" applyFont="1" applyFill="1" applyBorder="1" applyAlignment="1">
      <alignment horizontal="center"/>
    </xf>
    <xf numFmtId="0" fontId="22" fillId="24" borderId="46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right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46" xfId="0" applyFont="1" applyFill="1" applyBorder="1" applyAlignment="1">
      <alignment horizontal="center" vertical="center" wrapText="1"/>
    </xf>
    <xf numFmtId="169" fontId="46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39" fontId="34" fillId="0" borderId="10" xfId="0" applyNumberFormat="1" applyFont="1" applyFill="1" applyBorder="1" applyAlignment="1">
      <alignment horizontal="right"/>
    </xf>
    <xf numFmtId="0" fontId="22" fillId="0" borderId="28" xfId="0" applyFont="1" applyBorder="1" applyAlignment="1">
      <alignment wrapText="1"/>
    </xf>
    <xf numFmtId="39" fontId="34" fillId="0" borderId="28" xfId="0" applyNumberFormat="1" applyFont="1" applyFill="1" applyBorder="1" applyAlignment="1">
      <alignment horizontal="right"/>
    </xf>
    <xf numFmtId="39" fontId="34" fillId="0" borderId="22" xfId="0" applyNumberFormat="1" applyFont="1" applyFill="1" applyBorder="1" applyAlignment="1">
      <alignment horizontal="right"/>
    </xf>
    <xf numFmtId="169" fontId="34" fillId="0" borderId="27" xfId="0" applyNumberFormat="1" applyFont="1" applyFill="1" applyBorder="1" applyAlignment="1">
      <alignment horizontal="right"/>
    </xf>
    <xf numFmtId="169" fontId="34" fillId="0" borderId="25" xfId="0" applyNumberFormat="1" applyFont="1" applyFill="1" applyBorder="1" applyAlignment="1">
      <alignment horizontal="right"/>
    </xf>
    <xf numFmtId="39" fontId="43" fillId="25" borderId="0" xfId="0" applyNumberFormat="1" applyFont="1" applyFill="1" applyBorder="1" applyAlignment="1">
      <alignment horizontal="right"/>
    </xf>
    <xf numFmtId="39" fontId="34" fillId="0" borderId="24" xfId="0" applyNumberFormat="1" applyFont="1" applyFill="1" applyBorder="1" applyAlignment="1">
      <alignment horizontal="right"/>
    </xf>
    <xf numFmtId="39" fontId="34" fillId="0" borderId="25" xfId="0" applyNumberFormat="1" applyFont="1" applyFill="1" applyBorder="1" applyAlignment="1">
      <alignment horizontal="right"/>
    </xf>
    <xf numFmtId="169" fontId="34" fillId="0" borderId="23" xfId="0" applyNumberFormat="1" applyFont="1" applyFill="1" applyBorder="1" applyAlignment="1">
      <alignment/>
    </xf>
    <xf numFmtId="169" fontId="34" fillId="0" borderId="25" xfId="0" applyNumberFormat="1" applyFont="1" applyFill="1" applyBorder="1" applyAlignment="1">
      <alignment/>
    </xf>
    <xf numFmtId="39" fontId="31" fillId="25" borderId="0" xfId="0" applyNumberFormat="1" applyFont="1" applyFill="1" applyBorder="1" applyAlignment="1">
      <alignment horizontal="right"/>
    </xf>
    <xf numFmtId="169" fontId="34" fillId="0" borderId="23" xfId="0" applyNumberFormat="1" applyFont="1" applyFill="1" applyBorder="1" applyAlignment="1">
      <alignment/>
    </xf>
    <xf numFmtId="39" fontId="34" fillId="0" borderId="32" xfId="0" applyNumberFormat="1" applyFont="1" applyFill="1" applyBorder="1" applyAlignment="1">
      <alignment horizontal="right"/>
    </xf>
    <xf numFmtId="39" fontId="34" fillId="0" borderId="33" xfId="0" applyNumberFormat="1" applyFont="1" applyFill="1" applyBorder="1" applyAlignment="1">
      <alignment horizontal="right"/>
    </xf>
    <xf numFmtId="169" fontId="34" fillId="0" borderId="31" xfId="0" applyNumberFormat="1" applyFont="1" applyFill="1" applyBorder="1" applyAlignment="1">
      <alignment/>
    </xf>
    <xf numFmtId="169" fontId="34" fillId="0" borderId="33" xfId="0" applyNumberFormat="1" applyFont="1" applyFill="1" applyBorder="1" applyAlignment="1">
      <alignment/>
    </xf>
    <xf numFmtId="39" fontId="34" fillId="0" borderId="18" xfId="0" applyNumberFormat="1" applyFont="1" applyFill="1" applyBorder="1" applyAlignment="1">
      <alignment horizontal="right"/>
    </xf>
    <xf numFmtId="169" fontId="34" fillId="0" borderId="16" xfId="0" applyNumberFormat="1" applyFont="1" applyFill="1" applyBorder="1" applyAlignment="1">
      <alignment/>
    </xf>
    <xf numFmtId="0" fontId="25" fillId="0" borderId="36" xfId="0" applyFont="1" applyFill="1" applyBorder="1" applyAlignment="1">
      <alignment wrapText="1"/>
    </xf>
    <xf numFmtId="0" fontId="22" fillId="0" borderId="56" xfId="0" applyFont="1" applyBorder="1" applyAlignment="1">
      <alignment wrapText="1"/>
    </xf>
    <xf numFmtId="39" fontId="34" fillId="0" borderId="67" xfId="0" applyNumberFormat="1" applyFont="1" applyFill="1" applyBorder="1" applyAlignment="1">
      <alignment/>
    </xf>
    <xf numFmtId="39" fontId="34" fillId="0" borderId="65" xfId="0" applyNumberFormat="1" applyFont="1" applyFill="1" applyBorder="1" applyAlignment="1">
      <alignment/>
    </xf>
    <xf numFmtId="39" fontId="34" fillId="0" borderId="27" xfId="0" applyNumberFormat="1" applyFont="1" applyFill="1" applyBorder="1" applyAlignment="1">
      <alignment/>
    </xf>
    <xf numFmtId="39" fontId="34" fillId="0" borderId="22" xfId="0" applyNumberFormat="1" applyFont="1" applyFill="1" applyBorder="1" applyAlignment="1">
      <alignment/>
    </xf>
    <xf numFmtId="179" fontId="34" fillId="0" borderId="0" xfId="0" applyNumberFormat="1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2" fillId="0" borderId="57" xfId="0" applyFont="1" applyFill="1" applyBorder="1" applyAlignment="1">
      <alignment/>
    </xf>
    <xf numFmtId="169" fontId="34" fillId="25" borderId="25" xfId="0" applyNumberFormat="1" applyFont="1" applyFill="1" applyBorder="1" applyAlignment="1">
      <alignment/>
    </xf>
    <xf numFmtId="169" fontId="22" fillId="0" borderId="0" xfId="0" applyNumberFormat="1" applyFont="1" applyAlignment="1">
      <alignment/>
    </xf>
    <xf numFmtId="0" fontId="25" fillId="0" borderId="52" xfId="0" applyFont="1" applyFill="1" applyBorder="1" applyAlignment="1">
      <alignment wrapText="1"/>
    </xf>
    <xf numFmtId="0" fontId="22" fillId="0" borderId="60" xfId="0" applyFont="1" applyBorder="1" applyAlignment="1">
      <alignment wrapText="1"/>
    </xf>
    <xf numFmtId="169" fontId="35" fillId="0" borderId="0" xfId="0" applyNumberFormat="1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9" fontId="25" fillId="0" borderId="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wrapText="1"/>
    </xf>
    <xf numFmtId="0" fontId="34" fillId="0" borderId="21" xfId="0" applyFont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5" fillId="0" borderId="19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4" fillId="0" borderId="47" xfId="0" applyFont="1" applyFill="1" applyBorder="1" applyAlignment="1">
      <alignment horizontal="center"/>
    </xf>
    <xf numFmtId="0" fontId="34" fillId="24" borderId="47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35" fillId="0" borderId="13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9" fontId="25" fillId="0" borderId="16" xfId="0" applyNumberFormat="1" applyFont="1" applyFill="1" applyBorder="1" applyAlignment="1">
      <alignment horizontal="center"/>
    </xf>
    <xf numFmtId="169" fontId="34" fillId="0" borderId="16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39" fontId="34" fillId="0" borderId="22" xfId="0" applyNumberFormat="1" applyFont="1" applyBorder="1" applyAlignment="1">
      <alignment/>
    </xf>
    <xf numFmtId="39" fontId="34" fillId="0" borderId="34" xfId="0" applyNumberFormat="1" applyFont="1" applyBorder="1" applyAlignment="1">
      <alignment/>
    </xf>
    <xf numFmtId="169" fontId="34" fillId="25" borderId="19" xfId="0" applyNumberFormat="1" applyFont="1" applyFill="1" applyBorder="1" applyAlignment="1">
      <alignment/>
    </xf>
    <xf numFmtId="169" fontId="34" fillId="25" borderId="0" xfId="0" applyNumberFormat="1" applyFont="1" applyFill="1" applyBorder="1" applyAlignment="1">
      <alignment/>
    </xf>
    <xf numFmtId="169" fontId="34" fillId="0" borderId="19" xfId="0" applyNumberFormat="1" applyFont="1" applyFill="1" applyBorder="1" applyAlignment="1">
      <alignment horizontal="right"/>
    </xf>
    <xf numFmtId="169" fontId="34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Border="1" applyAlignment="1">
      <alignment/>
    </xf>
    <xf numFmtId="39" fontId="34" fillId="0" borderId="47" xfId="0" applyNumberFormat="1" applyFont="1" applyBorder="1" applyAlignment="1">
      <alignment/>
    </xf>
    <xf numFmtId="39" fontId="34" fillId="0" borderId="16" xfId="0" applyNumberFormat="1" applyFont="1" applyBorder="1" applyAlignment="1">
      <alignment/>
    </xf>
    <xf numFmtId="169" fontId="34" fillId="0" borderId="19" xfId="0" applyNumberFormat="1" applyFont="1" applyFill="1" applyBorder="1" applyAlignment="1">
      <alignment/>
    </xf>
    <xf numFmtId="169" fontId="34" fillId="0" borderId="21" xfId="0" applyNumberFormat="1" applyFont="1" applyFill="1" applyBorder="1" applyAlignment="1">
      <alignment/>
    </xf>
    <xf numFmtId="39" fontId="34" fillId="0" borderId="21" xfId="0" applyNumberFormat="1" applyFont="1" applyBorder="1" applyAlignment="1">
      <alignment/>
    </xf>
    <xf numFmtId="39" fontId="34" fillId="0" borderId="46" xfId="0" applyNumberFormat="1" applyFont="1" applyFill="1" applyBorder="1" applyAlignment="1">
      <alignment horizontal="left"/>
    </xf>
    <xf numFmtId="169" fontId="34" fillId="0" borderId="46" xfId="0" applyNumberFormat="1" applyFont="1" applyFill="1" applyBorder="1" applyAlignment="1">
      <alignment/>
    </xf>
    <xf numFmtId="39" fontId="34" fillId="24" borderId="18" xfId="0" applyNumberFormat="1" applyFont="1" applyFill="1" applyBorder="1" applyAlignment="1">
      <alignment/>
    </xf>
    <xf numFmtId="39" fontId="52" fillId="24" borderId="21" xfId="0" applyNumberFormat="1" applyFont="1" applyFill="1" applyBorder="1" applyAlignment="1">
      <alignment horizontal="center" vertical="center" wrapText="1"/>
    </xf>
    <xf numFmtId="39" fontId="48" fillId="0" borderId="0" xfId="0" applyNumberFormat="1" applyFont="1" applyFill="1" applyBorder="1" applyAlignment="1">
      <alignment horizontal="left"/>
    </xf>
    <xf numFmtId="0" fontId="42" fillId="0" borderId="0" xfId="0" applyFont="1" applyFill="1" applyAlignment="1">
      <alignment/>
    </xf>
    <xf numFmtId="39" fontId="42" fillId="0" borderId="25" xfId="0" applyNumberFormat="1" applyFont="1" applyFill="1" applyBorder="1" applyAlignment="1">
      <alignment horizontal="right"/>
    </xf>
    <xf numFmtId="39" fontId="42" fillId="0" borderId="34" xfId="0" applyNumberFormat="1" applyFont="1" applyFill="1" applyBorder="1" applyAlignment="1">
      <alignment/>
    </xf>
    <xf numFmtId="39" fontId="42" fillId="0" borderId="34" xfId="0" applyNumberFormat="1" applyFont="1" applyFill="1" applyBorder="1" applyAlignment="1">
      <alignment horizontal="right"/>
    </xf>
    <xf numFmtId="39" fontId="48" fillId="0" borderId="22" xfId="0" applyNumberFormat="1" applyFont="1" applyFill="1" applyBorder="1" applyAlignment="1">
      <alignment horizontal="right"/>
    </xf>
    <xf numFmtId="39" fontId="48" fillId="0" borderId="25" xfId="0" applyNumberFormat="1" applyFont="1" applyFill="1" applyBorder="1" applyAlignment="1">
      <alignment horizontal="right"/>
    </xf>
    <xf numFmtId="39" fontId="48" fillId="0" borderId="33" xfId="0" applyNumberFormat="1" applyFont="1" applyFill="1" applyBorder="1" applyAlignment="1">
      <alignment horizontal="right"/>
    </xf>
    <xf numFmtId="39" fontId="42" fillId="0" borderId="0" xfId="0" applyNumberFormat="1" applyFont="1" applyFill="1" applyAlignment="1">
      <alignment/>
    </xf>
    <xf numFmtId="4" fontId="42" fillId="0" borderId="0" xfId="0" applyNumberFormat="1" applyFont="1" applyFill="1" applyBorder="1" applyAlignment="1">
      <alignment/>
    </xf>
    <xf numFmtId="39" fontId="48" fillId="0" borderId="16" xfId="0" applyNumberFormat="1" applyFont="1" applyFill="1" applyBorder="1" applyAlignment="1">
      <alignment/>
    </xf>
    <xf numFmtId="39" fontId="42" fillId="0" borderId="34" xfId="0" applyNumberFormat="1" applyFont="1" applyFill="1" applyBorder="1" applyAlignment="1">
      <alignment/>
    </xf>
    <xf numFmtId="39" fontId="42" fillId="0" borderId="26" xfId="0" applyNumberFormat="1" applyFont="1" applyFill="1" applyBorder="1" applyAlignment="1">
      <alignment/>
    </xf>
    <xf numFmtId="39" fontId="42" fillId="0" borderId="0" xfId="0" applyNumberFormat="1" applyFont="1" applyFill="1" applyBorder="1" applyAlignment="1">
      <alignment/>
    </xf>
    <xf numFmtId="39" fontId="4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39" fontId="48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top"/>
    </xf>
    <xf numFmtId="0" fontId="57" fillId="0" borderId="42" xfId="0" applyFont="1" applyFill="1" applyBorder="1" applyAlignment="1">
      <alignment horizontal="center" vertical="top"/>
    </xf>
    <xf numFmtId="0" fontId="57" fillId="0" borderId="16" xfId="0" applyFont="1" applyFill="1" applyBorder="1" applyAlignment="1">
      <alignment horizontal="center" vertical="top"/>
    </xf>
    <xf numFmtId="0" fontId="56" fillId="0" borderId="21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9" fontId="57" fillId="0" borderId="10" xfId="0" applyNumberFormat="1" applyFont="1" applyFill="1" applyBorder="1" applyAlignment="1">
      <alignment/>
    </xf>
    <xf numFmtId="39" fontId="57" fillId="0" borderId="12" xfId="0" applyNumberFormat="1" applyFont="1" applyFill="1" applyBorder="1" applyAlignment="1">
      <alignment/>
    </xf>
    <xf numFmtId="39" fontId="57" fillId="0" borderId="16" xfId="0" applyNumberFormat="1" applyFont="1" applyFill="1" applyBorder="1" applyAlignment="1">
      <alignment/>
    </xf>
    <xf numFmtId="39" fontId="57" fillId="0" borderId="17" xfId="0" applyNumberFormat="1" applyFont="1" applyFill="1" applyBorder="1" applyAlignment="1">
      <alignment/>
    </xf>
    <xf numFmtId="39" fontId="56" fillId="0" borderId="36" xfId="0" applyNumberFormat="1" applyFont="1" applyFill="1" applyBorder="1" applyAlignment="1">
      <alignment/>
    </xf>
    <xf numFmtId="39" fontId="56" fillId="0" borderId="37" xfId="0" applyNumberFormat="1" applyFont="1" applyFill="1" applyBorder="1" applyAlignment="1">
      <alignment/>
    </xf>
    <xf numFmtId="39" fontId="56" fillId="0" borderId="25" xfId="0" applyNumberFormat="1" applyFont="1" applyFill="1" applyBorder="1" applyAlignment="1">
      <alignment horizontal="right"/>
    </xf>
    <xf numFmtId="39" fontId="56" fillId="0" borderId="27" xfId="0" applyNumberFormat="1" applyFont="1" applyFill="1" applyBorder="1" applyAlignment="1">
      <alignment horizontal="right"/>
    </xf>
    <xf numFmtId="39" fontId="56" fillId="0" borderId="27" xfId="0" applyNumberFormat="1" applyFont="1" applyFill="1" applyBorder="1" applyAlignment="1">
      <alignment/>
    </xf>
    <xf numFmtId="39" fontId="56" fillId="0" borderId="34" xfId="0" applyNumberFormat="1" applyFont="1" applyFill="1" applyBorder="1" applyAlignment="1">
      <alignment/>
    </xf>
    <xf numFmtId="39" fontId="57" fillId="0" borderId="65" xfId="0" applyNumberFormat="1" applyFont="1" applyFill="1" applyBorder="1" applyAlignment="1">
      <alignment/>
    </xf>
    <xf numFmtId="39" fontId="57" fillId="0" borderId="34" xfId="0" applyNumberFormat="1" applyFont="1" applyFill="1" applyBorder="1" applyAlignment="1">
      <alignment/>
    </xf>
    <xf numFmtId="39" fontId="56" fillId="0" borderId="23" xfId="0" applyNumberFormat="1" applyFont="1" applyFill="1" applyBorder="1" applyAlignment="1">
      <alignment/>
    </xf>
    <xf numFmtId="39" fontId="56" fillId="0" borderId="49" xfId="0" applyNumberFormat="1" applyFont="1" applyFill="1" applyBorder="1" applyAlignment="1">
      <alignment/>
    </xf>
    <xf numFmtId="39" fontId="56" fillId="0" borderId="38" xfId="0" applyNumberFormat="1" applyFont="1" applyFill="1" applyBorder="1" applyAlignment="1">
      <alignment/>
    </xf>
    <xf numFmtId="39" fontId="56" fillId="0" borderId="39" xfId="0" applyNumberFormat="1" applyFont="1" applyFill="1" applyBorder="1" applyAlignment="1">
      <alignment/>
    </xf>
    <xf numFmtId="39" fontId="56" fillId="0" borderId="38" xfId="0" applyNumberFormat="1" applyFont="1" applyFill="1" applyBorder="1" applyAlignment="1">
      <alignment/>
    </xf>
    <xf numFmtId="39" fontId="56" fillId="0" borderId="39" xfId="0" applyNumberFormat="1" applyFont="1" applyFill="1" applyBorder="1" applyAlignment="1">
      <alignment/>
    </xf>
    <xf numFmtId="39" fontId="56" fillId="0" borderId="23" xfId="0" applyNumberFormat="1" applyFont="1" applyFill="1" applyBorder="1" applyAlignment="1">
      <alignment/>
    </xf>
    <xf numFmtId="0" fontId="56" fillId="0" borderId="24" xfId="0" applyFont="1" applyBorder="1" applyAlignment="1">
      <alignment/>
    </xf>
    <xf numFmtId="0" fontId="56" fillId="0" borderId="24" xfId="0" applyFont="1" applyBorder="1" applyAlignment="1">
      <alignment/>
    </xf>
    <xf numFmtId="39" fontId="56" fillId="0" borderId="47" xfId="0" applyNumberFormat="1" applyFont="1" applyFill="1" applyBorder="1" applyAlignment="1">
      <alignment/>
    </xf>
    <xf numFmtId="39" fontId="57" fillId="0" borderId="47" xfId="0" applyNumberFormat="1" applyFont="1" applyFill="1" applyBorder="1" applyAlignment="1">
      <alignment/>
    </xf>
    <xf numFmtId="39" fontId="57" fillId="0" borderId="10" xfId="0" applyNumberFormat="1" applyFont="1" applyFill="1" applyBorder="1" applyAlignment="1">
      <alignment/>
    </xf>
    <xf numFmtId="4" fontId="56" fillId="0" borderId="0" xfId="0" applyNumberFormat="1" applyFont="1" applyFill="1" applyAlignment="1">
      <alignment/>
    </xf>
    <xf numFmtId="39" fontId="56" fillId="0" borderId="34" xfId="0" applyNumberFormat="1" applyFont="1" applyFill="1" applyBorder="1" applyAlignment="1">
      <alignment horizontal="right"/>
    </xf>
    <xf numFmtId="39" fontId="57" fillId="0" borderId="22" xfId="0" applyNumberFormat="1" applyFont="1" applyFill="1" applyBorder="1" applyAlignment="1">
      <alignment/>
    </xf>
    <xf numFmtId="39" fontId="57" fillId="0" borderId="22" xfId="0" applyNumberFormat="1" applyFont="1" applyFill="1" applyBorder="1" applyAlignment="1">
      <alignment horizontal="right"/>
    </xf>
    <xf numFmtId="39" fontId="56" fillId="0" borderId="25" xfId="0" applyNumberFormat="1" applyFont="1" applyFill="1" applyBorder="1" applyAlignment="1">
      <alignment/>
    </xf>
    <xf numFmtId="39" fontId="57" fillId="0" borderId="25" xfId="0" applyNumberFormat="1" applyFont="1" applyFill="1" applyBorder="1" applyAlignment="1">
      <alignment/>
    </xf>
    <xf numFmtId="39" fontId="57" fillId="0" borderId="25" xfId="0" applyNumberFormat="1" applyFont="1" applyFill="1" applyBorder="1" applyAlignment="1">
      <alignment horizontal="right"/>
    </xf>
    <xf numFmtId="39" fontId="56" fillId="0" borderId="58" xfId="0" applyNumberFormat="1" applyFont="1" applyFill="1" applyBorder="1" applyAlignment="1">
      <alignment/>
    </xf>
    <xf numFmtId="39" fontId="56" fillId="0" borderId="66" xfId="0" applyNumberFormat="1" applyFont="1" applyFill="1" applyBorder="1" applyAlignment="1">
      <alignment/>
    </xf>
    <xf numFmtId="39" fontId="57" fillId="0" borderId="26" xfId="0" applyNumberFormat="1" applyFont="1" applyFill="1" applyBorder="1" applyAlignment="1">
      <alignment/>
    </xf>
    <xf numFmtId="39" fontId="56" fillId="0" borderId="58" xfId="0" applyNumberFormat="1" applyFont="1" applyFill="1" applyBorder="1" applyAlignment="1">
      <alignment/>
    </xf>
    <xf numFmtId="39" fontId="56" fillId="0" borderId="66" xfId="0" applyNumberFormat="1" applyFont="1" applyFill="1" applyBorder="1" applyAlignment="1">
      <alignment/>
    </xf>
    <xf numFmtId="39" fontId="56" fillId="0" borderId="33" xfId="0" applyNumberFormat="1" applyFont="1" applyFill="1" applyBorder="1" applyAlignment="1">
      <alignment horizontal="right"/>
    </xf>
    <xf numFmtId="39" fontId="57" fillId="0" borderId="33" xfId="0" applyNumberFormat="1" applyFont="1" applyFill="1" applyBorder="1" applyAlignment="1">
      <alignment/>
    </xf>
    <xf numFmtId="39" fontId="57" fillId="0" borderId="33" xfId="0" applyNumberFormat="1" applyFont="1" applyFill="1" applyBorder="1" applyAlignment="1">
      <alignment horizontal="right"/>
    </xf>
    <xf numFmtId="39" fontId="57" fillId="0" borderId="17" xfId="0" applyNumberFormat="1" applyFont="1" applyFill="1" applyBorder="1" applyAlignment="1">
      <alignment/>
    </xf>
    <xf numFmtId="39" fontId="56" fillId="0" borderId="18" xfId="0" applyNumberFormat="1" applyFont="1" applyFill="1" applyBorder="1" applyAlignment="1">
      <alignment/>
    </xf>
    <xf numFmtId="39" fontId="56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/>
    </xf>
    <xf numFmtId="39" fontId="55" fillId="0" borderId="0" xfId="0" applyNumberFormat="1" applyFont="1" applyFill="1" applyBorder="1" applyAlignment="1">
      <alignment/>
    </xf>
    <xf numFmtId="39" fontId="55" fillId="0" borderId="0" xfId="0" applyNumberFormat="1" applyFont="1" applyFill="1" applyBorder="1" applyAlignment="1">
      <alignment/>
    </xf>
    <xf numFmtId="39" fontId="57" fillId="0" borderId="10" xfId="0" applyNumberFormat="1" applyFont="1" applyFill="1" applyBorder="1" applyAlignment="1">
      <alignment horizontal="center" vertical="center" wrapText="1"/>
    </xf>
    <xf numFmtId="39" fontId="57" fillId="0" borderId="12" xfId="0" applyNumberFormat="1" applyFont="1" applyFill="1" applyBorder="1" applyAlignment="1">
      <alignment horizontal="center" vertical="center" wrapText="1"/>
    </xf>
    <xf numFmtId="39" fontId="57" fillId="0" borderId="19" xfId="0" applyNumberFormat="1" applyFont="1" applyFill="1" applyBorder="1" applyAlignment="1">
      <alignment horizontal="center" vertical="center" wrapText="1"/>
    </xf>
    <xf numFmtId="39" fontId="57" fillId="0" borderId="20" xfId="0" applyNumberFormat="1" applyFont="1" applyFill="1" applyBorder="1" applyAlignment="1">
      <alignment horizontal="center" vertical="center" wrapText="1"/>
    </xf>
    <xf numFmtId="39" fontId="57" fillId="0" borderId="13" xfId="0" applyNumberFormat="1" applyFont="1" applyFill="1" applyBorder="1" applyAlignment="1">
      <alignment horizontal="center" vertical="center" wrapText="1"/>
    </xf>
    <xf numFmtId="39" fontId="57" fillId="0" borderId="15" xfId="0" applyNumberFormat="1" applyFont="1" applyFill="1" applyBorder="1" applyAlignment="1">
      <alignment horizontal="center" vertical="center" wrapText="1"/>
    </xf>
    <xf numFmtId="39" fontId="57" fillId="0" borderId="13" xfId="0" applyNumberFormat="1" applyFont="1" applyFill="1" applyBorder="1" applyAlignment="1">
      <alignment horizontal="center" vertical="top"/>
    </xf>
    <xf numFmtId="39" fontId="57" fillId="0" borderId="16" xfId="0" applyNumberFormat="1" applyFont="1" applyFill="1" applyBorder="1" applyAlignment="1">
      <alignment horizontal="center" vertical="top"/>
    </xf>
    <xf numFmtId="39" fontId="56" fillId="0" borderId="16" xfId="0" applyNumberFormat="1" applyFont="1" applyFill="1" applyBorder="1" applyAlignment="1">
      <alignment horizontal="center" vertical="center" wrapText="1"/>
    </xf>
    <xf numFmtId="39" fontId="57" fillId="0" borderId="18" xfId="0" applyNumberFormat="1" applyFont="1" applyFill="1" applyBorder="1" applyAlignment="1">
      <alignment/>
    </xf>
    <xf numFmtId="39" fontId="57" fillId="0" borderId="16" xfId="0" applyNumberFormat="1" applyFont="1" applyFill="1" applyBorder="1" applyAlignment="1">
      <alignment/>
    </xf>
    <xf numFmtId="39" fontId="56" fillId="0" borderId="61" xfId="0" applyNumberFormat="1" applyFont="1" applyFill="1" applyBorder="1" applyAlignment="1">
      <alignment/>
    </xf>
    <xf numFmtId="39" fontId="56" fillId="0" borderId="64" xfId="0" applyNumberFormat="1" applyFont="1" applyFill="1" applyBorder="1" applyAlignment="1">
      <alignment/>
    </xf>
    <xf numFmtId="39" fontId="56" fillId="0" borderId="34" xfId="0" applyNumberFormat="1" applyFont="1" applyFill="1" applyBorder="1" applyAlignment="1">
      <alignment/>
    </xf>
    <xf numFmtId="39" fontId="56" fillId="0" borderId="59" xfId="0" applyNumberFormat="1" applyFont="1" applyFill="1" applyBorder="1" applyAlignment="1">
      <alignment/>
    </xf>
    <xf numFmtId="39" fontId="56" fillId="0" borderId="26" xfId="0" applyNumberFormat="1" applyFont="1" applyFill="1" applyBorder="1" applyAlignment="1">
      <alignment/>
    </xf>
    <xf numFmtId="39" fontId="56" fillId="0" borderId="0" xfId="0" applyNumberFormat="1" applyFont="1" applyFill="1" applyBorder="1" applyAlignment="1">
      <alignment/>
    </xf>
    <xf numFmtId="39" fontId="57" fillId="0" borderId="0" xfId="0" applyNumberFormat="1" applyFont="1" applyFill="1" applyBorder="1" applyAlignment="1">
      <alignment/>
    </xf>
    <xf numFmtId="39" fontId="56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39" fontId="57" fillId="0" borderId="0" xfId="0" applyNumberFormat="1" applyFont="1" applyFill="1" applyBorder="1" applyAlignment="1">
      <alignment horizontal="center" vertical="center"/>
    </xf>
    <xf numFmtId="39" fontId="56" fillId="0" borderId="0" xfId="0" applyNumberFormat="1" applyFont="1" applyFill="1" applyBorder="1" applyAlignment="1">
      <alignment horizontal="center" vertical="center"/>
    </xf>
    <xf numFmtId="39" fontId="56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/>
    </xf>
    <xf numFmtId="39" fontId="57" fillId="0" borderId="0" xfId="0" applyNumberFormat="1" applyFont="1" applyFill="1" applyBorder="1" applyAlignment="1">
      <alignment/>
    </xf>
    <xf numFmtId="39" fontId="56" fillId="0" borderId="0" xfId="0" applyNumberFormat="1" applyFont="1" applyFill="1" applyBorder="1" applyAlignment="1">
      <alignment/>
    </xf>
    <xf numFmtId="39" fontId="57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39" fontId="55" fillId="0" borderId="14" xfId="0" applyNumberFormat="1" applyFont="1" applyFill="1" applyBorder="1" applyAlignment="1">
      <alignment horizontal="left"/>
    </xf>
    <xf numFmtId="39" fontId="56" fillId="0" borderId="14" xfId="0" applyNumberFormat="1" applyFont="1" applyFill="1" applyBorder="1" applyAlignment="1">
      <alignment horizontal="left"/>
    </xf>
    <xf numFmtId="39" fontId="55" fillId="0" borderId="0" xfId="0" applyNumberFormat="1" applyFont="1" applyFill="1" applyBorder="1" applyAlignment="1">
      <alignment horizontal="left"/>
    </xf>
    <xf numFmtId="39" fontId="57" fillId="0" borderId="11" xfId="0" applyNumberFormat="1" applyFont="1" applyFill="1" applyBorder="1" applyAlignment="1">
      <alignment horizontal="center" vertical="center" wrapText="1"/>
    </xf>
    <xf numFmtId="39" fontId="57" fillId="0" borderId="21" xfId="0" applyNumberFormat="1" applyFont="1" applyFill="1" applyBorder="1" applyAlignment="1">
      <alignment horizontal="center" vertical="center"/>
    </xf>
    <xf numFmtId="39" fontId="57" fillId="0" borderId="14" xfId="0" applyNumberFormat="1" applyFont="1" applyFill="1" applyBorder="1" applyAlignment="1">
      <alignment horizontal="center" vertical="center" wrapText="1"/>
    </xf>
    <xf numFmtId="39" fontId="57" fillId="0" borderId="47" xfId="0" applyNumberFormat="1" applyFont="1" applyFill="1" applyBorder="1" applyAlignment="1">
      <alignment horizontal="center" vertical="center"/>
    </xf>
    <xf numFmtId="39" fontId="57" fillId="0" borderId="17" xfId="0" applyNumberFormat="1" applyFont="1" applyFill="1" applyBorder="1" applyAlignment="1">
      <alignment horizontal="center" vertical="top"/>
    </xf>
    <xf numFmtId="39" fontId="57" fillId="0" borderId="46" xfId="0" applyNumberFormat="1" applyFont="1" applyFill="1" applyBorder="1" applyAlignment="1">
      <alignment horizontal="center" vertical="top"/>
    </xf>
    <xf numFmtId="39" fontId="56" fillId="0" borderId="15" xfId="0" applyNumberFormat="1" applyFont="1" applyFill="1" applyBorder="1" applyAlignment="1">
      <alignment horizontal="center" vertical="center"/>
    </xf>
    <xf numFmtId="39" fontId="56" fillId="0" borderId="18" xfId="0" applyNumberFormat="1" applyFont="1" applyFill="1" applyBorder="1" applyAlignment="1">
      <alignment horizontal="center" vertical="center" wrapText="1"/>
    </xf>
    <xf numFmtId="39" fontId="56" fillId="0" borderId="16" xfId="0" applyNumberFormat="1" applyFont="1" applyFill="1" applyBorder="1" applyAlignment="1">
      <alignment horizontal="center" vertical="center"/>
    </xf>
    <xf numFmtId="39" fontId="57" fillId="0" borderId="21" xfId="0" applyNumberFormat="1" applyFont="1" applyFill="1" applyBorder="1" applyAlignment="1">
      <alignment/>
    </xf>
    <xf numFmtId="39" fontId="57" fillId="0" borderId="21" xfId="0" applyNumberFormat="1" applyFont="1" applyFill="1" applyBorder="1" applyAlignment="1">
      <alignment/>
    </xf>
    <xf numFmtId="39" fontId="57" fillId="24" borderId="22" xfId="0" applyNumberFormat="1" applyFont="1" applyFill="1" applyBorder="1" applyAlignment="1">
      <alignment/>
    </xf>
    <xf numFmtId="39" fontId="56" fillId="0" borderId="22" xfId="0" applyNumberFormat="1" applyFont="1" applyFill="1" applyBorder="1" applyAlignment="1">
      <alignment/>
    </xf>
    <xf numFmtId="39" fontId="56" fillId="0" borderId="57" xfId="0" applyNumberFormat="1" applyFont="1" applyFill="1" applyBorder="1" applyAlignment="1">
      <alignment/>
    </xf>
    <xf numFmtId="39" fontId="56" fillId="24" borderId="34" xfId="0" applyNumberFormat="1" applyFont="1" applyFill="1" applyBorder="1" applyAlignment="1">
      <alignment horizontal="right" vertical="center"/>
    </xf>
    <xf numFmtId="39" fontId="56" fillId="0" borderId="25" xfId="0" applyNumberFormat="1" applyFont="1" applyFill="1" applyBorder="1" applyAlignment="1">
      <alignment/>
    </xf>
    <xf numFmtId="39" fontId="56" fillId="24" borderId="25" xfId="0" applyNumberFormat="1" applyFont="1" applyFill="1" applyBorder="1" applyAlignment="1">
      <alignment horizontal="right" vertical="center"/>
    </xf>
    <xf numFmtId="39" fontId="56" fillId="0" borderId="25" xfId="45" applyNumberFormat="1" applyFont="1" applyFill="1" applyBorder="1" applyAlignment="1">
      <alignment/>
      <protection/>
    </xf>
    <xf numFmtId="0" fontId="56" fillId="0" borderId="38" xfId="0" applyFont="1" applyFill="1" applyBorder="1" applyAlignment="1">
      <alignment/>
    </xf>
    <xf numFmtId="0" fontId="56" fillId="0" borderId="39" xfId="0" applyFont="1" applyFill="1" applyBorder="1" applyAlignment="1">
      <alignment/>
    </xf>
    <xf numFmtId="39" fontId="57" fillId="24" borderId="16" xfId="0" applyNumberFormat="1" applyFont="1" applyFill="1" applyBorder="1" applyAlignment="1">
      <alignment/>
    </xf>
    <xf numFmtId="0" fontId="56" fillId="0" borderId="61" xfId="0" applyFont="1" applyFill="1" applyBorder="1" applyAlignment="1">
      <alignment/>
    </xf>
    <xf numFmtId="0" fontId="56" fillId="0" borderId="62" xfId="0" applyFont="1" applyFill="1" applyBorder="1" applyAlignment="1">
      <alignment/>
    </xf>
    <xf numFmtId="39" fontId="57" fillId="0" borderId="11" xfId="0" applyNumberFormat="1" applyFont="1" applyFill="1" applyBorder="1" applyAlignment="1">
      <alignment/>
    </xf>
    <xf numFmtId="39" fontId="56" fillId="0" borderId="12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39" fontId="56" fillId="0" borderId="19" xfId="0" applyNumberFormat="1" applyFont="1" applyFill="1" applyBorder="1" applyAlignment="1">
      <alignment horizontal="center" vertical="center" wrapText="1"/>
    </xf>
    <xf numFmtId="39" fontId="56" fillId="0" borderId="20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39" fontId="56" fillId="0" borderId="51" xfId="0" applyNumberFormat="1" applyFont="1" applyFill="1" applyBorder="1" applyAlignment="1">
      <alignment horizontal="center" vertical="center" wrapText="1"/>
    </xf>
    <xf numFmtId="39" fontId="56" fillId="0" borderId="51" xfId="0" applyNumberFormat="1" applyFont="1" applyFill="1" applyBorder="1" applyAlignment="1">
      <alignment horizontal="center" vertical="center"/>
    </xf>
    <xf numFmtId="39" fontId="57" fillId="0" borderId="47" xfId="0" applyNumberFormat="1" applyFont="1" applyFill="1" applyBorder="1" applyAlignment="1">
      <alignment horizontal="center" vertical="center" wrapText="1"/>
    </xf>
    <xf numFmtId="39" fontId="57" fillId="0" borderId="16" xfId="0" applyNumberFormat="1" applyFont="1" applyFill="1" applyBorder="1" applyAlignment="1">
      <alignment horizontal="center" vertical="center"/>
    </xf>
    <xf numFmtId="39" fontId="57" fillId="0" borderId="40" xfId="0" applyNumberFormat="1" applyFont="1" applyFill="1" applyBorder="1" applyAlignment="1">
      <alignment/>
    </xf>
    <xf numFmtId="39" fontId="57" fillId="0" borderId="41" xfId="0" applyNumberFormat="1" applyFont="1" applyFill="1" applyBorder="1" applyAlignment="1">
      <alignment/>
    </xf>
    <xf numFmtId="39" fontId="57" fillId="0" borderId="17" xfId="0" applyNumberFormat="1" applyFont="1" applyFill="1" applyBorder="1" applyAlignment="1">
      <alignment/>
    </xf>
    <xf numFmtId="39" fontId="56" fillId="24" borderId="22" xfId="0" applyNumberFormat="1" applyFont="1" applyFill="1" applyBorder="1" applyAlignment="1">
      <alignment horizontal="right"/>
    </xf>
    <xf numFmtId="39" fontId="56" fillId="24" borderId="25" xfId="0" applyNumberFormat="1" applyFont="1" applyFill="1" applyBorder="1" applyAlignment="1">
      <alignment/>
    </xf>
    <xf numFmtId="39" fontId="57" fillId="24" borderId="34" xfId="0" applyNumberFormat="1" applyFont="1" applyFill="1" applyBorder="1" applyAlignment="1">
      <alignment horizontal="right" vertical="center"/>
    </xf>
    <xf numFmtId="39" fontId="57" fillId="0" borderId="25" xfId="0" applyNumberFormat="1" applyFont="1" applyFill="1" applyBorder="1" applyAlignment="1">
      <alignment/>
    </xf>
    <xf numFmtId="39" fontId="56" fillId="24" borderId="25" xfId="0" applyNumberFormat="1" applyFont="1" applyFill="1" applyBorder="1" applyAlignment="1">
      <alignment horizontal="right"/>
    </xf>
    <xf numFmtId="0" fontId="57" fillId="0" borderId="42" xfId="0" applyFont="1" applyFill="1" applyBorder="1" applyAlignment="1">
      <alignment/>
    </xf>
    <xf numFmtId="0" fontId="56" fillId="0" borderId="43" xfId="0" applyFont="1" applyFill="1" applyBorder="1" applyAlignment="1">
      <alignment/>
    </xf>
    <xf numFmtId="39" fontId="57" fillId="24" borderId="16" xfId="0" applyNumberFormat="1" applyFont="1" applyFill="1" applyBorder="1" applyAlignment="1">
      <alignment horizontal="right"/>
    </xf>
    <xf numFmtId="39" fontId="57" fillId="0" borderId="16" xfId="0" applyNumberFormat="1" applyFont="1" applyFill="1" applyBorder="1" applyAlignment="1">
      <alignment horizontal="right"/>
    </xf>
    <xf numFmtId="39" fontId="56" fillId="24" borderId="22" xfId="0" applyNumberFormat="1" applyFont="1" applyFill="1" applyBorder="1" applyAlignment="1">
      <alignment horizontal="right" vertical="center"/>
    </xf>
    <xf numFmtId="39" fontId="56" fillId="24" borderId="23" xfId="0" applyNumberFormat="1" applyFont="1" applyFill="1" applyBorder="1" applyAlignment="1">
      <alignment horizontal="right" vertical="center"/>
    </xf>
    <xf numFmtId="39" fontId="56" fillId="0" borderId="0" xfId="0" applyNumberFormat="1" applyFont="1" applyFill="1" applyBorder="1" applyAlignment="1">
      <alignment vertical="justify" wrapText="1"/>
    </xf>
    <xf numFmtId="39" fontId="56" fillId="0" borderId="0" xfId="0" applyNumberFormat="1" applyFont="1" applyFill="1" applyAlignment="1">
      <alignment vertical="justify" wrapText="1"/>
    </xf>
    <xf numFmtId="39" fontId="57" fillId="0" borderId="11" xfId="0" applyNumberFormat="1" applyFont="1" applyFill="1" applyBorder="1" applyAlignment="1">
      <alignment horizontal="right"/>
    </xf>
    <xf numFmtId="39" fontId="55" fillId="0" borderId="14" xfId="0" applyNumberFormat="1" applyFont="1" applyFill="1" applyBorder="1" applyAlignment="1">
      <alignment/>
    </xf>
    <xf numFmtId="39" fontId="56" fillId="0" borderId="14" xfId="0" applyNumberFormat="1" applyFont="1" applyFill="1" applyBorder="1" applyAlignment="1">
      <alignment/>
    </xf>
    <xf numFmtId="39" fontId="57" fillId="0" borderId="10" xfId="0" applyNumberFormat="1" applyFont="1" applyFill="1" applyBorder="1" applyAlignment="1">
      <alignment vertical="center" wrapText="1"/>
    </xf>
    <xf numFmtId="39" fontId="56" fillId="0" borderId="12" xfId="0" applyNumberFormat="1" applyFont="1" applyFill="1" applyBorder="1" applyAlignment="1">
      <alignment wrapText="1"/>
    </xf>
    <xf numFmtId="39" fontId="57" fillId="0" borderId="17" xfId="0" applyNumberFormat="1" applyFont="1" applyFill="1" applyBorder="1" applyAlignment="1">
      <alignment horizontal="center"/>
    </xf>
    <xf numFmtId="39" fontId="57" fillId="0" borderId="18" xfId="0" applyNumberFormat="1" applyFont="1" applyFill="1" applyBorder="1" applyAlignment="1">
      <alignment horizontal="center"/>
    </xf>
    <xf numFmtId="39" fontId="56" fillId="0" borderId="0" xfId="0" applyNumberFormat="1" applyFont="1" applyFill="1" applyBorder="1" applyAlignment="1">
      <alignment wrapText="1"/>
    </xf>
    <xf numFmtId="39" fontId="56" fillId="0" borderId="19" xfId="0" applyNumberFormat="1" applyFont="1" applyFill="1" applyBorder="1" applyAlignment="1">
      <alignment wrapText="1"/>
    </xf>
    <xf numFmtId="39" fontId="56" fillId="0" borderId="20" xfId="0" applyNumberFormat="1" applyFont="1" applyFill="1" applyBorder="1" applyAlignment="1">
      <alignment wrapText="1"/>
    </xf>
    <xf numFmtId="39" fontId="57" fillId="0" borderId="17" xfId="0" applyNumberFormat="1" applyFont="1" applyFill="1" applyBorder="1" applyAlignment="1">
      <alignment horizontal="center"/>
    </xf>
    <xf numFmtId="39" fontId="57" fillId="0" borderId="16" xfId="0" applyNumberFormat="1" applyFont="1" applyFill="1" applyBorder="1" applyAlignment="1">
      <alignment horizontal="center"/>
    </xf>
    <xf numFmtId="39" fontId="57" fillId="0" borderId="0" xfId="0" applyNumberFormat="1" applyFont="1" applyFill="1" applyBorder="1" applyAlignment="1">
      <alignment vertical="center" wrapText="1"/>
    </xf>
    <xf numFmtId="39" fontId="57" fillId="0" borderId="0" xfId="0" applyNumberFormat="1" applyFont="1" applyFill="1" applyBorder="1" applyAlignment="1">
      <alignment horizontal="center"/>
    </xf>
    <xf numFmtId="39" fontId="57" fillId="0" borderId="0" xfId="0" applyNumberFormat="1" applyFont="1" applyFill="1" applyBorder="1" applyAlignment="1">
      <alignment horizontal="center" vertical="top"/>
    </xf>
    <xf numFmtId="39" fontId="56" fillId="0" borderId="13" xfId="0" applyNumberFormat="1" applyFont="1" applyFill="1" applyBorder="1" applyAlignment="1">
      <alignment wrapText="1"/>
    </xf>
    <xf numFmtId="39" fontId="56" fillId="0" borderId="15" xfId="0" applyNumberFormat="1" applyFont="1" applyFill="1" applyBorder="1" applyAlignment="1">
      <alignment wrapText="1"/>
    </xf>
    <xf numFmtId="39" fontId="56" fillId="0" borderId="16" xfId="0" applyNumberFormat="1" applyFont="1" applyFill="1" applyBorder="1" applyAlignment="1">
      <alignment/>
    </xf>
    <xf numFmtId="39" fontId="56" fillId="0" borderId="16" xfId="0" applyNumberFormat="1" applyFont="1" applyFill="1" applyBorder="1" applyAlignment="1">
      <alignment horizontal="center"/>
    </xf>
    <xf numFmtId="39" fontId="56" fillId="0" borderId="0" xfId="0" applyNumberFormat="1" applyFont="1" applyFill="1" applyBorder="1" applyAlignment="1">
      <alignment horizontal="right"/>
    </xf>
    <xf numFmtId="0" fontId="56" fillId="0" borderId="0" xfId="0" applyFont="1" applyBorder="1" applyAlignment="1">
      <alignment/>
    </xf>
    <xf numFmtId="0" fontId="57" fillId="0" borderId="55" xfId="0" applyFont="1" applyFill="1" applyBorder="1" applyAlignment="1">
      <alignment/>
    </xf>
    <xf numFmtId="39" fontId="56" fillId="0" borderId="27" xfId="0" applyNumberFormat="1" applyFont="1" applyFill="1" applyBorder="1" applyAlignment="1">
      <alignment/>
    </xf>
    <xf numFmtId="0" fontId="56" fillId="0" borderId="28" xfId="0" applyFont="1" applyBorder="1" applyAlignment="1">
      <alignment/>
    </xf>
    <xf numFmtId="39" fontId="56" fillId="0" borderId="28" xfId="0" applyNumberFormat="1" applyFont="1" applyFill="1" applyBorder="1" applyAlignment="1">
      <alignment/>
    </xf>
    <xf numFmtId="39" fontId="56" fillId="0" borderId="29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39" fontId="56" fillId="0" borderId="35" xfId="0" applyNumberFormat="1" applyFont="1" applyFill="1" applyBorder="1" applyAlignment="1">
      <alignment/>
    </xf>
    <xf numFmtId="0" fontId="56" fillId="0" borderId="30" xfId="0" applyFont="1" applyBorder="1" applyAlignment="1">
      <alignment/>
    </xf>
    <xf numFmtId="0" fontId="56" fillId="0" borderId="18" xfId="0" applyFont="1" applyBorder="1" applyAlignment="1">
      <alignment/>
    </xf>
    <xf numFmtId="39" fontId="57" fillId="0" borderId="11" xfId="0" applyNumberFormat="1" applyFont="1" applyFill="1" applyBorder="1" applyAlignment="1">
      <alignment/>
    </xf>
    <xf numFmtId="39" fontId="56" fillId="0" borderId="11" xfId="0" applyNumberFormat="1" applyFont="1" applyFill="1" applyBorder="1" applyAlignment="1">
      <alignment/>
    </xf>
    <xf numFmtId="39" fontId="57" fillId="0" borderId="14" xfId="0" applyNumberFormat="1" applyFont="1" applyFill="1" applyBorder="1" applyAlignment="1">
      <alignment vertical="center"/>
    </xf>
    <xf numFmtId="0" fontId="56" fillId="0" borderId="46" xfId="0" applyFont="1" applyBorder="1" applyAlignment="1">
      <alignment/>
    </xf>
    <xf numFmtId="39" fontId="57" fillId="0" borderId="18" xfId="0" applyNumberFormat="1" applyFont="1" applyFill="1" applyBorder="1" applyAlignment="1">
      <alignment horizontal="center"/>
    </xf>
    <xf numFmtId="39" fontId="57" fillId="0" borderId="19" xfId="0" applyNumberFormat="1" applyFont="1" applyFill="1" applyBorder="1" applyAlignment="1">
      <alignment/>
    </xf>
    <xf numFmtId="39" fontId="57" fillId="0" borderId="10" xfId="0" applyNumberFormat="1" applyFont="1" applyFill="1" applyBorder="1" applyAlignment="1">
      <alignment/>
    </xf>
    <xf numFmtId="39" fontId="57" fillId="0" borderId="16" xfId="0" applyNumberFormat="1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/>
    </xf>
    <xf numFmtId="39" fontId="57" fillId="0" borderId="22" xfId="0" applyNumberFormat="1" applyFont="1" applyFill="1" applyBorder="1" applyAlignment="1">
      <alignment/>
    </xf>
    <xf numFmtId="39" fontId="56" fillId="0" borderId="23" xfId="0" applyNumberFormat="1" applyFont="1" applyFill="1" applyBorder="1" applyAlignment="1">
      <alignment horizontal="right"/>
    </xf>
    <xf numFmtId="39" fontId="57" fillId="0" borderId="0" xfId="0" applyNumberFormat="1" applyFont="1" applyFill="1" applyBorder="1" applyAlignment="1">
      <alignment horizontal="right"/>
    </xf>
    <xf numFmtId="0" fontId="56" fillId="0" borderId="23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39" fontId="56" fillId="0" borderId="24" xfId="0" applyNumberFormat="1" applyFont="1" applyFill="1" applyBorder="1" applyAlignment="1">
      <alignment horizontal="right"/>
    </xf>
    <xf numFmtId="0" fontId="56" fillId="0" borderId="31" xfId="0" applyFont="1" applyFill="1" applyBorder="1" applyAlignment="1">
      <alignment/>
    </xf>
    <xf numFmtId="0" fontId="56" fillId="0" borderId="32" xfId="0" applyFont="1" applyBorder="1" applyAlignment="1">
      <alignment/>
    </xf>
    <xf numFmtId="39" fontId="56" fillId="0" borderId="19" xfId="0" applyNumberFormat="1" applyFont="1" applyFill="1" applyBorder="1" applyAlignment="1">
      <alignment horizontal="right"/>
    </xf>
    <xf numFmtId="39" fontId="56" fillId="0" borderId="26" xfId="0" applyNumberFormat="1" applyFont="1" applyFill="1" applyBorder="1" applyAlignment="1">
      <alignment horizontal="right"/>
    </xf>
    <xf numFmtId="0" fontId="57" fillId="0" borderId="17" xfId="0" applyFont="1" applyFill="1" applyBorder="1" applyAlignment="1">
      <alignment/>
    </xf>
    <xf numFmtId="0" fontId="56" fillId="0" borderId="61" xfId="0" applyFont="1" applyFill="1" applyBorder="1" applyAlignment="1">
      <alignment/>
    </xf>
    <xf numFmtId="0" fontId="56" fillId="0" borderId="62" xfId="0" applyFont="1" applyFill="1" applyBorder="1" applyAlignment="1">
      <alignment/>
    </xf>
    <xf numFmtId="39" fontId="56" fillId="0" borderId="22" xfId="0" applyNumberFormat="1" applyFont="1" applyFill="1" applyBorder="1" applyAlignment="1">
      <alignment horizontal="right"/>
    </xf>
    <xf numFmtId="39" fontId="56" fillId="0" borderId="67" xfId="0" applyNumberFormat="1" applyFont="1" applyFill="1" applyBorder="1" applyAlignment="1">
      <alignment horizontal="right"/>
    </xf>
    <xf numFmtId="39" fontId="56" fillId="0" borderId="49" xfId="0" applyNumberFormat="1" applyFont="1" applyFill="1" applyBorder="1" applyAlignment="1">
      <alignment horizontal="right"/>
    </xf>
    <xf numFmtId="39" fontId="56" fillId="0" borderId="31" xfId="0" applyNumberFormat="1" applyFont="1" applyFill="1" applyBorder="1" applyAlignment="1">
      <alignment horizontal="right"/>
    </xf>
    <xf numFmtId="39" fontId="57" fillId="0" borderId="47" xfId="0" applyNumberFormat="1" applyFont="1" applyFill="1" applyBorder="1" applyAlignment="1">
      <alignment/>
    </xf>
    <xf numFmtId="0" fontId="56" fillId="0" borderId="18" xfId="0" applyFont="1" applyFill="1" applyBorder="1" applyAlignment="1">
      <alignment/>
    </xf>
    <xf numFmtId="39" fontId="57" fillId="0" borderId="0" xfId="0" applyNumberFormat="1" applyFont="1" applyFill="1" applyBorder="1" applyAlignment="1">
      <alignment vertical="center"/>
    </xf>
    <xf numFmtId="39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34" fillId="0" borderId="12" xfId="0" applyFont="1" applyFill="1" applyBorder="1" applyAlignment="1">
      <alignment horizontal="center"/>
    </xf>
    <xf numFmtId="0" fontId="34" fillId="24" borderId="21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left"/>
    </xf>
    <xf numFmtId="0" fontId="48" fillId="0" borderId="10" xfId="0" applyFont="1" applyFill="1" applyBorder="1" applyAlignment="1">
      <alignment vertical="center"/>
    </xf>
    <xf numFmtId="0" fontId="48" fillId="0" borderId="17" xfId="0" applyFont="1" applyFill="1" applyBorder="1" applyAlignment="1">
      <alignment horizontal="center"/>
    </xf>
    <xf numFmtId="0" fontId="48" fillId="0" borderId="46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0" fontId="48" fillId="0" borderId="17" xfId="0" applyFont="1" applyFill="1" applyBorder="1" applyAlignment="1">
      <alignment/>
    </xf>
    <xf numFmtId="0" fontId="48" fillId="0" borderId="16" xfId="0" applyFont="1" applyFill="1" applyBorder="1" applyAlignment="1">
      <alignment horizontal="center"/>
    </xf>
    <xf numFmtId="0" fontId="48" fillId="0" borderId="4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2" fillId="0" borderId="13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39" fontId="48" fillId="0" borderId="17" xfId="0" applyNumberFormat="1" applyFont="1" applyFill="1" applyBorder="1" applyAlignment="1">
      <alignment/>
    </xf>
    <xf numFmtId="39" fontId="48" fillId="0" borderId="16" xfId="0" applyNumberFormat="1" applyFont="1" applyFill="1" applyBorder="1" applyAlignment="1">
      <alignment horizontal="right"/>
    </xf>
    <xf numFmtId="4" fontId="48" fillId="0" borderId="18" xfId="0" applyNumberFormat="1" applyFont="1" applyFill="1" applyBorder="1" applyAlignment="1">
      <alignment/>
    </xf>
    <xf numFmtId="39" fontId="48" fillId="0" borderId="46" xfId="0" applyNumberFormat="1" applyFont="1" applyFill="1" applyBorder="1" applyAlignment="1">
      <alignment horizontal="right"/>
    </xf>
    <xf numFmtId="39" fontId="48" fillId="0" borderId="18" xfId="0" applyNumberFormat="1" applyFont="1" applyFill="1" applyBorder="1" applyAlignment="1">
      <alignment horizontal="right"/>
    </xf>
    <xf numFmtId="39" fontId="48" fillId="0" borderId="18" xfId="0" applyNumberFormat="1" applyFont="1" applyFill="1" applyBorder="1" applyAlignment="1">
      <alignment/>
    </xf>
    <xf numFmtId="39" fontId="48" fillId="0" borderId="21" xfId="0" applyNumberFormat="1" applyFont="1" applyFill="1" applyBorder="1" applyAlignment="1">
      <alignment horizontal="right"/>
    </xf>
    <xf numFmtId="39" fontId="48" fillId="0" borderId="21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39" fontId="42" fillId="0" borderId="22" xfId="0" applyNumberFormat="1" applyFont="1" applyFill="1" applyBorder="1" applyAlignment="1">
      <alignment/>
    </xf>
    <xf numFmtId="39" fontId="42" fillId="0" borderId="67" xfId="0" applyNumberFormat="1" applyFont="1" applyFill="1" applyBorder="1" applyAlignment="1">
      <alignment/>
    </xf>
    <xf numFmtId="39" fontId="42" fillId="0" borderId="24" xfId="0" applyNumberFormat="1" applyFont="1" applyFill="1" applyBorder="1" applyAlignment="1">
      <alignment/>
    </xf>
    <xf numFmtId="39" fontId="42" fillId="0" borderId="29" xfId="0" applyNumberFormat="1" applyFont="1" applyFill="1" applyBorder="1" applyAlignment="1">
      <alignment/>
    </xf>
    <xf numFmtId="39" fontId="48" fillId="0" borderId="27" xfId="0" applyNumberFormat="1" applyFont="1" applyFill="1" applyBorder="1" applyAlignment="1">
      <alignment horizontal="right"/>
    </xf>
    <xf numFmtId="39" fontId="48" fillId="0" borderId="28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39" fontId="42" fillId="0" borderId="25" xfId="0" applyNumberFormat="1" applyFont="1" applyFill="1" applyBorder="1" applyAlignment="1">
      <alignment/>
    </xf>
    <xf numFmtId="39" fontId="42" fillId="0" borderId="49" xfId="0" applyNumberFormat="1" applyFont="1" applyFill="1" applyBorder="1" applyAlignment="1">
      <alignment/>
    </xf>
    <xf numFmtId="39" fontId="48" fillId="0" borderId="23" xfId="0" applyNumberFormat="1" applyFont="1" applyFill="1" applyBorder="1" applyAlignment="1">
      <alignment horizontal="right"/>
    </xf>
    <xf numFmtId="39" fontId="48" fillId="0" borderId="24" xfId="0" applyNumberFormat="1" applyFont="1" applyFill="1" applyBorder="1" applyAlignment="1">
      <alignment/>
    </xf>
    <xf numFmtId="39" fontId="42" fillId="0" borderId="47" xfId="0" applyNumberFormat="1" applyFont="1" applyFill="1" applyBorder="1" applyAlignment="1">
      <alignment horizontal="right"/>
    </xf>
    <xf numFmtId="39" fontId="42" fillId="0" borderId="47" xfId="0" applyNumberFormat="1" applyFont="1" applyFill="1" applyBorder="1" applyAlignment="1">
      <alignment/>
    </xf>
    <xf numFmtId="39" fontId="42" fillId="0" borderId="14" xfId="0" applyNumberFormat="1" applyFont="1" applyFill="1" applyBorder="1" applyAlignment="1">
      <alignment/>
    </xf>
    <xf numFmtId="39" fontId="42" fillId="0" borderId="35" xfId="0" applyNumberFormat="1" applyFont="1" applyFill="1" applyBorder="1" applyAlignment="1">
      <alignment/>
    </xf>
    <xf numFmtId="39" fontId="42" fillId="0" borderId="31" xfId="0" applyNumberFormat="1" applyFont="1" applyFill="1" applyBorder="1" applyAlignment="1">
      <alignment/>
    </xf>
    <xf numFmtId="39" fontId="48" fillId="0" borderId="31" xfId="0" applyNumberFormat="1" applyFont="1" applyFill="1" applyBorder="1" applyAlignment="1">
      <alignment horizontal="right"/>
    </xf>
    <xf numFmtId="39" fontId="48" fillId="0" borderId="32" xfId="0" applyNumberFormat="1" applyFont="1" applyFill="1" applyBorder="1" applyAlignment="1">
      <alignment/>
    </xf>
    <xf numFmtId="4" fontId="48" fillId="0" borderId="17" xfId="0" applyNumberFormat="1" applyFont="1" applyFill="1" applyBorder="1" applyAlignment="1">
      <alignment horizontal="center"/>
    </xf>
    <xf numFmtId="39" fontId="48" fillId="0" borderId="19" xfId="0" applyNumberFormat="1" applyFont="1" applyFill="1" applyBorder="1" applyAlignment="1">
      <alignment/>
    </xf>
    <xf numFmtId="39" fontId="48" fillId="0" borderId="51" xfId="0" applyNumberFormat="1" applyFont="1" applyFill="1" applyBorder="1" applyAlignment="1">
      <alignment/>
    </xf>
    <xf numFmtId="39" fontId="48" fillId="0" borderId="20" xfId="0" applyNumberFormat="1" applyFont="1" applyFill="1" applyBorder="1" applyAlignment="1">
      <alignment/>
    </xf>
    <xf numFmtId="39" fontId="42" fillId="0" borderId="27" xfId="0" applyNumberFormat="1" applyFont="1" applyFill="1" applyBorder="1" applyAlignment="1">
      <alignment/>
    </xf>
    <xf numFmtId="39" fontId="42" fillId="0" borderId="20" xfId="0" applyNumberFormat="1" applyFont="1" applyFill="1" applyBorder="1" applyAlignment="1">
      <alignment/>
    </xf>
    <xf numFmtId="39" fontId="48" fillId="0" borderId="27" xfId="0" applyNumberFormat="1" applyFont="1" applyFill="1" applyBorder="1" applyAlignment="1">
      <alignment/>
    </xf>
    <xf numFmtId="39" fontId="48" fillId="0" borderId="22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39" fontId="42" fillId="0" borderId="23" xfId="0" applyNumberFormat="1" applyFont="1" applyFill="1" applyBorder="1" applyAlignment="1">
      <alignment/>
    </xf>
    <xf numFmtId="39" fontId="48" fillId="0" borderId="23" xfId="0" applyNumberFormat="1" applyFont="1" applyFill="1" applyBorder="1" applyAlignment="1">
      <alignment/>
    </xf>
    <xf numFmtId="39" fontId="48" fillId="0" borderId="25" xfId="0" applyNumberFormat="1" applyFont="1" applyFill="1" applyBorder="1" applyAlignment="1">
      <alignment/>
    </xf>
    <xf numFmtId="39" fontId="42" fillId="0" borderId="65" xfId="0" applyNumberFormat="1" applyFont="1" applyFill="1" applyBorder="1" applyAlignment="1">
      <alignment/>
    </xf>
    <xf numFmtId="39" fontId="42" fillId="0" borderId="51" xfId="0" applyNumberFormat="1" applyFont="1" applyFill="1" applyBorder="1" applyAlignment="1">
      <alignment/>
    </xf>
    <xf numFmtId="39" fontId="42" fillId="0" borderId="33" xfId="0" applyNumberFormat="1" applyFont="1" applyFill="1" applyBorder="1" applyAlignment="1">
      <alignment/>
    </xf>
    <xf numFmtId="39" fontId="42" fillId="0" borderId="32" xfId="0" applyNumberFormat="1" applyFont="1" applyFill="1" applyBorder="1" applyAlignment="1">
      <alignment/>
    </xf>
    <xf numFmtId="39" fontId="48" fillId="0" borderId="31" xfId="0" applyNumberFormat="1" applyFont="1" applyFill="1" applyBorder="1" applyAlignment="1">
      <alignment/>
    </xf>
    <xf numFmtId="39" fontId="48" fillId="0" borderId="33" xfId="0" applyNumberFormat="1" applyFont="1" applyFill="1" applyBorder="1" applyAlignment="1">
      <alignment/>
    </xf>
    <xf numFmtId="39" fontId="48" fillId="0" borderId="47" xfId="0" applyNumberFormat="1" applyFont="1" applyFill="1" applyBorder="1" applyAlignment="1">
      <alignment/>
    </xf>
    <xf numFmtId="39" fontId="48" fillId="0" borderId="13" xfId="0" applyNumberFormat="1" applyFont="1" applyFill="1" applyBorder="1" applyAlignment="1">
      <alignment/>
    </xf>
    <xf numFmtId="39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39" fontId="42" fillId="0" borderId="0" xfId="0" applyNumberFormat="1" applyFont="1" applyFill="1" applyBorder="1" applyAlignment="1">
      <alignment horizontal="center"/>
    </xf>
    <xf numFmtId="39" fontId="48" fillId="0" borderId="0" xfId="0" applyNumberFormat="1" applyFont="1" applyFill="1" applyBorder="1" applyAlignment="1">
      <alignment vertical="center"/>
    </xf>
    <xf numFmtId="39" fontId="48" fillId="0" borderId="0" xfId="0" applyNumberFormat="1" applyFont="1" applyFill="1" applyBorder="1" applyAlignment="1">
      <alignment horizontal="center"/>
    </xf>
    <xf numFmtId="39" fontId="39" fillId="0" borderId="14" xfId="0" applyNumberFormat="1" applyFont="1" applyFill="1" applyBorder="1" applyAlignment="1">
      <alignment horizontal="left"/>
    </xf>
    <xf numFmtId="39" fontId="48" fillId="0" borderId="21" xfId="0" applyNumberFormat="1" applyFont="1" applyFill="1" applyBorder="1" applyAlignment="1">
      <alignment vertical="center"/>
    </xf>
    <xf numFmtId="39" fontId="48" fillId="0" borderId="17" xfId="0" applyNumberFormat="1" applyFont="1" applyFill="1" applyBorder="1" applyAlignment="1">
      <alignment horizontal="center"/>
    </xf>
    <xf numFmtId="39" fontId="48" fillId="0" borderId="18" xfId="0" applyNumberFormat="1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39" fontId="48" fillId="0" borderId="19" xfId="0" applyNumberFormat="1" applyFont="1" applyFill="1" applyBorder="1" applyAlignment="1">
      <alignment horizontal="center"/>
    </xf>
    <xf numFmtId="39" fontId="42" fillId="0" borderId="51" xfId="0" applyNumberFormat="1" applyFont="1" applyFill="1" applyBorder="1" applyAlignment="1">
      <alignment vertical="center"/>
    </xf>
    <xf numFmtId="39" fontId="48" fillId="0" borderId="17" xfId="0" applyNumberFormat="1" applyFont="1" applyFill="1" applyBorder="1" applyAlignment="1">
      <alignment horizontal="center" vertical="center"/>
    </xf>
    <xf numFmtId="39" fontId="48" fillId="0" borderId="16" xfId="0" applyNumberFormat="1" applyFont="1" applyFill="1" applyBorder="1" applyAlignment="1">
      <alignment horizontal="center" vertical="center"/>
    </xf>
    <xf numFmtId="39" fontId="48" fillId="0" borderId="46" xfId="0" applyNumberFormat="1" applyFont="1" applyFill="1" applyBorder="1" applyAlignment="1">
      <alignment horizontal="center" vertical="center"/>
    </xf>
    <xf numFmtId="39" fontId="48" fillId="0" borderId="17" xfId="0" applyNumberFormat="1" applyFont="1" applyFill="1" applyBorder="1" applyAlignment="1">
      <alignment horizontal="center" vertical="center" wrapText="1"/>
    </xf>
    <xf numFmtId="39" fontId="42" fillId="0" borderId="47" xfId="0" applyNumberFormat="1" applyFont="1" applyFill="1" applyBorder="1" applyAlignment="1">
      <alignment vertical="center"/>
    </xf>
    <xf numFmtId="39" fontId="42" fillId="0" borderId="16" xfId="0" applyNumberFormat="1" applyFont="1" applyFill="1" applyBorder="1" applyAlignment="1">
      <alignment horizontal="center"/>
    </xf>
    <xf numFmtId="39" fontId="42" fillId="0" borderId="18" xfId="0" applyNumberFormat="1" applyFont="1" applyFill="1" applyBorder="1" applyAlignment="1">
      <alignment horizontal="center"/>
    </xf>
    <xf numFmtId="39" fontId="48" fillId="0" borderId="17" xfId="0" applyNumberFormat="1" applyFont="1" applyFill="1" applyBorder="1" applyAlignment="1">
      <alignment horizontal="center"/>
    </xf>
    <xf numFmtId="39" fontId="42" fillId="0" borderId="19" xfId="0" applyNumberFormat="1" applyFont="1" applyFill="1" applyBorder="1" applyAlignment="1">
      <alignment horizontal="center"/>
    </xf>
    <xf numFmtId="39" fontId="48" fillId="0" borderId="17" xfId="0" applyNumberFormat="1" applyFont="1" applyFill="1" applyBorder="1" applyAlignment="1">
      <alignment horizontal="right"/>
    </xf>
    <xf numFmtId="39" fontId="48" fillId="0" borderId="46" xfId="0" applyNumberFormat="1" applyFont="1" applyFill="1" applyBorder="1" applyAlignment="1">
      <alignment/>
    </xf>
    <xf numFmtId="39" fontId="48" fillId="0" borderId="0" xfId="0" applyNumberFormat="1" applyFont="1" applyFill="1" applyBorder="1" applyAlignment="1">
      <alignment horizontal="right"/>
    </xf>
    <xf numFmtId="39" fontId="42" fillId="0" borderId="19" xfId="0" applyNumberFormat="1" applyFont="1" applyFill="1" applyBorder="1" applyAlignment="1">
      <alignment/>
    </xf>
    <xf numFmtId="39" fontId="48" fillId="0" borderId="34" xfId="0" applyNumberFormat="1" applyFont="1" applyFill="1" applyBorder="1" applyAlignment="1">
      <alignment/>
    </xf>
    <xf numFmtId="39" fontId="48" fillId="0" borderId="30" xfId="0" applyNumberFormat="1" applyFont="1" applyFill="1" applyBorder="1" applyAlignment="1">
      <alignment/>
    </xf>
    <xf numFmtId="39" fontId="42" fillId="0" borderId="66" xfId="0" applyNumberFormat="1" applyFont="1" applyFill="1" applyBorder="1" applyAlignment="1">
      <alignment/>
    </xf>
    <xf numFmtId="39" fontId="48" fillId="0" borderId="50" xfId="0" applyNumberFormat="1" applyFont="1" applyFill="1" applyBorder="1" applyAlignment="1">
      <alignment/>
    </xf>
    <xf numFmtId="39" fontId="42" fillId="0" borderId="30" xfId="0" applyNumberFormat="1" applyFont="1" applyFill="1" applyBorder="1" applyAlignment="1">
      <alignment/>
    </xf>
    <xf numFmtId="39" fontId="48" fillId="0" borderId="35" xfId="0" applyNumberFormat="1" applyFont="1" applyFill="1" applyBorder="1" applyAlignment="1">
      <alignment/>
    </xf>
    <xf numFmtId="39" fontId="42" fillId="0" borderId="58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 horizontal="right"/>
    </xf>
    <xf numFmtId="168" fontId="48" fillId="0" borderId="0" xfId="0" applyNumberFormat="1" applyFont="1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tab k 30092005  pre IA - PHARE ISP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W599"/>
  <sheetViews>
    <sheetView view="pageBreakPreview" zoomScaleSheetLayoutView="100" workbookViewId="0" topLeftCell="A1">
      <selection activeCell="A2" sqref="A2:G2"/>
    </sheetView>
  </sheetViews>
  <sheetFormatPr defaultColWidth="9.140625" defaultRowHeight="12.75"/>
  <cols>
    <col min="1" max="1" width="11.00390625" style="1" customWidth="1"/>
    <col min="2" max="2" width="21.7109375" style="1" customWidth="1"/>
    <col min="3" max="3" width="25.00390625" style="1" customWidth="1"/>
    <col min="4" max="4" width="20.140625" style="1" customWidth="1"/>
    <col min="5" max="5" width="19.8515625" style="1" customWidth="1"/>
    <col min="6" max="6" width="21.00390625" style="1" customWidth="1"/>
    <col min="7" max="7" width="19.00390625" style="1" customWidth="1"/>
    <col min="8" max="8" width="14.421875" style="1" customWidth="1"/>
    <col min="9" max="9" width="12.140625" style="1" customWidth="1"/>
    <col min="10" max="10" width="14.00390625" style="1" bestFit="1" customWidth="1"/>
    <col min="11" max="11" width="9.140625" style="1" customWidth="1"/>
    <col min="12" max="12" width="14.00390625" style="1" bestFit="1" customWidth="1"/>
    <col min="13" max="13" width="13.140625" style="1" bestFit="1" customWidth="1"/>
    <col min="14" max="14" width="16.421875" style="1" bestFit="1" customWidth="1"/>
    <col min="15" max="16384" width="9.140625" style="1" customWidth="1"/>
  </cols>
  <sheetData>
    <row r="1" ht="7.5" customHeight="1"/>
    <row r="2" spans="1:13" ht="24.75" customHeight="1">
      <c r="A2" s="414" t="s">
        <v>264</v>
      </c>
      <c r="B2" s="415"/>
      <c r="C2" s="415"/>
      <c r="D2" s="415"/>
      <c r="E2" s="415"/>
      <c r="F2" s="415"/>
      <c r="G2" s="415"/>
      <c r="H2" s="2" t="s">
        <v>265</v>
      </c>
      <c r="I2" s="3"/>
      <c r="J2" s="3"/>
      <c r="K2" s="3"/>
      <c r="L2" s="3"/>
      <c r="M2" s="3"/>
    </row>
    <row r="3" spans="1:13" ht="12.75" customHeight="1">
      <c r="A3" s="4"/>
      <c r="B3" s="5"/>
      <c r="C3" s="5"/>
      <c r="D3" s="5"/>
      <c r="E3" s="5"/>
      <c r="F3" s="5"/>
      <c r="G3" s="5"/>
      <c r="H3" s="6"/>
      <c r="I3" s="3"/>
      <c r="J3" s="3"/>
      <c r="K3" s="3"/>
      <c r="L3" s="3"/>
      <c r="M3" s="3"/>
    </row>
    <row r="4" spans="1:13" ht="21.75" customHeight="1">
      <c r="A4" s="7" t="s">
        <v>267</v>
      </c>
      <c r="B4" s="7"/>
      <c r="C4" s="7"/>
      <c r="D4" s="7"/>
      <c r="E4" s="7"/>
      <c r="F4" s="7"/>
      <c r="G4" s="7"/>
      <c r="H4" s="6"/>
      <c r="I4" s="3"/>
      <c r="J4" s="3"/>
      <c r="K4" s="3"/>
      <c r="L4" s="3"/>
      <c r="M4" s="3"/>
    </row>
    <row r="5" spans="1:13" ht="6" customHeight="1" thickBot="1">
      <c r="A5" s="8"/>
      <c r="B5" s="8"/>
      <c r="C5" s="8"/>
      <c r="D5" s="8"/>
      <c r="E5" s="8"/>
      <c r="F5" s="8"/>
      <c r="G5" s="8"/>
      <c r="H5" s="6"/>
      <c r="I5" s="3"/>
      <c r="J5" s="3"/>
      <c r="K5" s="3"/>
      <c r="L5" s="3"/>
      <c r="M5" s="3"/>
    </row>
    <row r="6" spans="1:13" ht="12.75" customHeight="1">
      <c r="A6" s="9" t="s">
        <v>266</v>
      </c>
      <c r="B6" s="10"/>
      <c r="C6" s="10"/>
      <c r="D6" s="10"/>
      <c r="E6" s="11"/>
      <c r="F6" s="12"/>
      <c r="G6" s="12"/>
      <c r="H6" s="13"/>
      <c r="I6" s="3"/>
      <c r="J6" s="3"/>
      <c r="K6" s="3"/>
      <c r="L6" s="3"/>
      <c r="M6" s="3"/>
    </row>
    <row r="7" spans="1:13" ht="24" customHeight="1" thickBot="1">
      <c r="A7" s="14"/>
      <c r="B7" s="15"/>
      <c r="C7" s="15"/>
      <c r="D7" s="15"/>
      <c r="E7" s="16"/>
      <c r="F7" s="12"/>
      <c r="G7" s="12"/>
      <c r="H7" s="13"/>
      <c r="I7" s="3"/>
      <c r="J7" s="3"/>
      <c r="K7" s="3"/>
      <c r="L7" s="3"/>
      <c r="M7" s="3"/>
    </row>
    <row r="8" spans="1:13" ht="19.5" customHeight="1" thickBot="1">
      <c r="A8" s="17" t="s">
        <v>0</v>
      </c>
      <c r="B8" s="17"/>
      <c r="C8" s="18" t="s">
        <v>252</v>
      </c>
      <c r="D8" s="19"/>
      <c r="E8" s="20"/>
      <c r="F8" s="21"/>
      <c r="G8" s="21"/>
      <c r="H8" s="22"/>
      <c r="I8" s="3"/>
      <c r="J8" s="3"/>
      <c r="K8" s="3"/>
      <c r="L8" s="3"/>
      <c r="M8" s="3"/>
    </row>
    <row r="9" spans="1:13" ht="13.5" thickBot="1">
      <c r="A9" s="17"/>
      <c r="B9" s="17"/>
      <c r="C9" s="23"/>
      <c r="D9" s="24"/>
      <c r="E9" s="25"/>
      <c r="F9" s="21"/>
      <c r="G9" s="21"/>
      <c r="H9" s="26"/>
      <c r="I9" s="3"/>
      <c r="J9" s="3"/>
      <c r="K9" s="3"/>
      <c r="L9" s="27"/>
      <c r="M9" s="27"/>
    </row>
    <row r="10" spans="1:13" ht="19.5" customHeight="1" thickBot="1">
      <c r="A10" s="17"/>
      <c r="B10" s="17"/>
      <c r="C10" s="28" t="s">
        <v>146</v>
      </c>
      <c r="D10" s="29" t="s">
        <v>7</v>
      </c>
      <c r="E10" s="29" t="s">
        <v>123</v>
      </c>
      <c r="F10" s="30"/>
      <c r="G10" s="30"/>
      <c r="H10" s="31"/>
      <c r="I10" s="3"/>
      <c r="J10" s="3"/>
      <c r="K10" s="3"/>
      <c r="L10" s="3"/>
      <c r="M10" s="3"/>
    </row>
    <row r="11" spans="1:13" ht="19.5" customHeight="1" thickBot="1">
      <c r="A11" s="17"/>
      <c r="B11" s="17"/>
      <c r="C11" s="32" t="s">
        <v>8</v>
      </c>
      <c r="D11" s="32" t="s">
        <v>8</v>
      </c>
      <c r="E11" s="32" t="s">
        <v>8</v>
      </c>
      <c r="F11" s="33"/>
      <c r="G11" s="33"/>
      <c r="H11" s="34"/>
      <c r="I11" s="3"/>
      <c r="J11" s="3"/>
      <c r="K11" s="3"/>
      <c r="L11" s="3"/>
      <c r="M11" s="3"/>
    </row>
    <row r="12" spans="1:13" ht="19.5" customHeight="1" thickBot="1">
      <c r="A12" s="35" t="s">
        <v>198</v>
      </c>
      <c r="B12" s="35"/>
      <c r="C12" s="36">
        <v>767426375.24</v>
      </c>
      <c r="D12" s="36">
        <f>D104+H104+D145+D155+D165+D176</f>
        <v>32170506.279999997</v>
      </c>
      <c r="E12" s="36">
        <f>D25+D46+D65+D83+E104+C112+D128+E155+E176</f>
        <v>8598571.780000001</v>
      </c>
      <c r="F12" s="37"/>
      <c r="G12" s="37"/>
      <c r="H12" s="38"/>
      <c r="I12" s="3"/>
      <c r="J12" s="3"/>
      <c r="K12" s="3"/>
      <c r="L12" s="3"/>
      <c r="M12" s="3"/>
    </row>
    <row r="13" spans="1:14" ht="19.5" customHeight="1" thickBot="1">
      <c r="A13" s="35" t="s">
        <v>22</v>
      </c>
      <c r="B13" s="35"/>
      <c r="C13" s="36">
        <f>C30+C51+C69+C89+E89+C105+G105+C116+C133+C146+C156+C166+C177+C194+D194+E133</f>
        <v>2501560057.7899985</v>
      </c>
      <c r="D13" s="36">
        <f>D105+H105+D146+D156+D166+D177</f>
        <v>55128206.01</v>
      </c>
      <c r="E13" s="36">
        <f>D30+D51+D69+D89+F89+E105+D133+E156+E177+D212</f>
        <v>4166725.51</v>
      </c>
      <c r="F13" s="37"/>
      <c r="G13" s="37"/>
      <c r="H13" s="39"/>
      <c r="I13" s="3"/>
      <c r="J13" s="3"/>
      <c r="K13" s="3"/>
      <c r="L13" s="3"/>
      <c r="M13" s="3"/>
      <c r="N13" s="40"/>
    </row>
    <row r="14" spans="1:13" ht="19.5" customHeight="1" thickBot="1">
      <c r="A14" s="35" t="s">
        <v>23</v>
      </c>
      <c r="B14" s="35"/>
      <c r="C14" s="36">
        <f>C35+C57+C73+C96+E96+C106+G106+C120+C139+C147+E139+C157+C167+C178+C201+D201</f>
        <v>2475799068.47</v>
      </c>
      <c r="D14" s="36">
        <f>D106+H106+D147+D157+D167+D178</f>
        <v>64980373.23</v>
      </c>
      <c r="E14" s="36">
        <f>D35+D57+D73+D96+F96+E106+D139+E157+E178</f>
        <v>4325336.53</v>
      </c>
      <c r="F14" s="37"/>
      <c r="G14" s="37"/>
      <c r="H14" s="38"/>
      <c r="I14" s="3"/>
      <c r="J14" s="3"/>
      <c r="K14" s="3"/>
      <c r="L14" s="3"/>
      <c r="M14" s="3"/>
    </row>
    <row r="15" spans="1:14" ht="19.5" customHeight="1" thickBot="1">
      <c r="A15" s="35" t="s">
        <v>209</v>
      </c>
      <c r="B15" s="35"/>
      <c r="C15" s="36">
        <f>C12+C13-C14</f>
        <v>793187364.559999</v>
      </c>
      <c r="D15" s="36">
        <f>D12+D13-D14</f>
        <v>22318339.059999995</v>
      </c>
      <c r="E15" s="36">
        <f>E12+E13-E14</f>
        <v>8439960.760000002</v>
      </c>
      <c r="F15" s="37"/>
      <c r="G15" s="37"/>
      <c r="H15" s="38"/>
      <c r="I15" s="3"/>
      <c r="J15" s="3"/>
      <c r="K15" s="3"/>
      <c r="L15" s="27"/>
      <c r="M15" s="27"/>
      <c r="N15" s="41"/>
    </row>
    <row r="16" spans="1:13" ht="12.75">
      <c r="A16" s="42"/>
      <c r="B16" s="42"/>
      <c r="C16" s="43"/>
      <c r="D16" s="44"/>
      <c r="E16" s="45"/>
      <c r="F16" s="46"/>
      <c r="G16" s="13"/>
      <c r="H16" s="13"/>
      <c r="I16" s="3"/>
      <c r="J16" s="3"/>
      <c r="K16" s="3"/>
      <c r="L16" s="3"/>
      <c r="M16" s="3"/>
    </row>
    <row r="17" spans="1:13" ht="12" customHeight="1" hidden="1">
      <c r="A17" s="45" t="s">
        <v>181</v>
      </c>
      <c r="B17" s="42">
        <f>C15+D15+E15</f>
        <v>823945664.3799989</v>
      </c>
      <c r="C17" s="43" t="s">
        <v>8</v>
      </c>
      <c r="D17" s="47"/>
      <c r="E17" s="48"/>
      <c r="F17" s="49"/>
      <c r="G17" s="50"/>
      <c r="H17" s="13"/>
      <c r="I17" s="3"/>
      <c r="J17" s="3"/>
      <c r="K17" s="3"/>
      <c r="L17" s="3"/>
      <c r="M17" s="3"/>
    </row>
    <row r="18" spans="3:7" ht="0.75" customHeight="1">
      <c r="C18" s="51"/>
      <c r="D18" s="52"/>
      <c r="E18" s="47"/>
      <c r="G18" s="47"/>
    </row>
    <row r="19" spans="5:7" ht="12.75">
      <c r="E19" s="47"/>
      <c r="F19" s="47"/>
      <c r="G19" s="47"/>
    </row>
    <row r="20" spans="1:13" ht="13.5" thickBot="1">
      <c r="A20" s="53" t="s">
        <v>210</v>
      </c>
      <c r="B20" s="54"/>
      <c r="C20" s="54"/>
      <c r="D20" s="54"/>
      <c r="E20" s="54"/>
      <c r="F20" s="54"/>
      <c r="G20" s="54"/>
      <c r="H20" s="6"/>
      <c r="I20" s="3"/>
      <c r="J20" s="3"/>
      <c r="K20" s="3"/>
      <c r="L20" s="3"/>
      <c r="M20" s="3"/>
    </row>
    <row r="21" spans="1:13" ht="13.5" customHeight="1" hidden="1" thickBot="1">
      <c r="A21" s="55"/>
      <c r="B21" s="55"/>
      <c r="C21" s="55"/>
      <c r="D21" s="56"/>
      <c r="E21" s="55"/>
      <c r="F21" s="55"/>
      <c r="G21" s="55"/>
      <c r="H21" s="6"/>
      <c r="I21" s="3"/>
      <c r="J21" s="3"/>
      <c r="K21" s="3"/>
      <c r="L21" s="3"/>
      <c r="M21" s="3"/>
    </row>
    <row r="22" spans="1:13" ht="13.5" customHeight="1" thickBot="1">
      <c r="A22" s="57" t="s">
        <v>45</v>
      </c>
      <c r="B22" s="58"/>
      <c r="C22" s="59" t="s">
        <v>124</v>
      </c>
      <c r="D22" s="60"/>
      <c r="E22" s="61"/>
      <c r="F22" s="51"/>
      <c r="H22" s="62"/>
      <c r="I22" s="63"/>
      <c r="J22" s="3"/>
      <c r="K22" s="3"/>
      <c r="L22" s="3"/>
      <c r="M22" s="3"/>
    </row>
    <row r="23" spans="1:13" ht="13.5" thickBot="1">
      <c r="A23" s="64"/>
      <c r="B23" s="65"/>
      <c r="C23" s="66" t="s">
        <v>125</v>
      </c>
      <c r="D23" s="67" t="s">
        <v>79</v>
      </c>
      <c r="E23" s="68"/>
      <c r="F23" s="51"/>
      <c r="H23" s="69"/>
      <c r="I23" s="63"/>
      <c r="J23" s="3"/>
      <c r="K23" s="3"/>
      <c r="L23" s="3"/>
      <c r="M23" s="3"/>
    </row>
    <row r="24" spans="1:13" ht="13.5" thickBot="1">
      <c r="A24" s="70"/>
      <c r="B24" s="71"/>
      <c r="C24" s="72" t="s">
        <v>8</v>
      </c>
      <c r="D24" s="72" t="s">
        <v>8</v>
      </c>
      <c r="E24" s="73"/>
      <c r="F24" s="51"/>
      <c r="H24" s="31"/>
      <c r="I24" s="63"/>
      <c r="J24" s="3"/>
      <c r="K24" s="3"/>
      <c r="L24" s="3"/>
      <c r="M24" s="3"/>
    </row>
    <row r="25" spans="1:13" ht="13.5" thickBot="1">
      <c r="A25" s="74" t="s">
        <v>199</v>
      </c>
      <c r="B25" s="75"/>
      <c r="C25" s="76">
        <v>100397511.13</v>
      </c>
      <c r="D25" s="77">
        <v>29.67</v>
      </c>
      <c r="E25" s="73"/>
      <c r="H25" s="78"/>
      <c r="I25" s="63"/>
      <c r="J25" s="3"/>
      <c r="K25" s="3"/>
      <c r="L25" s="3"/>
      <c r="M25" s="3"/>
    </row>
    <row r="26" spans="1:13" ht="13.5" customHeight="1">
      <c r="A26" s="79" t="s">
        <v>126</v>
      </c>
      <c r="B26" s="80"/>
      <c r="C26" s="81">
        <v>639711243.83</v>
      </c>
      <c r="D26" s="82">
        <v>0</v>
      </c>
      <c r="E26" s="39"/>
      <c r="H26" s="31"/>
      <c r="I26" s="63"/>
      <c r="J26" s="3"/>
      <c r="K26" s="3"/>
      <c r="L26" s="3"/>
      <c r="M26" s="3"/>
    </row>
    <row r="27" spans="1:13" ht="13.5" customHeight="1" hidden="1">
      <c r="A27" s="83" t="s">
        <v>127</v>
      </c>
      <c r="B27" s="84"/>
      <c r="C27" s="85"/>
      <c r="D27" s="86">
        <v>0</v>
      </c>
      <c r="E27" s="39"/>
      <c r="H27" s="78"/>
      <c r="I27" s="63"/>
      <c r="J27" s="3"/>
      <c r="K27" s="3"/>
      <c r="L27" s="3"/>
      <c r="M27" s="3"/>
    </row>
    <row r="28" spans="1:13" ht="12.75" customHeight="1">
      <c r="A28" s="83" t="s">
        <v>179</v>
      </c>
      <c r="B28" s="84"/>
      <c r="C28" s="85">
        <v>551500000</v>
      </c>
      <c r="D28" s="86">
        <v>0</v>
      </c>
      <c r="E28" s="39"/>
      <c r="H28" s="87"/>
      <c r="I28" s="63"/>
      <c r="J28" s="3"/>
      <c r="K28" s="3"/>
      <c r="L28" s="3"/>
      <c r="M28" s="3"/>
    </row>
    <row r="29" spans="1:13" ht="13.5" thickBot="1">
      <c r="A29" s="88" t="s">
        <v>107</v>
      </c>
      <c r="B29" s="89"/>
      <c r="C29" s="90">
        <v>0</v>
      </c>
      <c r="D29" s="86">
        <v>0</v>
      </c>
      <c r="E29" s="39"/>
      <c r="F29" s="91"/>
      <c r="H29" s="69"/>
      <c r="I29" s="63"/>
      <c r="J29" s="3"/>
      <c r="K29" s="3"/>
      <c r="L29" s="3"/>
      <c r="M29" s="3"/>
    </row>
    <row r="30" spans="1:13" ht="13.5" thickBot="1">
      <c r="A30" s="74" t="s">
        <v>73</v>
      </c>
      <c r="B30" s="92"/>
      <c r="C30" s="76">
        <f>C26+C28+C29</f>
        <v>1191211243.83</v>
      </c>
      <c r="D30" s="76">
        <v>0</v>
      </c>
      <c r="E30" s="39"/>
      <c r="H30" s="69"/>
      <c r="I30" s="63"/>
      <c r="J30" s="3"/>
      <c r="K30" s="3"/>
      <c r="L30" s="3"/>
      <c r="M30" s="3"/>
    </row>
    <row r="31" spans="1:13" ht="12.75">
      <c r="A31" s="93" t="s">
        <v>118</v>
      </c>
      <c r="B31" s="94"/>
      <c r="C31" s="95">
        <v>0</v>
      </c>
      <c r="D31" s="96">
        <v>0</v>
      </c>
      <c r="E31" s="39"/>
      <c r="H31" s="69"/>
      <c r="I31" s="63"/>
      <c r="J31" s="3"/>
      <c r="K31" s="3"/>
      <c r="L31" s="3"/>
      <c r="M31" s="3"/>
    </row>
    <row r="32" spans="1:13" ht="12.75">
      <c r="A32" s="88" t="s">
        <v>129</v>
      </c>
      <c r="B32" s="89"/>
      <c r="C32" s="85">
        <v>0</v>
      </c>
      <c r="D32" s="86">
        <v>0.6</v>
      </c>
      <c r="E32" s="39"/>
      <c r="H32" s="78"/>
      <c r="I32" s="63"/>
      <c r="J32" s="3"/>
      <c r="K32" s="3"/>
      <c r="L32" s="3"/>
      <c r="M32" s="3"/>
    </row>
    <row r="33" spans="1:13" ht="12.75">
      <c r="A33" s="88" t="s">
        <v>130</v>
      </c>
      <c r="B33" s="89"/>
      <c r="C33" s="85">
        <v>1223740000</v>
      </c>
      <c r="D33" s="97">
        <v>0</v>
      </c>
      <c r="E33" s="39"/>
      <c r="H33" s="69"/>
      <c r="I33" s="63"/>
      <c r="J33" s="3"/>
      <c r="K33" s="3"/>
      <c r="L33" s="3"/>
      <c r="M33" s="3"/>
    </row>
    <row r="34" spans="1:13" ht="13.5" thickBot="1">
      <c r="A34" s="98" t="s">
        <v>186</v>
      </c>
      <c r="B34" s="99"/>
      <c r="C34" s="100">
        <v>12182681.12</v>
      </c>
      <c r="D34" s="101">
        <v>0</v>
      </c>
      <c r="E34" s="39"/>
      <c r="H34" s="69"/>
      <c r="I34" s="63"/>
      <c r="J34" s="3"/>
      <c r="K34" s="3"/>
      <c r="L34" s="3"/>
      <c r="M34" s="3"/>
    </row>
    <row r="35" spans="1:13" ht="13.5" thickBot="1">
      <c r="A35" s="74" t="s">
        <v>74</v>
      </c>
      <c r="B35" s="92"/>
      <c r="C35" s="76">
        <f>SUM(C31:C34)</f>
        <v>1235922681.12</v>
      </c>
      <c r="D35" s="76">
        <f>D31+D32+D33+D34</f>
        <v>0.6</v>
      </c>
      <c r="E35" s="39"/>
      <c r="F35" s="102"/>
      <c r="G35" s="68"/>
      <c r="H35" s="69"/>
      <c r="I35" s="63"/>
      <c r="J35" s="3"/>
      <c r="K35" s="3"/>
      <c r="L35" s="3"/>
      <c r="M35" s="3"/>
    </row>
    <row r="36" spans="1:13" ht="13.5" thickBot="1">
      <c r="A36" s="74" t="s">
        <v>209</v>
      </c>
      <c r="B36" s="75"/>
      <c r="C36" s="77">
        <f>C25+C30-C35</f>
        <v>55686073.84000015</v>
      </c>
      <c r="D36" s="77">
        <f>D25+D30-D35</f>
        <v>29.07</v>
      </c>
      <c r="E36" s="39"/>
      <c r="F36" s="102"/>
      <c r="G36" s="68"/>
      <c r="H36" s="69"/>
      <c r="I36" s="63"/>
      <c r="J36" s="3"/>
      <c r="K36" s="3"/>
      <c r="L36" s="3"/>
      <c r="M36" s="3"/>
    </row>
    <row r="37" spans="1:13" ht="16.5" customHeight="1">
      <c r="A37" s="68"/>
      <c r="B37" s="103"/>
      <c r="C37" s="104"/>
      <c r="D37" s="104"/>
      <c r="E37" s="105"/>
      <c r="F37" s="105"/>
      <c r="G37" s="38"/>
      <c r="H37" s="44"/>
      <c r="I37" s="3"/>
      <c r="J37" s="3"/>
      <c r="K37" s="3"/>
      <c r="L37" s="3"/>
      <c r="M37" s="3"/>
    </row>
    <row r="38" spans="1:13" ht="16.5" customHeight="1">
      <c r="A38" s="68"/>
      <c r="B38" s="68"/>
      <c r="C38" s="38"/>
      <c r="D38" s="38"/>
      <c r="E38" s="68"/>
      <c r="F38" s="68"/>
      <c r="G38" s="38"/>
      <c r="H38" s="44"/>
      <c r="I38" s="3"/>
      <c r="J38" s="3"/>
      <c r="K38" s="3"/>
      <c r="L38" s="3"/>
      <c r="M38" s="3"/>
    </row>
    <row r="39" spans="1:13" ht="16.5" customHeight="1">
      <c r="A39" s="68"/>
      <c r="B39" s="68"/>
      <c r="C39" s="38"/>
      <c r="D39" s="38"/>
      <c r="E39" s="68"/>
      <c r="F39" s="68"/>
      <c r="G39" s="38"/>
      <c r="H39" s="44"/>
      <c r="I39" s="3"/>
      <c r="J39" s="3"/>
      <c r="K39" s="3"/>
      <c r="L39" s="3"/>
      <c r="M39" s="3"/>
    </row>
    <row r="40" spans="1:13" ht="16.5" customHeight="1">
      <c r="A40" s="68"/>
      <c r="B40" s="68"/>
      <c r="C40" s="38"/>
      <c r="D40" s="38"/>
      <c r="E40" s="68"/>
      <c r="F40" s="68"/>
      <c r="G40" s="38"/>
      <c r="H40" s="44"/>
      <c r="I40" s="3"/>
      <c r="J40" s="3"/>
      <c r="K40" s="3"/>
      <c r="L40" s="3"/>
      <c r="M40" s="3"/>
    </row>
    <row r="41" spans="1:13" ht="13.5" thickBot="1">
      <c r="A41" s="53" t="s">
        <v>211</v>
      </c>
      <c r="B41" s="54"/>
      <c r="C41" s="54"/>
      <c r="D41" s="54"/>
      <c r="E41" s="54"/>
      <c r="F41" s="54"/>
      <c r="G41" s="54"/>
      <c r="H41" s="6"/>
      <c r="I41" s="3"/>
      <c r="J41" s="3"/>
      <c r="K41" s="3"/>
      <c r="L41" s="3"/>
      <c r="M41" s="3"/>
    </row>
    <row r="42" spans="1:13" ht="13.5" hidden="1" thickBot="1">
      <c r="A42" s="55"/>
      <c r="B42" s="55"/>
      <c r="C42" s="55"/>
      <c r="D42" s="55"/>
      <c r="E42" s="55"/>
      <c r="F42" s="55"/>
      <c r="G42" s="55"/>
      <c r="H42" s="6"/>
      <c r="I42" s="3"/>
      <c r="J42" s="3"/>
      <c r="K42" s="3"/>
      <c r="L42" s="3"/>
      <c r="M42" s="3"/>
    </row>
    <row r="43" spans="1:13" ht="13.5" thickBot="1">
      <c r="A43" s="18" t="s">
        <v>45</v>
      </c>
      <c r="B43" s="20"/>
      <c r="C43" s="106" t="s">
        <v>131</v>
      </c>
      <c r="D43" s="107"/>
      <c r="E43" s="108"/>
      <c r="F43" s="34"/>
      <c r="G43" s="34"/>
      <c r="H43" s="31"/>
      <c r="I43" s="3"/>
      <c r="J43" s="3"/>
      <c r="K43" s="3"/>
      <c r="L43" s="3"/>
      <c r="M43" s="3"/>
    </row>
    <row r="44" spans="1:49" ht="13.5" customHeight="1" thickBot="1">
      <c r="A44" s="109"/>
      <c r="B44" s="110"/>
      <c r="C44" s="111" t="s">
        <v>132</v>
      </c>
      <c r="D44" s="112" t="s">
        <v>79</v>
      </c>
      <c r="E44" s="108"/>
      <c r="F44" s="34"/>
      <c r="G44" s="34"/>
      <c r="H44" s="78"/>
      <c r="I44" s="113"/>
      <c r="J44" s="113"/>
      <c r="K44" s="114"/>
      <c r="L44" s="114"/>
      <c r="M44" s="63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</row>
    <row r="45" spans="1:13" ht="13.5" thickBot="1">
      <c r="A45" s="23"/>
      <c r="B45" s="25"/>
      <c r="C45" s="116" t="s">
        <v>8</v>
      </c>
      <c r="D45" s="116" t="s">
        <v>8</v>
      </c>
      <c r="E45" s="117"/>
      <c r="F45" s="34"/>
      <c r="G45" s="118"/>
      <c r="H45" s="31"/>
      <c r="I45" s="3"/>
      <c r="J45" s="3"/>
      <c r="K45" s="3"/>
      <c r="L45" s="3"/>
      <c r="M45" s="3"/>
    </row>
    <row r="46" spans="1:13" ht="13.5" thickBot="1">
      <c r="A46" s="119" t="s">
        <v>199</v>
      </c>
      <c r="B46" s="120"/>
      <c r="C46" s="121">
        <v>931971.2</v>
      </c>
      <c r="D46" s="121">
        <v>685.44</v>
      </c>
      <c r="E46" s="122"/>
      <c r="F46" s="123"/>
      <c r="G46" s="123"/>
      <c r="H46" s="78"/>
      <c r="I46" s="3"/>
      <c r="J46" s="3"/>
      <c r="K46" s="3"/>
      <c r="L46" s="3"/>
      <c r="M46" s="3"/>
    </row>
    <row r="47" spans="1:13" ht="12.75">
      <c r="A47" s="124" t="s">
        <v>190</v>
      </c>
      <c r="B47" s="125"/>
      <c r="C47" s="126">
        <v>929348</v>
      </c>
      <c r="D47" s="127">
        <v>265</v>
      </c>
      <c r="E47" s="128"/>
      <c r="F47" s="68"/>
      <c r="G47" s="68"/>
      <c r="H47" s="129"/>
      <c r="I47" s="3"/>
      <c r="J47" s="3"/>
      <c r="K47" s="3"/>
      <c r="L47" s="3"/>
      <c r="M47" s="3"/>
    </row>
    <row r="48" spans="1:13" ht="12.75">
      <c r="A48" s="130" t="s">
        <v>133</v>
      </c>
      <c r="B48" s="131"/>
      <c r="C48" s="126">
        <v>278.37</v>
      </c>
      <c r="D48" s="126">
        <v>0</v>
      </c>
      <c r="E48" s="128"/>
      <c r="F48" s="68"/>
      <c r="G48" s="68"/>
      <c r="H48" s="87"/>
      <c r="I48" s="3"/>
      <c r="J48" s="3"/>
      <c r="K48" s="3"/>
      <c r="L48" s="3"/>
      <c r="M48" s="3"/>
    </row>
    <row r="49" spans="1:13" ht="12.75">
      <c r="A49" s="132" t="s">
        <v>107</v>
      </c>
      <c r="B49" s="133"/>
      <c r="C49" s="126">
        <v>771.36</v>
      </c>
      <c r="D49" s="126">
        <v>0</v>
      </c>
      <c r="E49" s="128"/>
      <c r="F49" s="134"/>
      <c r="G49" s="134"/>
      <c r="H49" s="87"/>
      <c r="I49" s="3"/>
      <c r="J49" s="3"/>
      <c r="K49" s="3"/>
      <c r="L49" s="3"/>
      <c r="M49" s="3"/>
    </row>
    <row r="50" spans="1:13" ht="13.5" thickBot="1">
      <c r="A50" s="135" t="s">
        <v>134</v>
      </c>
      <c r="B50" s="136"/>
      <c r="C50" s="126">
        <v>0</v>
      </c>
      <c r="D50" s="126">
        <v>0</v>
      </c>
      <c r="E50" s="128"/>
      <c r="F50" s="68"/>
      <c r="G50" s="68"/>
      <c r="H50" s="137"/>
      <c r="I50" s="3"/>
      <c r="J50" s="3"/>
      <c r="K50" s="3"/>
      <c r="L50" s="3"/>
      <c r="M50" s="3"/>
    </row>
    <row r="51" spans="1:13" ht="13.5" thickBot="1">
      <c r="A51" s="119" t="s">
        <v>73</v>
      </c>
      <c r="B51" s="120"/>
      <c r="C51" s="121">
        <f>SUM(C47:C50)</f>
        <v>930397.73</v>
      </c>
      <c r="D51" s="121">
        <f>SUM(D47:D50)</f>
        <v>265</v>
      </c>
      <c r="E51" s="128"/>
      <c r="F51" s="123"/>
      <c r="G51" s="123"/>
      <c r="H51" s="46"/>
      <c r="I51" s="3"/>
      <c r="J51" s="3"/>
      <c r="K51" s="3"/>
      <c r="L51" s="3"/>
      <c r="M51" s="3"/>
    </row>
    <row r="52" spans="1:13" ht="12.75">
      <c r="A52" s="124" t="s">
        <v>118</v>
      </c>
      <c r="B52" s="125"/>
      <c r="C52" s="127">
        <v>0</v>
      </c>
      <c r="D52" s="127">
        <v>146.5</v>
      </c>
      <c r="E52" s="128"/>
      <c r="F52" s="68"/>
      <c r="G52" s="68"/>
      <c r="H52" s="69"/>
      <c r="I52" s="3"/>
      <c r="J52" s="3"/>
      <c r="K52" s="3"/>
      <c r="L52" s="3"/>
      <c r="M52" s="3"/>
    </row>
    <row r="53" spans="1:13" ht="12.75">
      <c r="A53" s="130" t="s">
        <v>61</v>
      </c>
      <c r="B53" s="131"/>
      <c r="C53" s="126">
        <v>0</v>
      </c>
      <c r="D53" s="126">
        <v>14.3</v>
      </c>
      <c r="E53" s="128"/>
      <c r="F53" s="68"/>
      <c r="G53" s="68"/>
      <c r="H53" s="87"/>
      <c r="I53" s="3"/>
      <c r="J53" s="3"/>
      <c r="K53" s="3"/>
      <c r="L53" s="3"/>
      <c r="M53" s="3"/>
    </row>
    <row r="54" spans="1:13" ht="12.75">
      <c r="A54" s="130" t="s">
        <v>135</v>
      </c>
      <c r="B54" s="131"/>
      <c r="C54" s="126">
        <v>728209.77</v>
      </c>
      <c r="D54" s="126">
        <v>0</v>
      </c>
      <c r="E54" s="128"/>
      <c r="F54" s="138"/>
      <c r="G54" s="138"/>
      <c r="H54" s="129"/>
      <c r="I54" s="3"/>
      <c r="J54" s="3"/>
      <c r="K54" s="3"/>
      <c r="L54" s="3"/>
      <c r="M54" s="3"/>
    </row>
    <row r="55" spans="1:13" ht="12.75">
      <c r="A55" s="139" t="s">
        <v>136</v>
      </c>
      <c r="B55" s="140"/>
      <c r="C55" s="126">
        <v>0</v>
      </c>
      <c r="D55" s="126">
        <v>685.44</v>
      </c>
      <c r="E55" s="128"/>
      <c r="F55" s="138"/>
      <c r="G55" s="138"/>
      <c r="H55" s="129"/>
      <c r="I55" s="3"/>
      <c r="J55" s="3"/>
      <c r="K55" s="3"/>
      <c r="L55" s="3"/>
      <c r="M55" s="3"/>
    </row>
    <row r="56" spans="1:13" ht="13.5" thickBot="1">
      <c r="A56" s="139" t="s">
        <v>137</v>
      </c>
      <c r="B56" s="140"/>
      <c r="C56" s="126">
        <v>0</v>
      </c>
      <c r="D56" s="126">
        <v>0</v>
      </c>
      <c r="E56" s="128"/>
      <c r="F56" s="68"/>
      <c r="G56" s="68"/>
      <c r="H56" s="137"/>
      <c r="I56" s="3"/>
      <c r="J56" s="3"/>
      <c r="K56" s="3"/>
      <c r="L56" s="3"/>
      <c r="M56" s="3"/>
    </row>
    <row r="57" spans="1:13" ht="13.5" thickBot="1">
      <c r="A57" s="119" t="s">
        <v>74</v>
      </c>
      <c r="B57" s="120"/>
      <c r="C57" s="121">
        <f>SUM(C52:C56)</f>
        <v>728209.77</v>
      </c>
      <c r="D57" s="121">
        <f>SUM(D52:D56)</f>
        <v>846.24</v>
      </c>
      <c r="E57" s="122"/>
      <c r="F57" s="123"/>
      <c r="G57" s="123"/>
      <c r="H57" s="46"/>
      <c r="I57" s="3"/>
      <c r="J57" s="3"/>
      <c r="K57" s="3"/>
      <c r="L57" s="3"/>
      <c r="M57" s="3"/>
    </row>
    <row r="58" spans="1:13" ht="13.5" thickBot="1">
      <c r="A58" s="119" t="s">
        <v>209</v>
      </c>
      <c r="B58" s="120"/>
      <c r="C58" s="121">
        <f>C46+C51-C57</f>
        <v>1134159.16</v>
      </c>
      <c r="D58" s="121">
        <f>D46+D51-D57</f>
        <v>104.20000000000005</v>
      </c>
      <c r="E58" s="122"/>
      <c r="F58" s="68"/>
      <c r="G58" s="68"/>
      <c r="H58" s="69"/>
      <c r="I58" s="3"/>
      <c r="J58" s="3"/>
      <c r="K58" s="3"/>
      <c r="L58" s="3"/>
      <c r="M58" s="3"/>
    </row>
    <row r="59" spans="1:13" ht="12.75">
      <c r="A59" s="123"/>
      <c r="B59" s="123"/>
      <c r="C59" s="123"/>
      <c r="D59" s="123"/>
      <c r="E59" s="123"/>
      <c r="F59" s="68"/>
      <c r="G59" s="68"/>
      <c r="H59" s="69"/>
      <c r="I59" s="3"/>
      <c r="J59" s="3"/>
      <c r="K59" s="3"/>
      <c r="L59" s="3"/>
      <c r="M59" s="3"/>
    </row>
    <row r="60" spans="1:13" ht="17.25" customHeight="1">
      <c r="A60" s="53" t="s">
        <v>212</v>
      </c>
      <c r="B60" s="54"/>
      <c r="C60" s="54"/>
      <c r="D60" s="54"/>
      <c r="E60" s="54"/>
      <c r="F60" s="141"/>
      <c r="G60" s="68"/>
      <c r="H60" s="6"/>
      <c r="I60" s="3"/>
      <c r="J60" s="3"/>
      <c r="K60" s="3"/>
      <c r="L60" s="3"/>
      <c r="M60" s="3"/>
    </row>
    <row r="61" spans="1:13" ht="8.25" customHeight="1" thickBot="1">
      <c r="A61" s="55"/>
      <c r="B61" s="55"/>
      <c r="C61" s="55"/>
      <c r="D61" s="55"/>
      <c r="E61" s="55"/>
      <c r="F61" s="55"/>
      <c r="G61" s="55"/>
      <c r="H61" s="6"/>
      <c r="I61" s="3"/>
      <c r="J61" s="3"/>
      <c r="K61" s="3"/>
      <c r="L61" s="3"/>
      <c r="M61" s="3"/>
    </row>
    <row r="62" spans="1:13" ht="13.5" customHeight="1" thickBot="1">
      <c r="A62" s="57" t="s">
        <v>45</v>
      </c>
      <c r="B62" s="58"/>
      <c r="C62" s="59" t="s">
        <v>138</v>
      </c>
      <c r="D62" s="107"/>
      <c r="E62" s="142"/>
      <c r="F62" s="55"/>
      <c r="G62" s="55"/>
      <c r="H62" s="6"/>
      <c r="I62" s="3"/>
      <c r="J62" s="3"/>
      <c r="K62" s="3"/>
      <c r="L62" s="3"/>
      <c r="M62" s="3"/>
    </row>
    <row r="63" spans="1:13" ht="13.5" thickBot="1">
      <c r="A63" s="64"/>
      <c r="B63" s="65"/>
      <c r="C63" s="67" t="s">
        <v>139</v>
      </c>
      <c r="D63" s="143" t="s">
        <v>79</v>
      </c>
      <c r="E63" s="142"/>
      <c r="F63" s="55"/>
      <c r="G63" s="55"/>
      <c r="H63" s="6"/>
      <c r="I63" s="3"/>
      <c r="J63" s="3"/>
      <c r="K63" s="3"/>
      <c r="L63" s="3"/>
      <c r="M63" s="3"/>
    </row>
    <row r="64" spans="1:13" ht="13.5" thickBot="1">
      <c r="A64" s="70"/>
      <c r="B64" s="71"/>
      <c r="C64" s="72" t="s">
        <v>8</v>
      </c>
      <c r="D64" s="72" t="s">
        <v>8</v>
      </c>
      <c r="E64" s="144"/>
      <c r="F64" s="55"/>
      <c r="G64" s="55"/>
      <c r="H64" s="6"/>
      <c r="I64" s="3"/>
      <c r="J64" s="3"/>
      <c r="K64" s="3"/>
      <c r="L64" s="3"/>
      <c r="M64" s="3"/>
    </row>
    <row r="65" spans="1:13" ht="13.5" thickBot="1">
      <c r="A65" s="145" t="s">
        <v>199</v>
      </c>
      <c r="B65" s="146"/>
      <c r="C65" s="147">
        <v>3469110.29</v>
      </c>
      <c r="D65" s="148">
        <v>7986.46</v>
      </c>
      <c r="E65" s="149"/>
      <c r="F65" s="55"/>
      <c r="G65" s="55"/>
      <c r="H65" s="6"/>
      <c r="I65" s="3"/>
      <c r="J65" s="3"/>
      <c r="K65" s="3"/>
      <c r="L65" s="3"/>
      <c r="M65" s="3"/>
    </row>
    <row r="66" spans="1:13" ht="12.75">
      <c r="A66" s="150" t="s">
        <v>190</v>
      </c>
      <c r="B66" s="151"/>
      <c r="C66" s="152">
        <v>16812805.26</v>
      </c>
      <c r="D66" s="153">
        <v>0</v>
      </c>
      <c r="E66" s="154"/>
      <c r="F66" s="55"/>
      <c r="G66" s="55"/>
      <c r="H66" s="6"/>
      <c r="I66" s="3"/>
      <c r="J66" s="3"/>
      <c r="K66" s="3"/>
      <c r="L66" s="3"/>
      <c r="M66" s="3"/>
    </row>
    <row r="67" spans="1:13" ht="12.75" customHeight="1" hidden="1">
      <c r="A67" s="155" t="s">
        <v>128</v>
      </c>
      <c r="B67" s="156"/>
      <c r="C67" s="157">
        <v>1156.54</v>
      </c>
      <c r="D67" s="158">
        <v>0</v>
      </c>
      <c r="E67" s="128"/>
      <c r="F67" s="55"/>
      <c r="G67" s="55"/>
      <c r="H67" s="6"/>
      <c r="I67" s="3"/>
      <c r="J67" s="3"/>
      <c r="K67" s="3"/>
      <c r="L67" s="3"/>
      <c r="M67" s="3"/>
    </row>
    <row r="68" spans="1:13" ht="13.5" thickBot="1">
      <c r="A68" s="155" t="s">
        <v>107</v>
      </c>
      <c r="B68" s="156"/>
      <c r="C68" s="159">
        <v>2333.33</v>
      </c>
      <c r="D68" s="160">
        <v>0</v>
      </c>
      <c r="E68" s="128"/>
      <c r="F68" s="55"/>
      <c r="G68" s="55"/>
      <c r="H68" s="6"/>
      <c r="I68" s="3"/>
      <c r="J68" s="3"/>
      <c r="K68" s="3"/>
      <c r="L68" s="3"/>
      <c r="M68" s="3"/>
    </row>
    <row r="69" spans="1:13" ht="13.5" thickBot="1">
      <c r="A69" s="161" t="s">
        <v>73</v>
      </c>
      <c r="B69" s="162"/>
      <c r="C69" s="163">
        <f>C66+C68</f>
        <v>16815138.59</v>
      </c>
      <c r="D69" s="121">
        <f>D66+D68</f>
        <v>0</v>
      </c>
      <c r="E69" s="164"/>
      <c r="F69" s="55"/>
      <c r="G69" s="55"/>
      <c r="H69" s="6"/>
      <c r="I69" s="3"/>
      <c r="J69" s="3"/>
      <c r="K69" s="3"/>
      <c r="L69" s="3"/>
      <c r="M69" s="3"/>
    </row>
    <row r="70" spans="1:13" ht="12.75">
      <c r="A70" s="150" t="s">
        <v>118</v>
      </c>
      <c r="B70" s="151"/>
      <c r="C70" s="152">
        <v>0</v>
      </c>
      <c r="D70" s="165">
        <v>443.25</v>
      </c>
      <c r="E70" s="154"/>
      <c r="F70" s="55"/>
      <c r="G70" s="55"/>
      <c r="H70" s="6"/>
      <c r="I70" s="3"/>
      <c r="J70" s="3"/>
      <c r="K70" s="3"/>
      <c r="L70" s="3"/>
      <c r="M70" s="3"/>
    </row>
    <row r="71" spans="1:13" ht="12.75">
      <c r="A71" s="155" t="s">
        <v>61</v>
      </c>
      <c r="B71" s="156"/>
      <c r="C71" s="166">
        <v>0</v>
      </c>
      <c r="D71" s="165">
        <v>0.05</v>
      </c>
      <c r="E71" s="154"/>
      <c r="F71" s="55"/>
      <c r="G71" s="55"/>
      <c r="H71" s="6"/>
      <c r="I71" s="3"/>
      <c r="J71" s="3"/>
      <c r="K71" s="3"/>
      <c r="L71" s="3"/>
      <c r="M71" s="3"/>
    </row>
    <row r="72" spans="1:13" ht="13.5" thickBot="1">
      <c r="A72" s="155" t="s">
        <v>140</v>
      </c>
      <c r="B72" s="156"/>
      <c r="C72" s="166">
        <v>0</v>
      </c>
      <c r="D72" s="165">
        <v>0</v>
      </c>
      <c r="E72" s="154"/>
      <c r="F72" s="55"/>
      <c r="G72" s="55"/>
      <c r="H72" s="6"/>
      <c r="I72" s="3"/>
      <c r="J72" s="3"/>
      <c r="K72" s="3"/>
      <c r="L72" s="3"/>
      <c r="M72" s="3"/>
    </row>
    <row r="73" spans="1:13" ht="15.75" customHeight="1" thickBot="1">
      <c r="A73" s="167" t="s">
        <v>74</v>
      </c>
      <c r="B73" s="168"/>
      <c r="C73" s="169">
        <f>C70+C71+C72</f>
        <v>0</v>
      </c>
      <c r="D73" s="169">
        <f>D70+D71+D72</f>
        <v>443.3</v>
      </c>
      <c r="E73" s="164"/>
      <c r="F73" s="55"/>
      <c r="G73" s="55"/>
      <c r="H73" s="6"/>
      <c r="I73" s="3"/>
      <c r="J73" s="3"/>
      <c r="K73" s="3"/>
      <c r="L73" s="3"/>
      <c r="M73" s="3"/>
    </row>
    <row r="74" spans="1:13" ht="13.5" thickBot="1">
      <c r="A74" s="170" t="s">
        <v>213</v>
      </c>
      <c r="B74" s="171"/>
      <c r="C74" s="172">
        <f>C65+C69-C73</f>
        <v>20284248.88</v>
      </c>
      <c r="D74" s="172">
        <f>D65+D69-D73</f>
        <v>7543.16</v>
      </c>
      <c r="E74" s="164"/>
      <c r="F74" s="55"/>
      <c r="G74" s="55"/>
      <c r="H74" s="6"/>
      <c r="I74" s="3"/>
      <c r="J74" s="3"/>
      <c r="K74" s="3"/>
      <c r="L74" s="3"/>
      <c r="M74" s="3"/>
    </row>
    <row r="75" spans="1:13" ht="12.75">
      <c r="A75" s="123"/>
      <c r="B75" s="123"/>
      <c r="C75" s="413"/>
      <c r="D75" s="413"/>
      <c r="E75" s="413"/>
      <c r="F75" s="55"/>
      <c r="G75" s="55"/>
      <c r="H75" s="6"/>
      <c r="I75" s="3"/>
      <c r="J75" s="3"/>
      <c r="K75" s="3"/>
      <c r="L75" s="3"/>
      <c r="M75" s="3"/>
    </row>
    <row r="76" spans="1:13" ht="12.75">
      <c r="A76" s="123"/>
      <c r="B76" s="123"/>
      <c r="C76" s="413"/>
      <c r="D76" s="413"/>
      <c r="E76" s="413"/>
      <c r="F76" s="55"/>
      <c r="G76" s="55"/>
      <c r="H76" s="6"/>
      <c r="I76" s="3"/>
      <c r="J76" s="3"/>
      <c r="K76" s="3"/>
      <c r="L76" s="3"/>
      <c r="M76" s="3"/>
    </row>
    <row r="77" spans="1:13" ht="12.75">
      <c r="A77" s="123"/>
      <c r="B77" s="123"/>
      <c r="C77" s="38"/>
      <c r="D77" s="38"/>
      <c r="E77" s="38"/>
      <c r="F77" s="55"/>
      <c r="G77" s="55"/>
      <c r="H77" s="6"/>
      <c r="I77" s="3"/>
      <c r="J77" s="3"/>
      <c r="K77" s="3"/>
      <c r="L77" s="3"/>
      <c r="M77" s="3"/>
    </row>
    <row r="78" spans="1:13" ht="12.75">
      <c r="A78" s="123"/>
      <c r="B78" s="123"/>
      <c r="C78" s="38"/>
      <c r="D78" s="38"/>
      <c r="E78" s="38"/>
      <c r="F78" s="55"/>
      <c r="G78" s="55"/>
      <c r="H78" s="6"/>
      <c r="I78" s="3"/>
      <c r="J78" s="3"/>
      <c r="K78" s="3"/>
      <c r="L78" s="3"/>
      <c r="M78" s="3"/>
    </row>
    <row r="79" spans="1:13" ht="13.5" thickBot="1">
      <c r="A79" s="173" t="s">
        <v>214</v>
      </c>
      <c r="B79" s="174"/>
      <c r="C79" s="174"/>
      <c r="D79" s="174"/>
      <c r="E79" s="174"/>
      <c r="F79" s="174"/>
      <c r="G79" s="175"/>
      <c r="H79" s="6"/>
      <c r="I79" s="3"/>
      <c r="J79" s="3"/>
      <c r="K79" s="3"/>
      <c r="L79" s="3"/>
      <c r="M79" s="3"/>
    </row>
    <row r="80" spans="1:13" ht="25.5" customHeight="1" thickBot="1">
      <c r="A80" s="176" t="s">
        <v>45</v>
      </c>
      <c r="B80" s="177"/>
      <c r="C80" s="59" t="s">
        <v>141</v>
      </c>
      <c r="D80" s="178"/>
      <c r="E80" s="179" t="s">
        <v>187</v>
      </c>
      <c r="F80" s="179" t="s">
        <v>188</v>
      </c>
      <c r="G80" s="34"/>
      <c r="H80" s="6"/>
      <c r="I80" s="3"/>
      <c r="J80" s="3"/>
      <c r="K80" s="3"/>
      <c r="L80" s="3"/>
      <c r="M80" s="3"/>
    </row>
    <row r="81" spans="1:13" ht="21.75" customHeight="1" thickBot="1">
      <c r="A81" s="180"/>
      <c r="B81" s="181"/>
      <c r="C81" s="66" t="s">
        <v>104</v>
      </c>
      <c r="D81" s="182" t="s">
        <v>142</v>
      </c>
      <c r="E81" s="183"/>
      <c r="F81" s="183"/>
      <c r="G81" s="34"/>
      <c r="H81" s="6"/>
      <c r="I81" s="3"/>
      <c r="J81" s="3"/>
      <c r="K81" s="3"/>
      <c r="L81" s="3"/>
      <c r="M81" s="3"/>
    </row>
    <row r="82" spans="1:13" ht="15.75" customHeight="1" thickBot="1">
      <c r="A82" s="184"/>
      <c r="B82" s="185"/>
      <c r="C82" s="72" t="s">
        <v>8</v>
      </c>
      <c r="D82" s="186" t="s">
        <v>29</v>
      </c>
      <c r="E82" s="72" t="s">
        <v>8</v>
      </c>
      <c r="F82" s="72" t="s">
        <v>8</v>
      </c>
      <c r="G82" s="34"/>
      <c r="H82" s="6"/>
      <c r="I82" s="3"/>
      <c r="J82" s="3"/>
      <c r="K82" s="3"/>
      <c r="L82" s="3"/>
      <c r="M82" s="3"/>
    </row>
    <row r="83" spans="1:13" ht="13.5" thickBot="1">
      <c r="A83" s="145" t="s">
        <v>199</v>
      </c>
      <c r="B83" s="187"/>
      <c r="C83" s="188">
        <v>643452806.53</v>
      </c>
      <c r="D83" s="189">
        <v>1363549.45</v>
      </c>
      <c r="E83" s="189">
        <v>1894509.88</v>
      </c>
      <c r="F83" s="189">
        <v>227328.92</v>
      </c>
      <c r="G83" s="38"/>
      <c r="H83" s="6"/>
      <c r="I83" s="3"/>
      <c r="J83" s="3"/>
      <c r="K83" s="3"/>
      <c r="L83" s="3"/>
      <c r="M83" s="3"/>
    </row>
    <row r="84" spans="1:13" ht="12.75">
      <c r="A84" s="190" t="s">
        <v>189</v>
      </c>
      <c r="B84" s="191"/>
      <c r="C84" s="192">
        <v>1036248354.96</v>
      </c>
      <c r="D84" s="193">
        <v>0</v>
      </c>
      <c r="E84" s="194">
        <v>0</v>
      </c>
      <c r="F84" s="195">
        <v>0</v>
      </c>
      <c r="G84" s="39"/>
      <c r="H84" s="6"/>
      <c r="I84" s="3"/>
      <c r="J84" s="3"/>
      <c r="K84" s="3"/>
      <c r="L84" s="3"/>
      <c r="M84" s="3"/>
    </row>
    <row r="85" spans="1:13" ht="12.75">
      <c r="A85" s="196" t="s">
        <v>143</v>
      </c>
      <c r="B85" s="197"/>
      <c r="C85" s="198">
        <v>51187987.97</v>
      </c>
      <c r="D85" s="193">
        <v>0</v>
      </c>
      <c r="E85" s="195">
        <v>877511.97</v>
      </c>
      <c r="F85" s="198">
        <v>4151343.76</v>
      </c>
      <c r="G85" s="39"/>
      <c r="H85" s="6"/>
      <c r="I85" s="3"/>
      <c r="J85" s="3"/>
      <c r="K85" s="3"/>
      <c r="L85" s="3"/>
      <c r="M85" s="3"/>
    </row>
    <row r="86" spans="1:13" ht="12.75">
      <c r="A86" s="196" t="s">
        <v>176</v>
      </c>
      <c r="B86" s="197"/>
      <c r="C86" s="199">
        <v>88758392.38</v>
      </c>
      <c r="D86" s="193">
        <v>0</v>
      </c>
      <c r="E86" s="195">
        <v>105670.88</v>
      </c>
      <c r="F86" s="198">
        <v>7492.3</v>
      </c>
      <c r="G86" s="13"/>
      <c r="H86" s="6"/>
      <c r="I86" s="3"/>
      <c r="J86" s="3"/>
      <c r="K86" s="3"/>
      <c r="L86" s="3"/>
      <c r="M86" s="3"/>
    </row>
    <row r="87" spans="1:13" ht="12.75">
      <c r="A87" s="88" t="s">
        <v>107</v>
      </c>
      <c r="B87" s="89"/>
      <c r="C87" s="199">
        <v>465991.97</v>
      </c>
      <c r="D87" s="193">
        <v>0</v>
      </c>
      <c r="E87" s="195">
        <v>0</v>
      </c>
      <c r="F87" s="198">
        <v>0</v>
      </c>
      <c r="G87" s="13"/>
      <c r="H87" s="6"/>
      <c r="I87" s="3"/>
      <c r="J87" s="3"/>
      <c r="K87" s="3"/>
      <c r="L87" s="3"/>
      <c r="M87" s="3"/>
    </row>
    <row r="88" spans="1:13" ht="13.5" thickBot="1">
      <c r="A88" s="196" t="s">
        <v>177</v>
      </c>
      <c r="B88" s="197"/>
      <c r="C88" s="200">
        <v>0</v>
      </c>
      <c r="D88" s="193">
        <v>1660.99</v>
      </c>
      <c r="E88" s="195">
        <v>0</v>
      </c>
      <c r="F88" s="201">
        <v>0</v>
      </c>
      <c r="G88" s="13"/>
      <c r="H88" s="6"/>
      <c r="I88" s="3"/>
      <c r="J88" s="3"/>
      <c r="K88" s="3"/>
      <c r="L88" s="3"/>
      <c r="M88" s="3"/>
    </row>
    <row r="89" spans="1:13" ht="13.5" thickBot="1">
      <c r="A89" s="74" t="s">
        <v>73</v>
      </c>
      <c r="B89" s="92"/>
      <c r="C89" s="202">
        <f>C84+C85+C86+C87+C88</f>
        <v>1176660727.28</v>
      </c>
      <c r="D89" s="202">
        <f>D84+D85+D86+D87+D88</f>
        <v>1660.99</v>
      </c>
      <c r="E89" s="202">
        <f>E84+E85+E86+E87+E88</f>
        <v>983182.85</v>
      </c>
      <c r="F89" s="189">
        <f>F84+F85+F86+F87+F88</f>
        <v>4158836.0599999996</v>
      </c>
      <c r="G89" s="13"/>
      <c r="H89" s="6"/>
      <c r="I89" s="3"/>
      <c r="J89" s="3"/>
      <c r="K89" s="3"/>
      <c r="L89" s="3"/>
      <c r="M89" s="3"/>
    </row>
    <row r="90" spans="1:13" ht="12.75">
      <c r="A90" s="203" t="s">
        <v>118</v>
      </c>
      <c r="B90" s="94"/>
      <c r="C90" s="204">
        <v>0</v>
      </c>
      <c r="D90" s="193">
        <v>88646.57</v>
      </c>
      <c r="E90" s="198">
        <v>0</v>
      </c>
      <c r="F90" s="195">
        <v>0</v>
      </c>
      <c r="G90" s="13"/>
      <c r="H90" s="6"/>
      <c r="I90" s="3"/>
      <c r="J90" s="3"/>
      <c r="K90" s="3"/>
      <c r="L90" s="3"/>
      <c r="M90" s="3"/>
    </row>
    <row r="91" spans="1:13" ht="12.75">
      <c r="A91" s="205" t="s">
        <v>108</v>
      </c>
      <c r="B91" s="206"/>
      <c r="C91" s="207">
        <v>14268.74</v>
      </c>
      <c r="D91" s="193">
        <v>12959.06</v>
      </c>
      <c r="E91" s="198">
        <v>3825.58</v>
      </c>
      <c r="F91" s="198">
        <v>47908.83</v>
      </c>
      <c r="G91" s="13"/>
      <c r="H91" s="6"/>
      <c r="I91" s="3"/>
      <c r="J91" s="3"/>
      <c r="K91" s="3"/>
      <c r="L91" s="3"/>
      <c r="M91" s="3"/>
    </row>
    <row r="92" spans="1:13" ht="12.75">
      <c r="A92" s="205" t="s">
        <v>109</v>
      </c>
      <c r="B92" s="206"/>
      <c r="C92" s="208">
        <v>1054594048.87</v>
      </c>
      <c r="D92" s="193">
        <v>0</v>
      </c>
      <c r="E92" s="198">
        <v>0</v>
      </c>
      <c r="F92" s="198">
        <v>0</v>
      </c>
      <c r="G92" s="13"/>
      <c r="H92" s="6"/>
      <c r="I92" s="3"/>
      <c r="J92" s="3"/>
      <c r="K92" s="3"/>
      <c r="L92" s="3"/>
      <c r="M92" s="3"/>
    </row>
    <row r="93" spans="1:13" ht="13.5" customHeight="1">
      <c r="A93" s="209" t="s">
        <v>178</v>
      </c>
      <c r="B93" s="206"/>
      <c r="C93" s="199">
        <v>88745692.8</v>
      </c>
      <c r="D93" s="193">
        <v>0</v>
      </c>
      <c r="E93" s="198">
        <v>0</v>
      </c>
      <c r="F93" s="198">
        <v>0</v>
      </c>
      <c r="G93" s="44"/>
      <c r="H93" s="6"/>
      <c r="I93" s="3"/>
      <c r="J93" s="3"/>
      <c r="K93" s="3"/>
      <c r="L93" s="3"/>
      <c r="M93" s="3"/>
    </row>
    <row r="94" spans="1:13" ht="13.5" customHeight="1">
      <c r="A94" s="205" t="s">
        <v>144</v>
      </c>
      <c r="B94" s="206"/>
      <c r="C94" s="210">
        <v>0</v>
      </c>
      <c r="D94" s="193">
        <v>0</v>
      </c>
      <c r="E94" s="198">
        <v>1471448.75</v>
      </c>
      <c r="F94" s="198">
        <v>4032486.31</v>
      </c>
      <c r="G94" s="44"/>
      <c r="H94" s="6"/>
      <c r="I94" s="3"/>
      <c r="J94" s="3"/>
      <c r="K94" s="3"/>
      <c r="L94" s="3"/>
      <c r="M94" s="3"/>
    </row>
    <row r="95" spans="1:13" ht="14.25" customHeight="1" thickBot="1">
      <c r="A95" s="205" t="s">
        <v>145</v>
      </c>
      <c r="B95" s="206"/>
      <c r="C95" s="211">
        <v>26187.72</v>
      </c>
      <c r="D95" s="193">
        <v>0</v>
      </c>
      <c r="E95" s="198">
        <v>1660.99</v>
      </c>
      <c r="F95" s="201">
        <v>0</v>
      </c>
      <c r="G95" s="13"/>
      <c r="H95" s="6"/>
      <c r="I95" s="3"/>
      <c r="J95" s="3"/>
      <c r="K95" s="3"/>
      <c r="L95" s="3"/>
      <c r="M95" s="3"/>
    </row>
    <row r="96" spans="1:13" ht="13.5" thickBot="1">
      <c r="A96" s="212" t="s">
        <v>74</v>
      </c>
      <c r="B96" s="213"/>
      <c r="C96" s="189">
        <f>C90+C91+C92+C93+C94+C95</f>
        <v>1143380198.13</v>
      </c>
      <c r="D96" s="189">
        <f>D90+D91+D92+D93+D94+D95</f>
        <v>101605.63</v>
      </c>
      <c r="E96" s="189">
        <f>E90+E91+E92+E93+E94+E95</f>
        <v>1476935.32</v>
      </c>
      <c r="F96" s="189">
        <f>F90+F91+F92+F93+F94+F95</f>
        <v>4080395.14</v>
      </c>
      <c r="G96" s="6"/>
      <c r="H96" s="6"/>
      <c r="I96" s="3"/>
      <c r="J96" s="3"/>
      <c r="K96" s="3"/>
      <c r="L96" s="3"/>
      <c r="M96" s="3"/>
    </row>
    <row r="97" spans="1:13" ht="13.5" thickBot="1">
      <c r="A97" s="214" t="s">
        <v>209</v>
      </c>
      <c r="B97" s="215"/>
      <c r="C97" s="216">
        <f>C83+C89-C96</f>
        <v>676733335.6799998</v>
      </c>
      <c r="D97" s="189">
        <f>D83+D89-D96</f>
        <v>1263604.81</v>
      </c>
      <c r="E97" s="189">
        <f>E83+E89-E96</f>
        <v>1400757.41</v>
      </c>
      <c r="F97" s="189">
        <f>F83+F89-F96</f>
        <v>305769.8399999994</v>
      </c>
      <c r="G97" s="2"/>
      <c r="H97" s="6"/>
      <c r="I97" s="3"/>
      <c r="J97" s="3"/>
      <c r="K97" s="3"/>
      <c r="L97" s="3"/>
      <c r="M97" s="3"/>
    </row>
    <row r="98" spans="1:13" ht="12.75">
      <c r="A98" s="217"/>
      <c r="B98" s="217"/>
      <c r="C98" s="38"/>
      <c r="D98" s="38"/>
      <c r="E98" s="38"/>
      <c r="F98" s="38"/>
      <c r="G98" s="2"/>
      <c r="H98" s="6"/>
      <c r="I98" s="3"/>
      <c r="J98" s="3"/>
      <c r="K98" s="3"/>
      <c r="L98" s="3"/>
      <c r="M98" s="3"/>
    </row>
    <row r="99" spans="1:13" ht="13.5" thickBot="1">
      <c r="A99" s="218" t="s">
        <v>268</v>
      </c>
      <c r="B99" s="218"/>
      <c r="C99" s="218"/>
      <c r="D99" s="218"/>
      <c r="E99" s="218"/>
      <c r="F99" s="218" t="s">
        <v>225</v>
      </c>
      <c r="G99" s="218"/>
      <c r="H99" s="218"/>
      <c r="I99" s="3"/>
      <c r="J99" s="3"/>
      <c r="K99" s="3"/>
      <c r="L99" s="3"/>
      <c r="M99" s="3"/>
    </row>
    <row r="100" spans="1:13" ht="12.75">
      <c r="A100" s="57" t="s">
        <v>0</v>
      </c>
      <c r="B100" s="219"/>
      <c r="C100" s="57" t="s">
        <v>197</v>
      </c>
      <c r="D100" s="220"/>
      <c r="E100" s="221"/>
      <c r="F100" s="179" t="s">
        <v>0</v>
      </c>
      <c r="G100" s="222" t="s">
        <v>191</v>
      </c>
      <c r="H100" s="223"/>
      <c r="I100" s="3"/>
      <c r="J100" s="3"/>
      <c r="K100" s="3"/>
      <c r="L100" s="3"/>
      <c r="M100" s="3"/>
    </row>
    <row r="101" spans="1:13" ht="13.5" thickBot="1">
      <c r="A101" s="224"/>
      <c r="B101" s="225"/>
      <c r="C101" s="226"/>
      <c r="D101" s="227"/>
      <c r="E101" s="228"/>
      <c r="F101" s="229"/>
      <c r="G101" s="230"/>
      <c r="H101" s="231"/>
      <c r="I101" s="3"/>
      <c r="J101" s="3"/>
      <c r="K101" s="3"/>
      <c r="L101" s="3"/>
      <c r="M101" s="3"/>
    </row>
    <row r="102" spans="1:13" ht="13.5" thickBot="1">
      <c r="A102" s="224"/>
      <c r="B102" s="225"/>
      <c r="C102" s="232" t="s">
        <v>5</v>
      </c>
      <c r="D102" s="232" t="s">
        <v>7</v>
      </c>
      <c r="E102" s="233" t="s">
        <v>79</v>
      </c>
      <c r="F102" s="229"/>
      <c r="G102" s="234" t="s">
        <v>146</v>
      </c>
      <c r="H102" s="233" t="s">
        <v>6</v>
      </c>
      <c r="I102" s="3"/>
      <c r="J102" s="3"/>
      <c r="K102" s="3"/>
      <c r="L102" s="3"/>
      <c r="M102" s="3"/>
    </row>
    <row r="103" spans="1:13" ht="13.5" thickBot="1">
      <c r="A103" s="235"/>
      <c r="B103" s="236"/>
      <c r="C103" s="237" t="s">
        <v>8</v>
      </c>
      <c r="D103" s="238" t="s">
        <v>8</v>
      </c>
      <c r="E103" s="239" t="s">
        <v>8</v>
      </c>
      <c r="F103" s="240"/>
      <c r="G103" s="241" t="s">
        <v>8</v>
      </c>
      <c r="H103" s="237" t="s">
        <v>8</v>
      </c>
      <c r="I103" s="3"/>
      <c r="J103" s="3"/>
      <c r="K103" s="3"/>
      <c r="L103" s="3"/>
      <c r="M103" s="3"/>
    </row>
    <row r="104" spans="1:13" ht="13.5" thickBot="1">
      <c r="A104" s="145" t="s">
        <v>198</v>
      </c>
      <c r="B104" s="146"/>
      <c r="C104" s="242">
        <v>1275894.63</v>
      </c>
      <c r="D104" s="243">
        <v>16033466.27</v>
      </c>
      <c r="E104" s="244">
        <v>5899202.97</v>
      </c>
      <c r="F104" s="245" t="s">
        <v>198</v>
      </c>
      <c r="G104" s="242">
        <v>90252.24</v>
      </c>
      <c r="H104" s="244">
        <v>-150917.47</v>
      </c>
      <c r="I104" s="3"/>
      <c r="J104" s="3"/>
      <c r="K104" s="3"/>
      <c r="L104" s="3"/>
      <c r="M104" s="3"/>
    </row>
    <row r="105" spans="1:13" ht="12.75">
      <c r="A105" s="150" t="s">
        <v>22</v>
      </c>
      <c r="B105" s="151"/>
      <c r="C105" s="246">
        <v>20058547.27</v>
      </c>
      <c r="D105" s="194">
        <v>20445461.32</v>
      </c>
      <c r="E105" s="247">
        <v>3807.88</v>
      </c>
      <c r="F105" s="248" t="s">
        <v>22</v>
      </c>
      <c r="G105" s="194">
        <v>56741.37</v>
      </c>
      <c r="H105" s="247">
        <v>25656.13</v>
      </c>
      <c r="I105" s="3"/>
      <c r="J105" s="3"/>
      <c r="K105" s="3"/>
      <c r="L105" s="3"/>
      <c r="M105" s="3"/>
    </row>
    <row r="106" spans="1:13" ht="13.5" thickBot="1">
      <c r="A106" s="249" t="s">
        <v>23</v>
      </c>
      <c r="B106" s="250"/>
      <c r="C106" s="251">
        <v>20395855.24</v>
      </c>
      <c r="D106" s="252">
        <v>31926780.05</v>
      </c>
      <c r="E106" s="253">
        <v>7597.14</v>
      </c>
      <c r="F106" s="254" t="s">
        <v>23</v>
      </c>
      <c r="G106" s="252">
        <v>85101.72</v>
      </c>
      <c r="H106" s="253">
        <v>0</v>
      </c>
      <c r="I106" s="3"/>
      <c r="J106" s="3"/>
      <c r="K106" s="3"/>
      <c r="L106" s="3"/>
      <c r="M106" s="3"/>
    </row>
    <row r="107" spans="1:13" ht="13.5" thickBot="1">
      <c r="A107" s="167" t="s">
        <v>209</v>
      </c>
      <c r="B107" s="255"/>
      <c r="C107" s="256">
        <f>C104+C105-C106</f>
        <v>938586.6600000001</v>
      </c>
      <c r="D107" s="257">
        <f>D104+D105-D106</f>
        <v>4552147.540000003</v>
      </c>
      <c r="E107" s="258">
        <f>E104+E105-E106</f>
        <v>5895413.71</v>
      </c>
      <c r="F107" s="182" t="s">
        <v>209</v>
      </c>
      <c r="G107" s="259">
        <f>G104+G105+-G106</f>
        <v>61891.890000000014</v>
      </c>
      <c r="H107" s="258">
        <f>H104+H105-H106</f>
        <v>-125261.34</v>
      </c>
      <c r="I107" s="3"/>
      <c r="J107" s="3"/>
      <c r="K107" s="3"/>
      <c r="L107" s="3"/>
      <c r="M107" s="3"/>
    </row>
    <row r="108" spans="1:13" ht="12.75">
      <c r="A108" s="78"/>
      <c r="B108" s="78"/>
      <c r="C108" s="78"/>
      <c r="D108" s="44"/>
      <c r="E108" s="44"/>
      <c r="F108" s="13"/>
      <c r="G108" s="6"/>
      <c r="H108" s="6"/>
      <c r="I108" s="3"/>
      <c r="J108" s="3"/>
      <c r="K108" s="3"/>
      <c r="L108" s="3"/>
      <c r="M108" s="3"/>
    </row>
    <row r="109" spans="1:14" ht="14.25" customHeight="1" thickBot="1">
      <c r="A109" s="260" t="s">
        <v>215</v>
      </c>
      <c r="B109" s="261"/>
      <c r="C109" s="261"/>
      <c r="D109" s="262"/>
      <c r="E109" s="262"/>
      <c r="F109" s="262"/>
      <c r="G109" s="263"/>
      <c r="H109" s="264"/>
      <c r="I109" s="63"/>
      <c r="J109" s="265"/>
      <c r="K109" s="265"/>
      <c r="L109" s="265"/>
      <c r="M109" s="265"/>
      <c r="N109" s="266"/>
    </row>
    <row r="110" spans="1:14" ht="13.5" thickBot="1">
      <c r="A110" s="267" t="s">
        <v>45</v>
      </c>
      <c r="B110" s="268"/>
      <c r="C110" s="111" t="s">
        <v>147</v>
      </c>
      <c r="D110" s="269"/>
      <c r="E110" s="269"/>
      <c r="F110" s="270"/>
      <c r="G110" s="269"/>
      <c r="H110" s="271"/>
      <c r="I110" s="271"/>
      <c r="J110" s="265"/>
      <c r="K110" s="265"/>
      <c r="L110" s="265"/>
      <c r="M110" s="265"/>
      <c r="N110" s="266"/>
    </row>
    <row r="111" spans="1:14" ht="13.5" thickBot="1">
      <c r="A111" s="272"/>
      <c r="B111" s="273"/>
      <c r="C111" s="274" t="s">
        <v>8</v>
      </c>
      <c r="D111" s="275"/>
      <c r="E111" s="275"/>
      <c r="F111" s="275"/>
      <c r="G111" s="275"/>
      <c r="H111" s="271"/>
      <c r="I111" s="271"/>
      <c r="J111" s="265"/>
      <c r="K111" s="265"/>
      <c r="L111" s="265"/>
      <c r="M111" s="265"/>
      <c r="N111" s="266"/>
    </row>
    <row r="112" spans="1:14" ht="13.5" thickBot="1">
      <c r="A112" s="119" t="s">
        <v>198</v>
      </c>
      <c r="B112" s="276"/>
      <c r="C112" s="277">
        <v>259346.47</v>
      </c>
      <c r="D112" s="278"/>
      <c r="E112" s="278"/>
      <c r="F112" s="278"/>
      <c r="G112" s="278"/>
      <c r="H112" s="278"/>
      <c r="I112" s="63"/>
      <c r="J112" s="265"/>
      <c r="K112" s="265"/>
      <c r="L112" s="265"/>
      <c r="M112" s="265"/>
      <c r="N112" s="266"/>
    </row>
    <row r="113" spans="1:14" ht="12.75" customHeight="1">
      <c r="A113" s="279" t="s">
        <v>148</v>
      </c>
      <c r="B113" s="280"/>
      <c r="C113" s="195">
        <v>164417</v>
      </c>
      <c r="D113" s="39"/>
      <c r="E113" s="39"/>
      <c r="F113" s="39"/>
      <c r="G113" s="39"/>
      <c r="H113" s="39"/>
      <c r="I113" s="39"/>
      <c r="J113" s="265"/>
      <c r="K113" s="265"/>
      <c r="L113" s="265"/>
      <c r="M113" s="265"/>
      <c r="N113" s="266"/>
    </row>
    <row r="114" spans="1:14" ht="12.75">
      <c r="A114" s="281" t="s">
        <v>149</v>
      </c>
      <c r="B114" s="282"/>
      <c r="C114" s="198">
        <v>296400.56</v>
      </c>
      <c r="D114" s="39"/>
      <c r="E114" s="39"/>
      <c r="F114" s="39"/>
      <c r="G114" s="39"/>
      <c r="H114" s="39"/>
      <c r="I114" s="39"/>
      <c r="J114" s="265"/>
      <c r="K114" s="265"/>
      <c r="L114" s="265"/>
      <c r="M114" s="265"/>
      <c r="N114" s="266"/>
    </row>
    <row r="115" spans="1:14" ht="13.5" thickBot="1">
      <c r="A115" s="283" t="s">
        <v>169</v>
      </c>
      <c r="B115" s="284"/>
      <c r="C115" s="201">
        <v>6238.25</v>
      </c>
      <c r="D115" s="39"/>
      <c r="E115" s="39"/>
      <c r="F115" s="39"/>
      <c r="G115" s="39"/>
      <c r="H115" s="39"/>
      <c r="I115" s="39"/>
      <c r="J115" s="265"/>
      <c r="K115" s="265"/>
      <c r="L115" s="265"/>
      <c r="M115" s="265"/>
      <c r="N115" s="266"/>
    </row>
    <row r="116" spans="1:14" ht="13.5" thickBot="1">
      <c r="A116" s="119" t="s">
        <v>73</v>
      </c>
      <c r="B116" s="285"/>
      <c r="C116" s="189">
        <f>C113+C114+C115</f>
        <v>467055.81</v>
      </c>
      <c r="D116" s="38"/>
      <c r="E116" s="39"/>
      <c r="F116" s="39"/>
      <c r="G116" s="39"/>
      <c r="H116" s="39"/>
      <c r="I116" s="39"/>
      <c r="J116" s="265"/>
      <c r="K116" s="265"/>
      <c r="L116" s="265"/>
      <c r="M116" s="265"/>
      <c r="N116" s="266"/>
    </row>
    <row r="117" spans="1:14" ht="12.75">
      <c r="A117" s="93" t="s">
        <v>63</v>
      </c>
      <c r="B117" s="94"/>
      <c r="C117" s="198">
        <v>0</v>
      </c>
      <c r="D117" s="39"/>
      <c r="E117" s="39"/>
      <c r="F117" s="39"/>
      <c r="G117" s="39"/>
      <c r="H117" s="38"/>
      <c r="I117" s="38"/>
      <c r="J117" s="265"/>
      <c r="K117" s="265"/>
      <c r="L117" s="265"/>
      <c r="M117" s="265"/>
      <c r="N117" s="266"/>
    </row>
    <row r="118" spans="1:14" ht="12.75">
      <c r="A118" s="286" t="s">
        <v>196</v>
      </c>
      <c r="B118" s="287"/>
      <c r="C118" s="198">
        <v>277104.23</v>
      </c>
      <c r="D118" s="39"/>
      <c r="E118" s="39"/>
      <c r="F118" s="39"/>
      <c r="G118" s="39"/>
      <c r="H118" s="39"/>
      <c r="I118" s="39"/>
      <c r="J118" s="265"/>
      <c r="K118" s="265"/>
      <c r="L118" s="265"/>
      <c r="M118" s="265"/>
      <c r="N118" s="266"/>
    </row>
    <row r="119" spans="1:14" ht="13.5" thickBot="1">
      <c r="A119" s="249" t="s">
        <v>61</v>
      </c>
      <c r="B119" s="288"/>
      <c r="C119" s="201">
        <v>370.88</v>
      </c>
      <c r="D119" s="39"/>
      <c r="E119" s="39"/>
      <c r="F119" s="39"/>
      <c r="G119" s="39"/>
      <c r="H119" s="39"/>
      <c r="I119" s="39"/>
      <c r="J119" s="265"/>
      <c r="K119" s="265"/>
      <c r="L119" s="265"/>
      <c r="M119" s="265"/>
      <c r="N119" s="266"/>
    </row>
    <row r="120" spans="1:14" ht="13.5" thickBot="1">
      <c r="A120" s="289" t="s">
        <v>74</v>
      </c>
      <c r="B120" s="290"/>
      <c r="C120" s="189">
        <f>C118+C119</f>
        <v>277475.11</v>
      </c>
      <c r="D120" s="38"/>
      <c r="E120" s="39"/>
      <c r="F120" s="39"/>
      <c r="G120" s="39"/>
      <c r="H120" s="39"/>
      <c r="I120" s="39"/>
      <c r="J120" s="265"/>
      <c r="K120" s="265"/>
      <c r="L120" s="265"/>
      <c r="M120" s="265"/>
      <c r="N120" s="266"/>
    </row>
    <row r="121" spans="1:14" ht="13.5" thickBot="1">
      <c r="A121" s="291" t="s">
        <v>209</v>
      </c>
      <c r="B121" s="292"/>
      <c r="C121" s="277">
        <f>C112+C116-C120</f>
        <v>448927.17000000004</v>
      </c>
      <c r="D121" s="38"/>
      <c r="E121" s="38"/>
      <c r="F121" s="38"/>
      <c r="G121" s="38"/>
      <c r="H121" s="38"/>
      <c r="I121" s="293"/>
      <c r="J121" s="265"/>
      <c r="K121" s="265"/>
      <c r="L121" s="265"/>
      <c r="M121" s="265"/>
      <c r="N121" s="266"/>
    </row>
    <row r="122" spans="1:13" ht="12.75">
      <c r="A122" s="6"/>
      <c r="B122" s="6"/>
      <c r="C122" s="6"/>
      <c r="D122" s="6"/>
      <c r="E122" s="6"/>
      <c r="F122" s="6"/>
      <c r="G122" s="6"/>
      <c r="H122" s="294"/>
      <c r="I122" s="3"/>
      <c r="J122" s="3"/>
      <c r="K122" s="3"/>
      <c r="L122" s="3"/>
      <c r="M122" s="3"/>
    </row>
    <row r="123" spans="1:13" ht="12.75">
      <c r="A123" s="6"/>
      <c r="B123" s="6"/>
      <c r="C123" s="6"/>
      <c r="D123" s="6"/>
      <c r="E123" s="6"/>
      <c r="F123" s="6"/>
      <c r="G123" s="6"/>
      <c r="H123" s="294"/>
      <c r="I123" s="3"/>
      <c r="J123" s="3"/>
      <c r="K123" s="3"/>
      <c r="L123" s="3"/>
      <c r="M123" s="3"/>
    </row>
    <row r="124" spans="1:4" ht="15.75" customHeight="1" thickBot="1">
      <c r="A124" s="295" t="s">
        <v>216</v>
      </c>
      <c r="B124" s="295"/>
      <c r="C124" s="295"/>
      <c r="D124" s="295"/>
    </row>
    <row r="125" spans="1:8" ht="12.75">
      <c r="A125" s="296" t="s">
        <v>45</v>
      </c>
      <c r="B125" s="297"/>
      <c r="C125" s="298" t="s">
        <v>150</v>
      </c>
      <c r="D125" s="299" t="s">
        <v>151</v>
      </c>
      <c r="E125" s="179" t="s">
        <v>192</v>
      </c>
      <c r="F125" s="300"/>
      <c r="G125" s="301"/>
      <c r="H125" s="302"/>
    </row>
    <row r="126" spans="1:8" ht="13.5" thickBot="1">
      <c r="A126" s="303"/>
      <c r="B126" s="304"/>
      <c r="C126" s="305"/>
      <c r="D126" s="306"/>
      <c r="E126" s="183"/>
      <c r="F126" s="271"/>
      <c r="G126" s="307"/>
      <c r="H126" s="302"/>
    </row>
    <row r="127" spans="1:8" ht="13.5" thickBot="1">
      <c r="A127" s="308"/>
      <c r="B127" s="309"/>
      <c r="C127" s="72" t="s">
        <v>8</v>
      </c>
      <c r="D127" s="310" t="s">
        <v>8</v>
      </c>
      <c r="E127" s="310" t="s">
        <v>8</v>
      </c>
      <c r="F127" s="311"/>
      <c r="G127" s="307"/>
      <c r="H127" s="302"/>
    </row>
    <row r="128" spans="1:8" ht="13.5" thickBot="1">
      <c r="A128" s="312" t="s">
        <v>199</v>
      </c>
      <c r="B128" s="313"/>
      <c r="C128" s="189">
        <v>2510738.48</v>
      </c>
      <c r="D128" s="314">
        <v>934416.38</v>
      </c>
      <c r="E128" s="314">
        <v>8091.58</v>
      </c>
      <c r="F128" s="311"/>
      <c r="G128" s="307"/>
      <c r="H128" s="302"/>
    </row>
    <row r="129" spans="1:8" ht="12.75" customHeight="1">
      <c r="A129" s="315" t="s">
        <v>152</v>
      </c>
      <c r="B129" s="316"/>
      <c r="C129" s="195">
        <v>40672839.5</v>
      </c>
      <c r="D129" s="317">
        <v>0</v>
      </c>
      <c r="E129" s="317">
        <v>0</v>
      </c>
      <c r="F129" s="311"/>
      <c r="G129" s="307"/>
      <c r="H129" s="302"/>
    </row>
    <row r="130" spans="1:8" ht="12.75">
      <c r="A130" s="196" t="s">
        <v>143</v>
      </c>
      <c r="B130" s="197"/>
      <c r="C130" s="195">
        <v>137276.13</v>
      </c>
      <c r="D130" s="317">
        <v>0</v>
      </c>
      <c r="E130" s="317">
        <v>3370.54</v>
      </c>
      <c r="F130" s="123"/>
      <c r="G130" s="38"/>
      <c r="H130" s="302"/>
    </row>
    <row r="131" spans="1:8" ht="12.75">
      <c r="A131" s="155" t="s">
        <v>107</v>
      </c>
      <c r="B131" s="156"/>
      <c r="C131" s="198">
        <v>5745.55</v>
      </c>
      <c r="D131" s="318">
        <v>0</v>
      </c>
      <c r="E131" s="318">
        <v>0</v>
      </c>
      <c r="F131" s="39"/>
      <c r="G131" s="39"/>
      <c r="H131" s="302"/>
    </row>
    <row r="132" spans="1:8" ht="12.75" customHeight="1" thickBot="1">
      <c r="A132" s="155" t="s">
        <v>153</v>
      </c>
      <c r="B132" s="156"/>
      <c r="C132" s="198">
        <v>2994124.02</v>
      </c>
      <c r="D132" s="318">
        <v>0</v>
      </c>
      <c r="E132" s="318">
        <v>0</v>
      </c>
      <c r="F132" s="39"/>
      <c r="G132" s="39"/>
      <c r="H132" s="302"/>
    </row>
    <row r="133" spans="1:8" ht="13.5" thickBot="1">
      <c r="A133" s="167" t="s">
        <v>73</v>
      </c>
      <c r="B133" s="168"/>
      <c r="C133" s="189">
        <f>SUM(C129:C132)</f>
        <v>43809985.2</v>
      </c>
      <c r="D133" s="189">
        <f>SUM(D130:D132)</f>
        <v>0</v>
      </c>
      <c r="E133" s="189">
        <f>E129+E130+E131+E132</f>
        <v>3370.54</v>
      </c>
      <c r="F133" s="123"/>
      <c r="G133" s="38"/>
      <c r="H133" s="302"/>
    </row>
    <row r="134" spans="1:8" ht="12.75">
      <c r="A134" s="315" t="s">
        <v>154</v>
      </c>
      <c r="B134" s="319"/>
      <c r="C134" s="195">
        <v>20537609.73</v>
      </c>
      <c r="D134" s="318">
        <v>0</v>
      </c>
      <c r="E134" s="318">
        <v>0</v>
      </c>
      <c r="F134" s="39"/>
      <c r="G134" s="39"/>
      <c r="H134" s="302"/>
    </row>
    <row r="135" spans="1:8" ht="12.75">
      <c r="A135" s="155" t="s">
        <v>155</v>
      </c>
      <c r="B135" s="320"/>
      <c r="C135" s="198">
        <v>2994124.02</v>
      </c>
      <c r="D135" s="318">
        <v>0</v>
      </c>
      <c r="E135" s="318">
        <v>0</v>
      </c>
      <c r="F135" s="39"/>
      <c r="G135" s="39"/>
      <c r="H135" s="302"/>
    </row>
    <row r="136" spans="1:8" ht="12.75">
      <c r="A136" s="321" t="s">
        <v>37</v>
      </c>
      <c r="B136" s="322"/>
      <c r="C136" s="201">
        <v>0</v>
      </c>
      <c r="D136" s="323">
        <v>1.7</v>
      </c>
      <c r="E136" s="323">
        <v>0</v>
      </c>
      <c r="F136" s="123"/>
      <c r="G136" s="123"/>
      <c r="H136" s="302"/>
    </row>
    <row r="137" spans="1:8" ht="12.75">
      <c r="A137" s="155" t="s">
        <v>156</v>
      </c>
      <c r="B137" s="324"/>
      <c r="C137" s="201">
        <v>0</v>
      </c>
      <c r="D137" s="323">
        <v>1091.26</v>
      </c>
      <c r="E137" s="323">
        <v>0</v>
      </c>
      <c r="F137" s="123"/>
      <c r="G137" s="123"/>
      <c r="H137" s="302"/>
    </row>
    <row r="138" spans="1:8" ht="13.5" thickBot="1">
      <c r="A138" s="325" t="s">
        <v>205</v>
      </c>
      <c r="B138" s="326"/>
      <c r="C138" s="201">
        <v>0</v>
      </c>
      <c r="D138" s="323">
        <v>0</v>
      </c>
      <c r="E138" s="323">
        <v>11462.12</v>
      </c>
      <c r="F138" s="123"/>
      <c r="G138" s="123"/>
      <c r="H138" s="302"/>
    </row>
    <row r="139" spans="1:5" ht="13.5" thickBot="1">
      <c r="A139" s="170" t="s">
        <v>74</v>
      </c>
      <c r="B139" s="171"/>
      <c r="C139" s="189">
        <f>SUM(C134:C138)</f>
        <v>23531733.75</v>
      </c>
      <c r="D139" s="189">
        <f>SUM(D134:D138)</f>
        <v>1092.96</v>
      </c>
      <c r="E139" s="189">
        <f>E134+E135+E136+E138</f>
        <v>11462.12</v>
      </c>
    </row>
    <row r="140" spans="1:5" ht="13.5" thickBot="1">
      <c r="A140" s="74" t="s">
        <v>217</v>
      </c>
      <c r="B140" s="92"/>
      <c r="C140" s="258">
        <f>C128+C133-C139</f>
        <v>22788989.93</v>
      </c>
      <c r="D140" s="258">
        <f>SUM(D128+D133-D139)</f>
        <v>933323.42</v>
      </c>
      <c r="E140" s="258">
        <f>E128+E133-E139</f>
        <v>0</v>
      </c>
    </row>
    <row r="141" ht="12.75">
      <c r="A141" s="6"/>
    </row>
    <row r="142" spans="1:5" ht="13.5" thickBot="1">
      <c r="A142" s="173" t="s">
        <v>218</v>
      </c>
      <c r="B142" s="173"/>
      <c r="C142" s="173"/>
      <c r="D142" s="173"/>
      <c r="E142" s="173"/>
    </row>
    <row r="143" spans="1:5" ht="13.5" thickBot="1">
      <c r="A143" s="57" t="s">
        <v>45</v>
      </c>
      <c r="B143" s="58"/>
      <c r="C143" s="66" t="s">
        <v>157</v>
      </c>
      <c r="D143" s="67" t="s">
        <v>6</v>
      </c>
      <c r="E143" s="34"/>
    </row>
    <row r="144" spans="1:5" ht="13.5" thickBot="1">
      <c r="A144" s="70"/>
      <c r="B144" s="71"/>
      <c r="C144" s="327" t="s">
        <v>8</v>
      </c>
      <c r="D144" s="72" t="s">
        <v>116</v>
      </c>
      <c r="E144" s="118"/>
    </row>
    <row r="145" spans="1:5" ht="13.5" thickBot="1">
      <c r="A145" s="74" t="s">
        <v>199</v>
      </c>
      <c r="B145" s="328"/>
      <c r="C145" s="329">
        <v>10858172.19</v>
      </c>
      <c r="D145" s="188">
        <v>16138200.61</v>
      </c>
      <c r="E145" s="330"/>
    </row>
    <row r="146" spans="1:5" ht="12.75">
      <c r="A146" s="93" t="s">
        <v>22</v>
      </c>
      <c r="B146" s="331"/>
      <c r="C146" s="246">
        <v>26493886.77</v>
      </c>
      <c r="D146" s="332">
        <v>7360674.88</v>
      </c>
      <c r="E146" s="333"/>
    </row>
    <row r="147" spans="1:5" ht="13.5" thickBot="1">
      <c r="A147" s="334" t="s">
        <v>23</v>
      </c>
      <c r="B147" s="335"/>
      <c r="C147" s="336">
        <v>25093722.75</v>
      </c>
      <c r="D147" s="337">
        <v>5645006.14</v>
      </c>
      <c r="E147" s="333"/>
    </row>
    <row r="148" spans="1:5" ht="13.5" thickBot="1">
      <c r="A148" s="170" t="s">
        <v>217</v>
      </c>
      <c r="B148" s="326"/>
      <c r="C148" s="329">
        <f>C145+C146-C147</f>
        <v>12258336.21</v>
      </c>
      <c r="D148" s="189">
        <f>D145+D146-D147</f>
        <v>17853869.349999998</v>
      </c>
      <c r="E148" s="330"/>
    </row>
    <row r="149" ht="18" customHeight="1">
      <c r="A149" s="6"/>
    </row>
    <row r="150" spans="1:12" ht="13.5" thickBot="1">
      <c r="A150" s="338" t="s">
        <v>219</v>
      </c>
      <c r="B150" s="339"/>
      <c r="C150" s="339"/>
      <c r="D150" s="141"/>
      <c r="E150" s="340"/>
      <c r="F150" s="340"/>
      <c r="G150" s="55"/>
      <c r="H150" s="3"/>
      <c r="I150" s="3"/>
      <c r="J150" s="3"/>
      <c r="K150" s="3"/>
      <c r="L150" s="3"/>
    </row>
    <row r="151" spans="1:12" ht="12.75">
      <c r="A151" s="57" t="s">
        <v>0</v>
      </c>
      <c r="B151" s="219"/>
      <c r="C151" s="57" t="s">
        <v>158</v>
      </c>
      <c r="D151" s="220"/>
      <c r="E151" s="221"/>
      <c r="F151" s="341"/>
      <c r="G151" s="33"/>
      <c r="H151" s="3"/>
      <c r="I151" s="3"/>
      <c r="J151" s="3"/>
      <c r="K151" s="3"/>
      <c r="L151" s="3"/>
    </row>
    <row r="152" spans="1:12" ht="13.5" thickBot="1">
      <c r="A152" s="224"/>
      <c r="B152" s="225"/>
      <c r="C152" s="226"/>
      <c r="D152" s="227"/>
      <c r="E152" s="228"/>
      <c r="F152" s="341"/>
      <c r="G152" s="33"/>
      <c r="H152" s="3"/>
      <c r="I152" s="3"/>
      <c r="J152" s="3"/>
      <c r="K152" s="3"/>
      <c r="L152" s="3"/>
    </row>
    <row r="153" spans="1:12" ht="13.5" thickBot="1">
      <c r="A153" s="224"/>
      <c r="B153" s="225"/>
      <c r="C153" s="342" t="s">
        <v>5</v>
      </c>
      <c r="D153" s="232" t="s">
        <v>159</v>
      </c>
      <c r="E153" s="67" t="s">
        <v>173</v>
      </c>
      <c r="F153" s="343"/>
      <c r="G153" s="34"/>
      <c r="H153" s="3"/>
      <c r="I153" s="3"/>
      <c r="J153" s="3"/>
      <c r="K153" s="3"/>
      <c r="L153" s="3"/>
    </row>
    <row r="154" spans="1:12" ht="13.5" thickBot="1">
      <c r="A154" s="235"/>
      <c r="B154" s="236"/>
      <c r="C154" s="237" t="s">
        <v>8</v>
      </c>
      <c r="D154" s="237" t="s">
        <v>8</v>
      </c>
      <c r="E154" s="72" t="s">
        <v>8</v>
      </c>
      <c r="F154" s="344"/>
      <c r="G154" s="118"/>
      <c r="H154" s="3"/>
      <c r="I154" s="3"/>
      <c r="J154" s="3"/>
      <c r="K154" s="3"/>
      <c r="L154" s="3"/>
    </row>
    <row r="155" spans="1:12" ht="13.5" thickBot="1">
      <c r="A155" s="74" t="s">
        <v>198</v>
      </c>
      <c r="B155" s="75"/>
      <c r="C155" s="182">
        <v>136670.26</v>
      </c>
      <c r="D155" s="189">
        <v>46433.85</v>
      </c>
      <c r="E155" s="189">
        <v>858112.97</v>
      </c>
      <c r="F155" s="345"/>
      <c r="G155" s="38"/>
      <c r="H155" s="3"/>
      <c r="I155" s="3"/>
      <c r="J155" s="3"/>
      <c r="K155" s="3"/>
      <c r="L155" s="3"/>
    </row>
    <row r="156" spans="1:12" ht="12.75" customHeight="1">
      <c r="A156" s="315" t="s">
        <v>22</v>
      </c>
      <c r="B156" s="346"/>
      <c r="C156" s="195">
        <v>84.97</v>
      </c>
      <c r="D156" s="195">
        <v>12.94</v>
      </c>
      <c r="E156" s="195">
        <v>0.58</v>
      </c>
      <c r="F156" s="347"/>
      <c r="G156" s="39"/>
      <c r="H156" s="3"/>
      <c r="I156" s="3"/>
      <c r="J156" s="3"/>
      <c r="K156" s="3"/>
      <c r="L156" s="3"/>
    </row>
    <row r="157" spans="1:12" ht="12.75" customHeight="1" thickBot="1">
      <c r="A157" s="348" t="s">
        <v>23</v>
      </c>
      <c r="B157" s="349"/>
      <c r="C157" s="201">
        <v>40377.46</v>
      </c>
      <c r="D157" s="201">
        <v>29932.4</v>
      </c>
      <c r="E157" s="201">
        <v>2587.92</v>
      </c>
      <c r="F157" s="347"/>
      <c r="G157" s="39"/>
      <c r="H157" s="3"/>
      <c r="I157" s="3"/>
      <c r="J157" s="3"/>
      <c r="K157" s="3"/>
      <c r="L157" s="3"/>
    </row>
    <row r="158" spans="1:12" ht="12.75" customHeight="1" thickBot="1">
      <c r="A158" s="74" t="s">
        <v>220</v>
      </c>
      <c r="B158" s="75"/>
      <c r="C158" s="216">
        <f>C155+C156-C157</f>
        <v>96377.77000000002</v>
      </c>
      <c r="D158" s="216">
        <f>D155+D156-D157</f>
        <v>16514.39</v>
      </c>
      <c r="E158" s="216">
        <f>E155+E156-E157</f>
        <v>855525.6299999999</v>
      </c>
      <c r="F158" s="345"/>
      <c r="G158" s="38"/>
      <c r="H158" s="3"/>
      <c r="I158" s="3"/>
      <c r="J158" s="3"/>
      <c r="K158" s="3"/>
      <c r="L158" s="3"/>
    </row>
    <row r="159" spans="1:12" ht="12.75" customHeight="1">
      <c r="A159" s="123"/>
      <c r="B159" s="123"/>
      <c r="C159" s="350"/>
      <c r="D159" s="350"/>
      <c r="E159" s="350"/>
      <c r="F159" s="38"/>
      <c r="G159" s="38"/>
      <c r="H159" s="3"/>
      <c r="I159" s="3"/>
      <c r="J159" s="3"/>
      <c r="K159" s="3"/>
      <c r="L159" s="3"/>
    </row>
    <row r="160" spans="1:12" ht="13.5" thickBot="1">
      <c r="A160" s="300" t="s">
        <v>221</v>
      </c>
      <c r="B160" s="351"/>
      <c r="C160" s="351"/>
      <c r="D160" s="55"/>
      <c r="E160" s="55"/>
      <c r="F160" s="55"/>
      <c r="G160" s="55"/>
      <c r="H160" s="3"/>
      <c r="I160" s="3"/>
      <c r="J160" s="3"/>
      <c r="K160" s="3"/>
      <c r="L160" s="3"/>
    </row>
    <row r="161" spans="1:12" ht="12.75">
      <c r="A161" s="57" t="s">
        <v>0</v>
      </c>
      <c r="B161" s="219"/>
      <c r="C161" s="57" t="s">
        <v>160</v>
      </c>
      <c r="D161" s="220"/>
      <c r="E161" s="64"/>
      <c r="F161" s="33"/>
      <c r="G161" s="55"/>
      <c r="H161" s="3"/>
      <c r="I161" s="3"/>
      <c r="J161" s="3"/>
      <c r="K161" s="3"/>
      <c r="L161" s="3"/>
    </row>
    <row r="162" spans="1:12" ht="13.5" thickBot="1">
      <c r="A162" s="224"/>
      <c r="B162" s="225"/>
      <c r="C162" s="226"/>
      <c r="D162" s="227"/>
      <c r="E162" s="352"/>
      <c r="F162" s="33"/>
      <c r="G162" s="55"/>
      <c r="H162" s="3"/>
      <c r="I162" s="3"/>
      <c r="J162" s="3"/>
      <c r="K162" s="3"/>
      <c r="L162" s="3"/>
    </row>
    <row r="163" spans="1:12" ht="13.5" thickBot="1">
      <c r="A163" s="224"/>
      <c r="B163" s="225"/>
      <c r="C163" s="342" t="s">
        <v>5</v>
      </c>
      <c r="D163" s="232" t="s">
        <v>7</v>
      </c>
      <c r="E163" s="343"/>
      <c r="F163" s="353"/>
      <c r="G163" s="55"/>
      <c r="H163" s="3"/>
      <c r="I163" s="3"/>
      <c r="J163" s="3"/>
      <c r="K163" s="3"/>
      <c r="L163" s="3"/>
    </row>
    <row r="164" spans="1:12" ht="13.5" thickBot="1">
      <c r="A164" s="235"/>
      <c r="B164" s="236"/>
      <c r="C164" s="354" t="s">
        <v>8</v>
      </c>
      <c r="D164" s="355" t="s">
        <v>8</v>
      </c>
      <c r="E164" s="356"/>
      <c r="F164" s="357"/>
      <c r="G164" s="55"/>
      <c r="H164" s="3"/>
      <c r="I164" s="3"/>
      <c r="J164" s="3"/>
      <c r="K164" s="3"/>
      <c r="L164" s="3"/>
    </row>
    <row r="165" spans="1:12" ht="13.5" thickBot="1">
      <c r="A165" s="74" t="s">
        <v>198</v>
      </c>
      <c r="B165" s="328"/>
      <c r="C165" s="182">
        <v>657815.66</v>
      </c>
      <c r="D165" s="214">
        <v>25513.74</v>
      </c>
      <c r="E165" s="358"/>
      <c r="F165" s="123"/>
      <c r="G165" s="55"/>
      <c r="H165" s="3"/>
      <c r="I165" s="3"/>
      <c r="J165" s="3"/>
      <c r="K165" s="3"/>
      <c r="L165" s="3"/>
    </row>
    <row r="166" spans="1:12" ht="12.75" customHeight="1">
      <c r="A166" s="315" t="s">
        <v>22</v>
      </c>
      <c r="B166" s="316"/>
      <c r="C166" s="359">
        <v>20248137.97</v>
      </c>
      <c r="D166" s="360">
        <v>27296400.74</v>
      </c>
      <c r="E166" s="361"/>
      <c r="F166" s="68"/>
      <c r="G166" s="55"/>
      <c r="H166" s="3"/>
      <c r="I166" s="3"/>
      <c r="J166" s="3"/>
      <c r="K166" s="3"/>
      <c r="L166" s="3"/>
    </row>
    <row r="167" spans="1:12" ht="12.75" customHeight="1" thickBot="1">
      <c r="A167" s="348" t="s">
        <v>23</v>
      </c>
      <c r="B167" s="362"/>
      <c r="C167" s="363">
        <v>20387253.5</v>
      </c>
      <c r="D167" s="364">
        <v>27313726.86</v>
      </c>
      <c r="E167" s="361"/>
      <c r="F167" s="68"/>
      <c r="G167" s="55"/>
      <c r="H167" s="3"/>
      <c r="I167" s="3"/>
      <c r="J167" s="3"/>
      <c r="K167" s="3"/>
      <c r="L167" s="3"/>
    </row>
    <row r="168" spans="1:12" ht="13.5" thickBot="1">
      <c r="A168" s="74" t="s">
        <v>220</v>
      </c>
      <c r="B168" s="328"/>
      <c r="C168" s="189">
        <f>C165+C166-C167</f>
        <v>518700.12999999896</v>
      </c>
      <c r="D168" s="329">
        <f>D165+D166-D167</f>
        <v>8187.619999997318</v>
      </c>
      <c r="E168" s="345"/>
      <c r="F168" s="38"/>
      <c r="G168" s="55"/>
      <c r="H168" s="365"/>
      <c r="I168" s="3"/>
      <c r="J168" s="3"/>
      <c r="K168" s="3"/>
      <c r="L168" s="3"/>
    </row>
    <row r="169" spans="1:12" ht="12" customHeight="1">
      <c r="A169" s="45"/>
      <c r="B169" s="6"/>
      <c r="C169" s="6"/>
      <c r="D169" s="6"/>
      <c r="E169" s="6"/>
      <c r="F169" s="6"/>
      <c r="G169" s="6"/>
      <c r="H169" s="3"/>
      <c r="I169" s="3"/>
      <c r="J169" s="3"/>
      <c r="K169" s="3"/>
      <c r="L169" s="3"/>
    </row>
    <row r="170" spans="1:12" ht="12.75" hidden="1">
      <c r="A170" s="137"/>
      <c r="B170" s="137"/>
      <c r="C170" s="366"/>
      <c r="D170" s="366"/>
      <c r="E170" s="366"/>
      <c r="F170" s="366"/>
      <c r="G170" s="366"/>
      <c r="H170" s="3"/>
      <c r="I170" s="3"/>
      <c r="J170" s="3"/>
      <c r="K170" s="3"/>
      <c r="L170" s="3"/>
    </row>
    <row r="171" spans="1:12" ht="12.75">
      <c r="A171" s="137"/>
      <c r="B171" s="137"/>
      <c r="C171" s="366"/>
      <c r="D171" s="366"/>
      <c r="E171" s="366"/>
      <c r="F171" s="366"/>
      <c r="G171" s="366"/>
      <c r="H171" s="3"/>
      <c r="I171" s="3"/>
      <c r="J171" s="3"/>
      <c r="K171" s="3"/>
      <c r="L171" s="3"/>
    </row>
    <row r="172" spans="1:12" ht="12.75">
      <c r="A172" s="137"/>
      <c r="B172" s="137"/>
      <c r="C172" s="366"/>
      <c r="D172" s="366"/>
      <c r="E172" s="366"/>
      <c r="F172" s="366"/>
      <c r="G172" s="366"/>
      <c r="H172" s="3"/>
      <c r="I172" s="3"/>
      <c r="J172" s="3"/>
      <c r="K172" s="3"/>
      <c r="L172" s="3"/>
    </row>
    <row r="173" spans="1:12" ht="13.5" thickBot="1">
      <c r="A173" s="367" t="s">
        <v>222</v>
      </c>
      <c r="B173" s="137"/>
      <c r="C173" s="366"/>
      <c r="D173" s="366"/>
      <c r="E173" s="366"/>
      <c r="F173" s="366"/>
      <c r="G173" s="366"/>
      <c r="H173" s="3"/>
      <c r="I173" s="3"/>
      <c r="J173" s="3"/>
      <c r="K173" s="3"/>
      <c r="L173" s="3"/>
    </row>
    <row r="174" spans="1:12" ht="13.5" thickBot="1">
      <c r="A174" s="57" t="s">
        <v>161</v>
      </c>
      <c r="B174" s="368"/>
      <c r="C174" s="232" t="s">
        <v>5</v>
      </c>
      <c r="D174" s="232" t="s">
        <v>159</v>
      </c>
      <c r="E174" s="67" t="s">
        <v>174</v>
      </c>
      <c r="F174" s="343"/>
      <c r="G174" s="34"/>
      <c r="H174" s="3"/>
      <c r="I174" s="3"/>
      <c r="J174" s="3"/>
      <c r="K174" s="3"/>
      <c r="L174" s="3"/>
    </row>
    <row r="175" spans="1:12" ht="13.5" thickBot="1">
      <c r="A175" s="369"/>
      <c r="B175" s="370"/>
      <c r="C175" s="237" t="s">
        <v>8</v>
      </c>
      <c r="D175" s="237" t="s">
        <v>8</v>
      </c>
      <c r="E175" s="72" t="s">
        <v>8</v>
      </c>
      <c r="F175" s="344"/>
      <c r="G175" s="118"/>
      <c r="H175" s="3"/>
      <c r="I175" s="3"/>
      <c r="J175" s="3"/>
      <c r="K175" s="3"/>
      <c r="L175" s="3"/>
    </row>
    <row r="176" spans="1:12" ht="13.5" thickBot="1">
      <c r="A176" s="74" t="s">
        <v>198</v>
      </c>
      <c r="B176" s="75"/>
      <c r="C176" s="182">
        <v>438701.11</v>
      </c>
      <c r="D176" s="189">
        <v>77809.28</v>
      </c>
      <c r="E176" s="189">
        <v>-724758.03</v>
      </c>
      <c r="F176" s="345"/>
      <c r="G176" s="38"/>
      <c r="H176" s="3"/>
      <c r="I176" s="3"/>
      <c r="J176" s="3"/>
      <c r="K176" s="3"/>
      <c r="L176" s="3"/>
    </row>
    <row r="177" spans="1:12" ht="12.75" customHeight="1">
      <c r="A177" s="315" t="s">
        <v>22</v>
      </c>
      <c r="B177" s="346"/>
      <c r="C177" s="195">
        <v>54.43</v>
      </c>
      <c r="D177" s="195">
        <v>0</v>
      </c>
      <c r="E177" s="195">
        <v>0</v>
      </c>
      <c r="F177" s="347"/>
      <c r="G177" s="39"/>
      <c r="H177" s="3"/>
      <c r="I177" s="3"/>
      <c r="J177" s="3"/>
      <c r="K177" s="3"/>
      <c r="L177" s="3"/>
    </row>
    <row r="178" spans="1:12" ht="12.75" customHeight="1" thickBot="1">
      <c r="A178" s="348" t="s">
        <v>23</v>
      </c>
      <c r="B178" s="349"/>
      <c r="C178" s="201">
        <v>416086.97</v>
      </c>
      <c r="D178" s="201">
        <v>64927.78</v>
      </c>
      <c r="E178" s="201">
        <v>130767.6</v>
      </c>
      <c r="F178" s="347"/>
      <c r="G178" s="39"/>
      <c r="H178" s="3"/>
      <c r="I178" s="3"/>
      <c r="J178" s="3"/>
      <c r="K178" s="3"/>
      <c r="L178" s="3"/>
    </row>
    <row r="179" spans="1:12" ht="15.75" customHeight="1" thickBot="1">
      <c r="A179" s="74" t="s">
        <v>223</v>
      </c>
      <c r="B179" s="75"/>
      <c r="C179" s="189">
        <f>C176+C177-C178</f>
        <v>22668.570000000007</v>
      </c>
      <c r="D179" s="189">
        <f>D176+D177-D178</f>
        <v>12881.5</v>
      </c>
      <c r="E179" s="189">
        <f>E176+E177-E178</f>
        <v>-855525.63</v>
      </c>
      <c r="F179" s="345"/>
      <c r="G179" s="38"/>
      <c r="H179" s="3"/>
      <c r="I179" s="3"/>
      <c r="J179" s="3"/>
      <c r="K179" s="3"/>
      <c r="L179" s="3"/>
    </row>
    <row r="180" spans="1:12" ht="12.75">
      <c r="A180" s="6"/>
      <c r="B180" s="6"/>
      <c r="C180" s="6"/>
      <c r="D180" s="6"/>
      <c r="E180" s="13"/>
      <c r="F180" s="6"/>
      <c r="G180" s="6"/>
      <c r="H180" s="3"/>
      <c r="I180" s="3"/>
      <c r="J180" s="3"/>
      <c r="K180" s="3"/>
      <c r="L180" s="3"/>
    </row>
    <row r="181" spans="1:14" ht="11.25" customHeight="1" hidden="1">
      <c r="A181" s="372"/>
      <c r="B181" s="372"/>
      <c r="C181" s="372"/>
      <c r="D181" s="372"/>
      <c r="E181" s="372"/>
      <c r="F181" s="372"/>
      <c r="G181" s="371"/>
      <c r="H181" s="371"/>
      <c r="I181" s="371"/>
      <c r="J181" s="371"/>
      <c r="K181" s="371"/>
      <c r="L181" s="371"/>
      <c r="M181" s="371"/>
      <c r="N181" s="371"/>
    </row>
    <row r="182" spans="1:12" ht="12.75">
      <c r="A182" s="53" t="s">
        <v>224</v>
      </c>
      <c r="B182" s="53"/>
      <c r="C182" s="53"/>
      <c r="D182" s="53"/>
      <c r="E182" s="53"/>
      <c r="F182" s="53"/>
      <c r="G182" s="6"/>
      <c r="H182" s="3"/>
      <c r="I182" s="3"/>
      <c r="J182" s="3"/>
      <c r="K182" s="3"/>
      <c r="L182" s="3"/>
    </row>
    <row r="183" spans="1:12" ht="0.75" customHeight="1" thickBot="1">
      <c r="A183" s="373"/>
      <c r="B183" s="373"/>
      <c r="C183" s="373"/>
      <c r="D183" s="373"/>
      <c r="E183" s="373"/>
      <c r="F183" s="373"/>
      <c r="G183" s="6"/>
      <c r="H183" s="3"/>
      <c r="I183" s="3"/>
      <c r="J183" s="3"/>
      <c r="K183" s="3"/>
      <c r="L183" s="3"/>
    </row>
    <row r="184" spans="1:12" ht="13.5" thickBot="1">
      <c r="A184" s="374" t="s">
        <v>45</v>
      </c>
      <c r="B184" s="375"/>
      <c r="C184" s="376" t="s">
        <v>162</v>
      </c>
      <c r="D184" s="377" t="s">
        <v>163</v>
      </c>
      <c r="E184" s="358"/>
      <c r="F184" s="123"/>
      <c r="G184" s="6"/>
      <c r="H184" s="3"/>
      <c r="I184" s="3"/>
      <c r="J184" s="3"/>
      <c r="K184" s="3"/>
      <c r="L184" s="3"/>
    </row>
    <row r="185" spans="1:12" ht="32.25" thickBot="1">
      <c r="A185" s="378"/>
      <c r="B185" s="379"/>
      <c r="C185" s="380" t="s">
        <v>193</v>
      </c>
      <c r="D185" s="381" t="s">
        <v>164</v>
      </c>
      <c r="E185" s="361"/>
      <c r="F185" s="68"/>
      <c r="G185" s="6"/>
      <c r="H185" s="3"/>
      <c r="I185" s="3"/>
      <c r="J185" s="3"/>
      <c r="K185" s="3"/>
      <c r="L185" s="3"/>
    </row>
    <row r="186" spans="1:12" ht="13.5" thickBot="1">
      <c r="A186" s="382"/>
      <c r="B186" s="383"/>
      <c r="C186" s="384" t="s">
        <v>8</v>
      </c>
      <c r="D186" s="384" t="s">
        <v>8</v>
      </c>
      <c r="E186" s="361"/>
      <c r="F186" s="68"/>
      <c r="G186" s="6"/>
      <c r="H186" s="3"/>
      <c r="I186" s="3"/>
      <c r="J186" s="3"/>
      <c r="K186" s="3"/>
      <c r="L186" s="3"/>
    </row>
    <row r="187" spans="1:12" ht="13.5" thickBot="1">
      <c r="A187" s="385" t="s">
        <v>199</v>
      </c>
      <c r="B187" s="386"/>
      <c r="C187" s="387">
        <v>235601.77</v>
      </c>
      <c r="D187" s="387">
        <v>841199.37</v>
      </c>
      <c r="E187" s="361"/>
      <c r="F187" s="68"/>
      <c r="G187" s="6"/>
      <c r="H187" s="3"/>
      <c r="I187" s="3"/>
      <c r="J187" s="3"/>
      <c r="K187" s="3"/>
      <c r="L187" s="3"/>
    </row>
    <row r="188" spans="1:12" ht="12.75">
      <c r="A188" s="388" t="s">
        <v>194</v>
      </c>
      <c r="B188" s="389"/>
      <c r="C188" s="390">
        <v>787454.72</v>
      </c>
      <c r="D188" s="390">
        <v>2490217.24</v>
      </c>
      <c r="E188" s="361"/>
      <c r="F188" s="68"/>
      <c r="G188" s="6"/>
      <c r="H188" s="3"/>
      <c r="I188" s="3"/>
      <c r="J188" s="3"/>
      <c r="K188" s="3"/>
      <c r="L188" s="3"/>
    </row>
    <row r="189" spans="1:12" ht="13.5" customHeight="1" hidden="1" thickBot="1">
      <c r="A189" s="391" t="s">
        <v>133</v>
      </c>
      <c r="B189" s="392"/>
      <c r="C189" s="390">
        <v>0</v>
      </c>
      <c r="D189" s="390">
        <v>0</v>
      </c>
      <c r="E189" s="361"/>
      <c r="F189" s="68"/>
      <c r="G189" s="6"/>
      <c r="H189" s="3"/>
      <c r="I189" s="3"/>
      <c r="J189" s="3"/>
      <c r="K189" s="3"/>
      <c r="L189" s="3"/>
    </row>
    <row r="190" spans="1:12" ht="12.75">
      <c r="A190" s="391" t="s">
        <v>165</v>
      </c>
      <c r="B190" s="392"/>
      <c r="C190" s="390">
        <v>0</v>
      </c>
      <c r="D190" s="390">
        <v>0</v>
      </c>
      <c r="E190" s="358"/>
      <c r="F190" s="123"/>
      <c r="G190" s="6"/>
      <c r="H190" s="3"/>
      <c r="I190" s="3"/>
      <c r="J190" s="3"/>
      <c r="K190" s="3"/>
      <c r="L190" s="3"/>
    </row>
    <row r="191" spans="1:12" ht="12.75">
      <c r="A191" s="393" t="s">
        <v>180</v>
      </c>
      <c r="B191" s="394"/>
      <c r="C191" s="390">
        <v>93250</v>
      </c>
      <c r="D191" s="390">
        <v>450000</v>
      </c>
      <c r="E191" s="361"/>
      <c r="F191" s="68"/>
      <c r="G191" s="6"/>
      <c r="H191" s="3"/>
      <c r="I191" s="3"/>
      <c r="J191" s="3"/>
      <c r="K191" s="3"/>
      <c r="L191" s="3"/>
    </row>
    <row r="192" spans="1:12" ht="12.75">
      <c r="A192" s="395" t="s">
        <v>107</v>
      </c>
      <c r="B192" s="396"/>
      <c r="C192" s="390">
        <v>198.88</v>
      </c>
      <c r="D192" s="390">
        <v>382.34</v>
      </c>
      <c r="E192" s="361"/>
      <c r="F192" s="68"/>
      <c r="G192" s="6"/>
      <c r="H192" s="3"/>
      <c r="I192" s="3"/>
      <c r="J192" s="3"/>
      <c r="K192" s="3"/>
      <c r="L192" s="3"/>
    </row>
    <row r="193" spans="1:12" ht="13.5" thickBot="1">
      <c r="A193" s="397" t="s">
        <v>134</v>
      </c>
      <c r="B193" s="398"/>
      <c r="C193" s="390">
        <v>0</v>
      </c>
      <c r="D193" s="390">
        <v>0</v>
      </c>
      <c r="E193" s="361"/>
      <c r="F193" s="68"/>
      <c r="G193" s="6"/>
      <c r="H193" s="3"/>
      <c r="I193" s="3"/>
      <c r="J193" s="3"/>
      <c r="K193" s="3"/>
      <c r="L193" s="3"/>
    </row>
    <row r="194" spans="1:12" ht="13.5" thickBot="1">
      <c r="A194" s="385" t="s">
        <v>73</v>
      </c>
      <c r="B194" s="386"/>
      <c r="C194" s="387">
        <f>SUM(C188:C192)</f>
        <v>880903.6</v>
      </c>
      <c r="D194" s="387">
        <f>SUM(D188:D192)</f>
        <v>2940599.58</v>
      </c>
      <c r="E194" s="361"/>
      <c r="F194" s="68"/>
      <c r="G194" s="6"/>
      <c r="H194" s="3"/>
      <c r="I194" s="3"/>
      <c r="J194" s="3"/>
      <c r="K194" s="3"/>
      <c r="L194" s="3"/>
    </row>
    <row r="195" spans="1:12" ht="13.5" customHeight="1" hidden="1" thickBot="1">
      <c r="A195" s="388" t="s">
        <v>118</v>
      </c>
      <c r="B195" s="389"/>
      <c r="C195" s="399">
        <v>0</v>
      </c>
      <c r="D195" s="399">
        <v>0</v>
      </c>
      <c r="E195" s="361"/>
      <c r="F195" s="68"/>
      <c r="G195" s="6"/>
      <c r="H195" s="3"/>
      <c r="I195" s="3"/>
      <c r="J195" s="3"/>
      <c r="K195" s="3"/>
      <c r="L195" s="3"/>
    </row>
    <row r="196" spans="1:12" ht="12.75">
      <c r="A196" s="391" t="s">
        <v>61</v>
      </c>
      <c r="B196" s="392"/>
      <c r="C196" s="390">
        <v>0</v>
      </c>
      <c r="D196" s="390">
        <v>0</v>
      </c>
      <c r="E196" s="358"/>
      <c r="F196" s="123"/>
      <c r="G196" s="6"/>
      <c r="H196" s="3"/>
      <c r="I196" s="3"/>
      <c r="J196" s="3"/>
      <c r="K196" s="3"/>
      <c r="L196" s="3"/>
    </row>
    <row r="197" spans="1:12" ht="12.75">
      <c r="A197" s="400" t="s">
        <v>166</v>
      </c>
      <c r="B197" s="394"/>
      <c r="C197" s="390">
        <v>526308.82</v>
      </c>
      <c r="D197" s="390">
        <v>2982416.69</v>
      </c>
      <c r="E197" s="358"/>
      <c r="F197" s="123"/>
      <c r="G197" s="6"/>
      <c r="H197" s="3"/>
      <c r="I197" s="3"/>
      <c r="J197" s="3"/>
      <c r="K197" s="3"/>
      <c r="L197" s="3"/>
    </row>
    <row r="198" spans="1:12" ht="12.75">
      <c r="A198" s="393" t="s">
        <v>228</v>
      </c>
      <c r="B198" s="394"/>
      <c r="C198" s="390">
        <v>450000</v>
      </c>
      <c r="D198" s="390">
        <v>93250</v>
      </c>
      <c r="E198" s="401"/>
      <c r="F198" s="401"/>
      <c r="G198" s="402"/>
      <c r="H198" s="403"/>
      <c r="I198" s="3"/>
      <c r="J198" s="3"/>
      <c r="K198" s="3"/>
      <c r="L198" s="3"/>
    </row>
    <row r="199" spans="1:12" ht="12.75">
      <c r="A199" s="397" t="s">
        <v>136</v>
      </c>
      <c r="B199" s="398"/>
      <c r="C199" s="390">
        <v>0</v>
      </c>
      <c r="D199" s="390">
        <v>0</v>
      </c>
      <c r="E199" s="401"/>
      <c r="F199" s="401"/>
      <c r="G199" s="402"/>
      <c r="H199" s="403"/>
      <c r="I199" s="403"/>
      <c r="J199" s="3"/>
      <c r="K199" s="3"/>
      <c r="L199" s="3"/>
    </row>
    <row r="200" spans="1:13" ht="13.5" thickBot="1">
      <c r="A200" s="397" t="s">
        <v>137</v>
      </c>
      <c r="B200" s="398"/>
      <c r="C200" s="390">
        <v>0</v>
      </c>
      <c r="D200" s="390">
        <v>0</v>
      </c>
      <c r="E200" s="404"/>
      <c r="F200" s="404"/>
      <c r="G200" s="6"/>
      <c r="H200" s="6"/>
      <c r="I200" s="3"/>
      <c r="J200" s="3"/>
      <c r="K200" s="3"/>
      <c r="L200" s="3"/>
      <c r="M200" s="3"/>
    </row>
    <row r="201" spans="1:13" ht="13.5" thickBot="1">
      <c r="A201" s="385" t="s">
        <v>74</v>
      </c>
      <c r="B201" s="386"/>
      <c r="C201" s="387">
        <f>SUM(C195:C199)</f>
        <v>976308.82</v>
      </c>
      <c r="D201" s="387">
        <f>SUM(D195:D199)</f>
        <v>3075666.69</v>
      </c>
      <c r="E201" s="404"/>
      <c r="F201" s="404"/>
      <c r="G201" s="6"/>
      <c r="H201" s="6"/>
      <c r="I201" s="3"/>
      <c r="J201" s="3"/>
      <c r="K201" s="3"/>
      <c r="L201" s="3"/>
      <c r="M201" s="3"/>
    </row>
    <row r="202" spans="1:13" ht="13.5" thickBot="1">
      <c r="A202" s="385" t="s">
        <v>209</v>
      </c>
      <c r="B202" s="386"/>
      <c r="C202" s="387">
        <f>C187+C194-C201</f>
        <v>140196.54999999993</v>
      </c>
      <c r="D202" s="387">
        <f>D187+D194-D201</f>
        <v>706132.2600000002</v>
      </c>
      <c r="E202" s="404"/>
      <c r="F202" s="404"/>
      <c r="G202" s="6"/>
      <c r="H202" s="6"/>
      <c r="I202" s="3"/>
      <c r="J202" s="3"/>
      <c r="K202" s="3"/>
      <c r="L202" s="3"/>
      <c r="M202" s="3"/>
    </row>
    <row r="203" spans="1:13" ht="13.5" thickBot="1">
      <c r="A203" s="404"/>
      <c r="B203" s="404"/>
      <c r="C203" s="404"/>
      <c r="D203" s="404"/>
      <c r="E203" s="404"/>
      <c r="F203" s="404"/>
      <c r="G203" s="6"/>
      <c r="H203" s="6"/>
      <c r="I203" s="3"/>
      <c r="J203" s="3"/>
      <c r="K203" s="3"/>
      <c r="L203" s="3"/>
      <c r="M203" s="3"/>
    </row>
    <row r="204" spans="1:13" ht="13.5" thickBot="1">
      <c r="A204" s="242" t="s">
        <v>229</v>
      </c>
      <c r="B204" s="242"/>
      <c r="C204" s="242"/>
      <c r="D204" s="242"/>
      <c r="E204" s="404"/>
      <c r="F204" s="404"/>
      <c r="G204" s="6"/>
      <c r="H204" s="6"/>
      <c r="I204" s="3"/>
      <c r="J204" s="3"/>
      <c r="K204" s="3"/>
      <c r="L204" s="3"/>
      <c r="M204" s="3"/>
    </row>
    <row r="205" spans="1:13" ht="13.5" thickBot="1">
      <c r="A205" s="405" t="s">
        <v>0</v>
      </c>
      <c r="B205" s="406"/>
      <c r="C205" s="59" t="s">
        <v>230</v>
      </c>
      <c r="D205" s="60"/>
      <c r="E205" s="404"/>
      <c r="F205" s="404"/>
      <c r="G205" s="6"/>
      <c r="H205" s="6"/>
      <c r="I205" s="3"/>
      <c r="J205" s="3"/>
      <c r="K205" s="3"/>
      <c r="L205" s="3"/>
      <c r="M205" s="3"/>
    </row>
    <row r="206" spans="1:13" ht="13.5" thickBot="1">
      <c r="A206" s="407"/>
      <c r="B206" s="408"/>
      <c r="C206" s="409" t="s">
        <v>231</v>
      </c>
      <c r="D206" s="409" t="s">
        <v>79</v>
      </c>
      <c r="E206" s="404"/>
      <c r="F206" s="404"/>
      <c r="G206" s="6"/>
      <c r="H206" s="6"/>
      <c r="I206" s="3"/>
      <c r="J206" s="3"/>
      <c r="K206" s="3"/>
      <c r="L206" s="3"/>
      <c r="M206" s="3"/>
    </row>
    <row r="207" spans="1:13" ht="13.5" thickBot="1">
      <c r="A207" s="410"/>
      <c r="B207" s="411"/>
      <c r="C207" s="67" t="s">
        <v>8</v>
      </c>
      <c r="D207" s="67" t="s">
        <v>8</v>
      </c>
      <c r="E207" s="404"/>
      <c r="F207" s="404"/>
      <c r="G207" s="6"/>
      <c r="H207" s="6"/>
      <c r="I207" s="3"/>
      <c r="J207" s="3"/>
      <c r="K207" s="3"/>
      <c r="L207" s="3"/>
      <c r="M207" s="3"/>
    </row>
    <row r="208" spans="1:13" ht="13.5" thickBot="1">
      <c r="A208" s="189" t="s">
        <v>199</v>
      </c>
      <c r="B208" s="189"/>
      <c r="C208" s="189">
        <v>0</v>
      </c>
      <c r="D208" s="189">
        <v>0</v>
      </c>
      <c r="E208" s="6"/>
      <c r="F208" s="6"/>
      <c r="G208" s="6"/>
      <c r="H208" s="6"/>
      <c r="I208" s="3"/>
      <c r="J208" s="3"/>
      <c r="K208" s="3"/>
      <c r="L208" s="3"/>
      <c r="M208" s="3"/>
    </row>
    <row r="209" spans="1:13" ht="12.75">
      <c r="A209" s="388" t="s">
        <v>232</v>
      </c>
      <c r="B209" s="389"/>
      <c r="C209" s="195">
        <v>0</v>
      </c>
      <c r="D209" s="195">
        <v>2155</v>
      </c>
      <c r="E209" s="6"/>
      <c r="F209" s="6"/>
      <c r="G209" s="6"/>
      <c r="H209" s="6"/>
      <c r="I209" s="3"/>
      <c r="J209" s="3"/>
      <c r="K209" s="3"/>
      <c r="L209" s="3"/>
      <c r="M209" s="3"/>
    </row>
    <row r="210" spans="1:13" ht="12.75">
      <c r="A210" s="198" t="s">
        <v>127</v>
      </c>
      <c r="B210" s="198"/>
      <c r="C210" s="198">
        <v>0</v>
      </c>
      <c r="D210" s="198">
        <v>0</v>
      </c>
      <c r="E210" s="6"/>
      <c r="F210" s="6"/>
      <c r="G210" s="6"/>
      <c r="H210" s="6"/>
      <c r="I210" s="3"/>
      <c r="J210" s="3"/>
      <c r="K210" s="3"/>
      <c r="L210" s="3"/>
      <c r="M210" s="3"/>
    </row>
    <row r="211" spans="1:13" ht="13.5" thickBot="1">
      <c r="A211" s="201" t="s">
        <v>179</v>
      </c>
      <c r="B211" s="201"/>
      <c r="C211" s="201">
        <v>0</v>
      </c>
      <c r="D211" s="201">
        <v>0</v>
      </c>
      <c r="E211" s="6"/>
      <c r="F211" s="6"/>
      <c r="G211" s="6"/>
      <c r="H211" s="6"/>
      <c r="I211" s="3"/>
      <c r="J211" s="3"/>
      <c r="K211" s="3"/>
      <c r="L211" s="3"/>
      <c r="M211" s="3"/>
    </row>
    <row r="212" spans="1:13" ht="13.5" thickBot="1">
      <c r="A212" s="74" t="s">
        <v>73</v>
      </c>
      <c r="B212" s="75"/>
      <c r="C212" s="189">
        <v>0</v>
      </c>
      <c r="D212" s="189">
        <v>2155</v>
      </c>
      <c r="E212" s="6"/>
      <c r="F212" s="6"/>
      <c r="G212" s="6"/>
      <c r="H212" s="6"/>
      <c r="I212" s="3"/>
      <c r="J212" s="3"/>
      <c r="K212" s="3"/>
      <c r="L212" s="3"/>
      <c r="M212" s="3"/>
    </row>
    <row r="213" spans="1:13" ht="12.75">
      <c r="A213" s="388" t="s">
        <v>37</v>
      </c>
      <c r="B213" s="389"/>
      <c r="C213" s="195">
        <v>0</v>
      </c>
      <c r="D213" s="195">
        <v>0</v>
      </c>
      <c r="E213" s="6"/>
      <c r="F213" s="6"/>
      <c r="G213" s="6"/>
      <c r="H213" s="6"/>
      <c r="I213" s="3"/>
      <c r="J213" s="3"/>
      <c r="K213" s="3"/>
      <c r="L213" s="3"/>
      <c r="M213" s="3"/>
    </row>
    <row r="214" spans="1:13" ht="12.75">
      <c r="A214" s="198" t="s">
        <v>130</v>
      </c>
      <c r="B214" s="198"/>
      <c r="C214" s="198">
        <v>0</v>
      </c>
      <c r="D214" s="198">
        <v>0</v>
      </c>
      <c r="E214" s="6"/>
      <c r="F214" s="6"/>
      <c r="G214" s="6"/>
      <c r="H214" s="6"/>
      <c r="I214" s="3"/>
      <c r="J214" s="3"/>
      <c r="K214" s="3"/>
      <c r="L214" s="3"/>
      <c r="M214" s="3"/>
    </row>
    <row r="215" spans="1:13" ht="13.5" thickBot="1">
      <c r="A215" s="321" t="s">
        <v>74</v>
      </c>
      <c r="B215" s="412"/>
      <c r="C215" s="201">
        <v>0</v>
      </c>
      <c r="D215" s="201">
        <v>0</v>
      </c>
      <c r="E215" s="6"/>
      <c r="F215" s="6"/>
      <c r="G215" s="6"/>
      <c r="H215" s="6"/>
      <c r="I215" s="3"/>
      <c r="J215" s="3"/>
      <c r="K215" s="3"/>
      <c r="L215" s="3"/>
      <c r="M215" s="3"/>
    </row>
    <row r="216" spans="1:13" ht="13.5" thickBot="1">
      <c r="A216" s="74" t="s">
        <v>209</v>
      </c>
      <c r="B216" s="285"/>
      <c r="C216" s="189">
        <v>0</v>
      </c>
      <c r="D216" s="189">
        <v>2155</v>
      </c>
      <c r="E216" s="6"/>
      <c r="F216" s="6"/>
      <c r="G216" s="6"/>
      <c r="H216" s="6"/>
      <c r="I216" s="3"/>
      <c r="J216" s="3"/>
      <c r="K216" s="3"/>
      <c r="L216" s="3"/>
      <c r="M216" s="3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3"/>
      <c r="J217" s="3"/>
      <c r="K217" s="3"/>
      <c r="L217" s="3"/>
      <c r="M217" s="3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3"/>
      <c r="J218" s="3"/>
      <c r="K218" s="3"/>
      <c r="L218" s="3"/>
      <c r="M218" s="3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3"/>
      <c r="J219" s="3"/>
      <c r="K219" s="3"/>
      <c r="L219" s="3"/>
      <c r="M219" s="3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3"/>
      <c r="J220" s="3"/>
      <c r="K220" s="3"/>
      <c r="L220" s="3"/>
      <c r="M220" s="3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3"/>
      <c r="J221" s="3"/>
      <c r="K221" s="3"/>
      <c r="L221" s="3"/>
      <c r="M221" s="3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3"/>
      <c r="J222" s="3"/>
      <c r="K222" s="3"/>
      <c r="L222" s="3"/>
      <c r="M222" s="3"/>
    </row>
    <row r="223" spans="1:13" ht="12.75">
      <c r="A223" s="6"/>
      <c r="B223" s="6"/>
      <c r="C223" s="6"/>
      <c r="D223" s="6"/>
      <c r="E223" s="6"/>
      <c r="F223" s="6"/>
      <c r="G223" s="6"/>
      <c r="H223" s="6"/>
      <c r="I223" s="3"/>
      <c r="J223" s="3"/>
      <c r="K223" s="3"/>
      <c r="L223" s="3"/>
      <c r="M223" s="3"/>
    </row>
    <row r="224" spans="1:13" ht="12.75">
      <c r="A224" s="6"/>
      <c r="B224" s="6"/>
      <c r="C224" s="6"/>
      <c r="D224" s="6"/>
      <c r="E224" s="6"/>
      <c r="F224" s="6"/>
      <c r="G224" s="6"/>
      <c r="H224" s="6"/>
      <c r="I224" s="3"/>
      <c r="J224" s="3"/>
      <c r="K224" s="3"/>
      <c r="L224" s="3"/>
      <c r="M224" s="3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3"/>
      <c r="J225" s="3"/>
      <c r="K225" s="3"/>
      <c r="L225" s="3"/>
      <c r="M225" s="3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3"/>
      <c r="J226" s="3"/>
      <c r="K226" s="3"/>
      <c r="L226" s="3"/>
      <c r="M226" s="3"/>
    </row>
    <row r="227" spans="1:13" ht="12.75">
      <c r="A227" s="6"/>
      <c r="B227" s="6"/>
      <c r="C227" s="6"/>
      <c r="D227" s="6"/>
      <c r="E227" s="6"/>
      <c r="F227" s="6"/>
      <c r="G227" s="6"/>
      <c r="H227" s="6"/>
      <c r="I227" s="3"/>
      <c r="J227" s="3"/>
      <c r="K227" s="3"/>
      <c r="L227" s="3"/>
      <c r="M227" s="3"/>
    </row>
    <row r="228" spans="1:13" ht="12.75">
      <c r="A228" s="6"/>
      <c r="B228" s="6"/>
      <c r="C228" s="6"/>
      <c r="D228" s="6"/>
      <c r="E228" s="6"/>
      <c r="F228" s="6"/>
      <c r="G228" s="6"/>
      <c r="H228" s="6"/>
      <c r="I228" s="3"/>
      <c r="J228" s="3"/>
      <c r="K228" s="3"/>
      <c r="L228" s="3"/>
      <c r="M228" s="3"/>
    </row>
    <row r="229" spans="1:13" ht="12.75">
      <c r="A229" s="6"/>
      <c r="B229" s="6"/>
      <c r="C229" s="6"/>
      <c r="D229" s="6"/>
      <c r="E229" s="6"/>
      <c r="F229" s="6"/>
      <c r="G229" s="6"/>
      <c r="H229" s="6"/>
      <c r="I229" s="3"/>
      <c r="J229" s="3"/>
      <c r="K229" s="3"/>
      <c r="L229" s="3"/>
      <c r="M229" s="3"/>
    </row>
    <row r="230" spans="1:13" ht="12.75">
      <c r="A230" s="6"/>
      <c r="B230" s="6"/>
      <c r="C230" s="6"/>
      <c r="D230" s="6"/>
      <c r="E230" s="6"/>
      <c r="F230" s="6"/>
      <c r="G230" s="6"/>
      <c r="H230" s="6"/>
      <c r="I230" s="3"/>
      <c r="J230" s="3"/>
      <c r="K230" s="3"/>
      <c r="L230" s="3"/>
      <c r="M230" s="3"/>
    </row>
    <row r="231" spans="1:13" ht="12.75">
      <c r="A231" s="6"/>
      <c r="B231" s="6"/>
      <c r="C231" s="6"/>
      <c r="D231" s="6"/>
      <c r="E231" s="6"/>
      <c r="F231" s="6"/>
      <c r="G231" s="6"/>
      <c r="H231" s="6"/>
      <c r="I231" s="3"/>
      <c r="J231" s="3"/>
      <c r="K231" s="3"/>
      <c r="L231" s="3"/>
      <c r="M231" s="3"/>
    </row>
    <row r="232" spans="1:13" ht="12.75">
      <c r="A232" s="6"/>
      <c r="B232" s="6"/>
      <c r="C232" s="6"/>
      <c r="D232" s="6"/>
      <c r="E232" s="6"/>
      <c r="F232" s="6"/>
      <c r="G232" s="6"/>
      <c r="H232" s="6"/>
      <c r="I232" s="3"/>
      <c r="J232" s="3"/>
      <c r="K232" s="3"/>
      <c r="L232" s="3"/>
      <c r="M232" s="3"/>
    </row>
    <row r="233" spans="1:13" ht="12.75">
      <c r="A233" s="6"/>
      <c r="B233" s="6"/>
      <c r="C233" s="6"/>
      <c r="D233" s="6"/>
      <c r="E233" s="6"/>
      <c r="F233" s="6"/>
      <c r="G233" s="6"/>
      <c r="H233" s="6"/>
      <c r="I233" s="3"/>
      <c r="J233" s="3"/>
      <c r="K233" s="3"/>
      <c r="L233" s="3"/>
      <c r="M233" s="3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3"/>
      <c r="J234" s="3"/>
      <c r="K234" s="3"/>
      <c r="L234" s="3"/>
      <c r="M234" s="3"/>
    </row>
    <row r="235" spans="1:13" ht="12.75">
      <c r="A235" s="6"/>
      <c r="B235" s="6"/>
      <c r="C235" s="6"/>
      <c r="D235" s="6"/>
      <c r="E235" s="6"/>
      <c r="F235" s="6"/>
      <c r="G235" s="6"/>
      <c r="H235" s="6"/>
      <c r="I235" s="3"/>
      <c r="J235" s="3"/>
      <c r="K235" s="3"/>
      <c r="L235" s="3"/>
      <c r="M235" s="3"/>
    </row>
    <row r="236" spans="1:13" ht="12.75">
      <c r="A236" s="6"/>
      <c r="B236" s="6"/>
      <c r="C236" s="6"/>
      <c r="D236" s="6"/>
      <c r="E236" s="6"/>
      <c r="F236" s="6"/>
      <c r="G236" s="6"/>
      <c r="H236" s="6"/>
      <c r="I236" s="3"/>
      <c r="J236" s="3"/>
      <c r="K236" s="3"/>
      <c r="L236" s="3"/>
      <c r="M236" s="3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3"/>
      <c r="J237" s="3"/>
      <c r="K237" s="3"/>
      <c r="L237" s="3"/>
      <c r="M237" s="3"/>
    </row>
    <row r="238" spans="1:13" ht="12.75">
      <c r="A238" s="6"/>
      <c r="B238" s="6"/>
      <c r="C238" s="6"/>
      <c r="D238" s="6"/>
      <c r="E238" s="6"/>
      <c r="F238" s="6"/>
      <c r="G238" s="6"/>
      <c r="H238" s="6"/>
      <c r="I238" s="3"/>
      <c r="J238" s="3"/>
      <c r="K238" s="3"/>
      <c r="L238" s="3"/>
      <c r="M238" s="3"/>
    </row>
    <row r="239" spans="1:13" ht="12.75">
      <c r="A239" s="6"/>
      <c r="B239" s="6"/>
      <c r="C239" s="6"/>
      <c r="D239" s="6"/>
      <c r="E239" s="6"/>
      <c r="F239" s="6"/>
      <c r="G239" s="6"/>
      <c r="H239" s="6"/>
      <c r="I239" s="3"/>
      <c r="J239" s="3"/>
      <c r="K239" s="3"/>
      <c r="L239" s="3"/>
      <c r="M239" s="3"/>
    </row>
    <row r="240" spans="1:13" ht="12.75">
      <c r="A240" s="6"/>
      <c r="B240" s="6"/>
      <c r="C240" s="6"/>
      <c r="D240" s="6"/>
      <c r="E240" s="6"/>
      <c r="F240" s="6"/>
      <c r="G240" s="6"/>
      <c r="H240" s="6"/>
      <c r="I240" s="3"/>
      <c r="J240" s="3"/>
      <c r="K240" s="3"/>
      <c r="L240" s="3"/>
      <c r="M240" s="3"/>
    </row>
    <row r="241" spans="1:13" ht="12.75">
      <c r="A241" s="6"/>
      <c r="B241" s="6"/>
      <c r="C241" s="6"/>
      <c r="D241" s="6"/>
      <c r="E241" s="6"/>
      <c r="F241" s="6"/>
      <c r="G241" s="6"/>
      <c r="H241" s="6"/>
      <c r="I241" s="3"/>
      <c r="J241" s="3"/>
      <c r="K241" s="3"/>
      <c r="L241" s="3"/>
      <c r="M241" s="3"/>
    </row>
    <row r="242" spans="1:13" ht="12.75">
      <c r="A242" s="6"/>
      <c r="B242" s="6"/>
      <c r="C242" s="6"/>
      <c r="D242" s="6"/>
      <c r="E242" s="6"/>
      <c r="F242" s="6"/>
      <c r="G242" s="6"/>
      <c r="H242" s="6"/>
      <c r="I242" s="3"/>
      <c r="J242" s="3"/>
      <c r="K242" s="3"/>
      <c r="L242" s="3"/>
      <c r="M242" s="3"/>
    </row>
    <row r="243" spans="1:13" ht="12.75">
      <c r="A243" s="6"/>
      <c r="B243" s="6"/>
      <c r="C243" s="6"/>
      <c r="D243" s="6"/>
      <c r="E243" s="6"/>
      <c r="F243" s="6"/>
      <c r="G243" s="6"/>
      <c r="H243" s="6"/>
      <c r="I243" s="3"/>
      <c r="J243" s="3"/>
      <c r="K243" s="3"/>
      <c r="L243" s="3"/>
      <c r="M243" s="3"/>
    </row>
    <row r="244" spans="1:13" ht="12.75">
      <c r="A244" s="6"/>
      <c r="B244" s="6"/>
      <c r="C244" s="6"/>
      <c r="D244" s="6"/>
      <c r="E244" s="6"/>
      <c r="F244" s="6"/>
      <c r="G244" s="6"/>
      <c r="H244" s="6"/>
      <c r="I244" s="3"/>
      <c r="J244" s="3"/>
      <c r="K244" s="3"/>
      <c r="L244" s="3"/>
      <c r="M244" s="3"/>
    </row>
    <row r="245" spans="1:13" ht="12.75">
      <c r="A245" s="6"/>
      <c r="B245" s="6"/>
      <c r="C245" s="6"/>
      <c r="D245" s="6"/>
      <c r="E245" s="6"/>
      <c r="F245" s="6"/>
      <c r="G245" s="6"/>
      <c r="H245" s="6"/>
      <c r="I245" s="3"/>
      <c r="J245" s="3"/>
      <c r="K245" s="3"/>
      <c r="L245" s="3"/>
      <c r="M245" s="3"/>
    </row>
    <row r="246" spans="1:13" ht="12.75">
      <c r="A246" s="6"/>
      <c r="B246" s="6"/>
      <c r="C246" s="6"/>
      <c r="D246" s="6"/>
      <c r="E246" s="6"/>
      <c r="F246" s="6"/>
      <c r="G246" s="6"/>
      <c r="H246" s="6"/>
      <c r="I246" s="3"/>
      <c r="J246" s="3"/>
      <c r="K246" s="3"/>
      <c r="L246" s="3"/>
      <c r="M246" s="3"/>
    </row>
    <row r="247" spans="1:13" ht="12.75">
      <c r="A247" s="6"/>
      <c r="B247" s="6"/>
      <c r="C247" s="6"/>
      <c r="D247" s="6"/>
      <c r="E247" s="6"/>
      <c r="F247" s="6"/>
      <c r="G247" s="6"/>
      <c r="H247" s="6"/>
      <c r="I247" s="3"/>
      <c r="J247" s="3"/>
      <c r="K247" s="3"/>
      <c r="L247" s="3"/>
      <c r="M247" s="3"/>
    </row>
    <row r="248" spans="1:13" ht="12.75">
      <c r="A248" s="6"/>
      <c r="B248" s="6"/>
      <c r="C248" s="6"/>
      <c r="D248" s="6"/>
      <c r="E248" s="6"/>
      <c r="F248" s="6"/>
      <c r="G248" s="6"/>
      <c r="H248" s="6"/>
      <c r="I248" s="3"/>
      <c r="J248" s="3"/>
      <c r="K248" s="3"/>
      <c r="L248" s="3"/>
      <c r="M248" s="3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3"/>
      <c r="J249" s="3"/>
      <c r="K249" s="3"/>
      <c r="L249" s="3"/>
      <c r="M249" s="3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3"/>
      <c r="J250" s="3"/>
      <c r="K250" s="3"/>
      <c r="L250" s="3"/>
      <c r="M250" s="3"/>
    </row>
    <row r="251" spans="1:13" ht="12.75">
      <c r="A251" s="6"/>
      <c r="B251" s="6"/>
      <c r="C251" s="6"/>
      <c r="D251" s="6"/>
      <c r="E251" s="6"/>
      <c r="F251" s="6"/>
      <c r="G251" s="6"/>
      <c r="H251" s="6"/>
      <c r="I251" s="3"/>
      <c r="J251" s="3"/>
      <c r="K251" s="3"/>
      <c r="L251" s="3"/>
      <c r="M251" s="3"/>
    </row>
    <row r="252" spans="1:13" ht="12.75">
      <c r="A252" s="6"/>
      <c r="B252" s="6"/>
      <c r="C252" s="6"/>
      <c r="D252" s="6"/>
      <c r="E252" s="6"/>
      <c r="F252" s="6"/>
      <c r="G252" s="6"/>
      <c r="H252" s="6"/>
      <c r="I252" s="3"/>
      <c r="J252" s="3"/>
      <c r="K252" s="3"/>
      <c r="L252" s="3"/>
      <c r="M252" s="3"/>
    </row>
    <row r="253" spans="1:13" ht="12.75">
      <c r="A253" s="6"/>
      <c r="B253" s="6"/>
      <c r="C253" s="6"/>
      <c r="D253" s="6"/>
      <c r="E253" s="6"/>
      <c r="F253" s="6"/>
      <c r="G253" s="6"/>
      <c r="H253" s="6"/>
      <c r="I253" s="3"/>
      <c r="J253" s="3"/>
      <c r="K253" s="3"/>
      <c r="L253" s="3"/>
      <c r="M253" s="3"/>
    </row>
    <row r="254" spans="1:13" ht="12.75">
      <c r="A254" s="6"/>
      <c r="B254" s="6"/>
      <c r="C254" s="6"/>
      <c r="D254" s="6"/>
      <c r="E254" s="6"/>
      <c r="F254" s="6"/>
      <c r="G254" s="6"/>
      <c r="H254" s="6"/>
      <c r="I254" s="3"/>
      <c r="J254" s="3"/>
      <c r="K254" s="3"/>
      <c r="L254" s="3"/>
      <c r="M254" s="3"/>
    </row>
    <row r="255" spans="1:13" ht="12.75">
      <c r="A255" s="6"/>
      <c r="B255" s="6"/>
      <c r="C255" s="6"/>
      <c r="D255" s="6"/>
      <c r="E255" s="6"/>
      <c r="F255" s="6"/>
      <c r="G255" s="6"/>
      <c r="H255" s="6"/>
      <c r="I255" s="3"/>
      <c r="J255" s="3"/>
      <c r="K255" s="3"/>
      <c r="L255" s="3"/>
      <c r="M255" s="3"/>
    </row>
    <row r="256" spans="1:13" ht="12.75">
      <c r="A256" s="6"/>
      <c r="B256" s="6"/>
      <c r="C256" s="6"/>
      <c r="D256" s="6"/>
      <c r="E256" s="6"/>
      <c r="F256" s="6"/>
      <c r="G256" s="6"/>
      <c r="H256" s="6"/>
      <c r="I256" s="3"/>
      <c r="J256" s="3"/>
      <c r="K256" s="3"/>
      <c r="L256" s="3"/>
      <c r="M256" s="3"/>
    </row>
    <row r="257" spans="1:13" ht="12.75">
      <c r="A257" s="6"/>
      <c r="B257" s="6"/>
      <c r="C257" s="6"/>
      <c r="D257" s="6"/>
      <c r="E257" s="6"/>
      <c r="F257" s="6"/>
      <c r="G257" s="6"/>
      <c r="H257" s="6"/>
      <c r="I257" s="3"/>
      <c r="J257" s="3"/>
      <c r="K257" s="3"/>
      <c r="L257" s="3"/>
      <c r="M257" s="3"/>
    </row>
    <row r="258" spans="1:13" ht="12.75">
      <c r="A258" s="6"/>
      <c r="B258" s="6"/>
      <c r="C258" s="6"/>
      <c r="D258" s="6"/>
      <c r="E258" s="6"/>
      <c r="F258" s="6"/>
      <c r="G258" s="6"/>
      <c r="H258" s="6"/>
      <c r="I258" s="3"/>
      <c r="J258" s="3"/>
      <c r="K258" s="3"/>
      <c r="L258" s="3"/>
      <c r="M258" s="3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3"/>
      <c r="J259" s="3"/>
      <c r="K259" s="3"/>
      <c r="L259" s="3"/>
      <c r="M259" s="3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3"/>
      <c r="J260" s="3"/>
      <c r="K260" s="3"/>
      <c r="L260" s="3"/>
      <c r="M260" s="3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3"/>
      <c r="J261" s="3"/>
      <c r="K261" s="3"/>
      <c r="L261" s="3"/>
      <c r="M261" s="3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3"/>
      <c r="J262" s="3"/>
      <c r="K262" s="3"/>
      <c r="L262" s="3"/>
      <c r="M262" s="3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3"/>
      <c r="J263" s="3"/>
      <c r="K263" s="3"/>
      <c r="L263" s="3"/>
      <c r="M263" s="3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3"/>
      <c r="J264" s="3"/>
      <c r="K264" s="3"/>
      <c r="L264" s="3"/>
      <c r="M264" s="3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3"/>
      <c r="J265" s="3"/>
      <c r="K265" s="3"/>
      <c r="L265" s="3"/>
      <c r="M265" s="3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3"/>
      <c r="J266" s="3"/>
      <c r="K266" s="3"/>
      <c r="L266" s="3"/>
      <c r="M266" s="3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3"/>
      <c r="J267" s="3"/>
      <c r="K267" s="3"/>
      <c r="L267" s="3"/>
      <c r="M267" s="3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3"/>
      <c r="J268" s="3"/>
      <c r="K268" s="3"/>
      <c r="L268" s="3"/>
      <c r="M268" s="3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3"/>
      <c r="J269" s="3"/>
      <c r="K269" s="3"/>
      <c r="L269" s="3"/>
      <c r="M269" s="3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3"/>
      <c r="J270" s="3"/>
      <c r="K270" s="3"/>
      <c r="L270" s="3"/>
      <c r="M270" s="3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3"/>
      <c r="J271" s="3"/>
      <c r="K271" s="3"/>
      <c r="L271" s="3"/>
      <c r="M271" s="3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3"/>
      <c r="J272" s="3"/>
      <c r="K272" s="3"/>
      <c r="L272" s="3"/>
      <c r="M272" s="3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3"/>
      <c r="J273" s="3"/>
      <c r="K273" s="3"/>
      <c r="L273" s="3"/>
      <c r="M273" s="3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3"/>
      <c r="J274" s="3"/>
      <c r="K274" s="3"/>
      <c r="L274" s="3"/>
      <c r="M274" s="3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3"/>
      <c r="J275" s="3"/>
      <c r="K275" s="3"/>
      <c r="L275" s="3"/>
      <c r="M275" s="3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3"/>
      <c r="J276" s="3"/>
      <c r="K276" s="3"/>
      <c r="L276" s="3"/>
      <c r="M276" s="3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3"/>
      <c r="J277" s="3"/>
      <c r="K277" s="3"/>
      <c r="L277" s="3"/>
      <c r="M277" s="3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3"/>
      <c r="J278" s="3"/>
      <c r="K278" s="3"/>
      <c r="L278" s="3"/>
      <c r="M278" s="3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3"/>
      <c r="J279" s="3"/>
      <c r="K279" s="3"/>
      <c r="L279" s="3"/>
      <c r="M279" s="3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3"/>
      <c r="J280" s="3"/>
      <c r="K280" s="3"/>
      <c r="L280" s="3"/>
      <c r="M280" s="3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3"/>
      <c r="J281" s="3"/>
      <c r="K281" s="3"/>
      <c r="L281" s="3"/>
      <c r="M281" s="3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3"/>
      <c r="J282" s="3"/>
      <c r="K282" s="3"/>
      <c r="L282" s="3"/>
      <c r="M282" s="3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3"/>
      <c r="J283" s="3"/>
      <c r="K283" s="3"/>
      <c r="L283" s="3"/>
      <c r="M283" s="3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3"/>
      <c r="J284" s="3"/>
      <c r="K284" s="3"/>
      <c r="L284" s="3"/>
      <c r="M284" s="3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3"/>
      <c r="J285" s="3"/>
      <c r="K285" s="3"/>
      <c r="L285" s="3"/>
      <c r="M285" s="3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3"/>
      <c r="J286" s="3"/>
      <c r="K286" s="3"/>
      <c r="L286" s="3"/>
      <c r="M286" s="3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3"/>
      <c r="J287" s="3"/>
      <c r="K287" s="3"/>
      <c r="L287" s="3"/>
      <c r="M287" s="3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3"/>
      <c r="J288" s="3"/>
      <c r="K288" s="3"/>
      <c r="L288" s="3"/>
      <c r="M288" s="3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3"/>
      <c r="J289" s="3"/>
      <c r="K289" s="3"/>
      <c r="L289" s="3"/>
      <c r="M289" s="3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3"/>
      <c r="J290" s="3"/>
      <c r="K290" s="3"/>
      <c r="L290" s="3"/>
      <c r="M290" s="3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3"/>
      <c r="J291" s="3"/>
      <c r="K291" s="3"/>
      <c r="L291" s="3"/>
      <c r="M291" s="3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3"/>
      <c r="J292" s="3"/>
      <c r="K292" s="3"/>
      <c r="L292" s="3"/>
      <c r="M292" s="3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3"/>
      <c r="J293" s="3"/>
      <c r="K293" s="3"/>
      <c r="L293" s="3"/>
      <c r="M293" s="3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3"/>
      <c r="J294" s="3"/>
      <c r="K294" s="3"/>
      <c r="L294" s="3"/>
      <c r="M294" s="3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3"/>
      <c r="J295" s="3"/>
      <c r="K295" s="3"/>
      <c r="L295" s="3"/>
      <c r="M295" s="3"/>
    </row>
    <row r="296" spans="1:13" ht="12.75">
      <c r="A296" s="6"/>
      <c r="B296" s="6"/>
      <c r="C296" s="6"/>
      <c r="D296" s="6"/>
      <c r="E296" s="6"/>
      <c r="F296" s="6"/>
      <c r="G296" s="6"/>
      <c r="H296" s="6"/>
      <c r="I296" s="3"/>
      <c r="J296" s="3"/>
      <c r="K296" s="3"/>
      <c r="L296" s="3"/>
      <c r="M296" s="3"/>
    </row>
    <row r="297" spans="1:13" ht="12.75">
      <c r="A297" s="6"/>
      <c r="B297" s="6"/>
      <c r="C297" s="6"/>
      <c r="D297" s="6"/>
      <c r="E297" s="6"/>
      <c r="F297" s="6"/>
      <c r="G297" s="6"/>
      <c r="H297" s="6"/>
      <c r="I297" s="3"/>
      <c r="J297" s="3"/>
      <c r="K297" s="3"/>
      <c r="L297" s="3"/>
      <c r="M297" s="3"/>
    </row>
    <row r="298" spans="1:13" ht="12.75">
      <c r="A298" s="6"/>
      <c r="B298" s="6"/>
      <c r="C298" s="6"/>
      <c r="D298" s="6"/>
      <c r="E298" s="6"/>
      <c r="F298" s="6"/>
      <c r="G298" s="6"/>
      <c r="H298" s="6"/>
      <c r="I298" s="3"/>
      <c r="J298" s="3"/>
      <c r="K298" s="3"/>
      <c r="L298" s="3"/>
      <c r="M298" s="3"/>
    </row>
    <row r="299" spans="1:13" ht="12.75">
      <c r="A299" s="6"/>
      <c r="B299" s="6"/>
      <c r="C299" s="6"/>
      <c r="D299" s="6"/>
      <c r="E299" s="6"/>
      <c r="F299" s="6"/>
      <c r="G299" s="6"/>
      <c r="H299" s="6"/>
      <c r="I299" s="3"/>
      <c r="J299" s="3"/>
      <c r="K299" s="3"/>
      <c r="L299" s="3"/>
      <c r="M299" s="3"/>
    </row>
    <row r="300" spans="1:13" ht="12.75">
      <c r="A300" s="6"/>
      <c r="B300" s="6"/>
      <c r="C300" s="6"/>
      <c r="D300" s="6"/>
      <c r="E300" s="6"/>
      <c r="F300" s="6"/>
      <c r="G300" s="6"/>
      <c r="H300" s="6"/>
      <c r="I300" s="3"/>
      <c r="J300" s="3"/>
      <c r="K300" s="3"/>
      <c r="L300" s="3"/>
      <c r="M300" s="3"/>
    </row>
    <row r="301" spans="1:13" ht="12.75">
      <c r="A301" s="6"/>
      <c r="B301" s="6"/>
      <c r="C301" s="6"/>
      <c r="D301" s="6"/>
      <c r="E301" s="6"/>
      <c r="F301" s="6"/>
      <c r="G301" s="6"/>
      <c r="H301" s="6"/>
      <c r="I301" s="3"/>
      <c r="J301" s="3"/>
      <c r="K301" s="3"/>
      <c r="L301" s="3"/>
      <c r="M301" s="3"/>
    </row>
    <row r="302" spans="1:13" ht="12.75">
      <c r="A302" s="6"/>
      <c r="B302" s="6"/>
      <c r="C302" s="6"/>
      <c r="D302" s="6"/>
      <c r="E302" s="6"/>
      <c r="F302" s="6"/>
      <c r="G302" s="6"/>
      <c r="H302" s="6"/>
      <c r="I302" s="3"/>
      <c r="J302" s="3"/>
      <c r="K302" s="3"/>
      <c r="L302" s="3"/>
      <c r="M302" s="3"/>
    </row>
    <row r="303" spans="1:13" ht="12.75">
      <c r="A303" s="6"/>
      <c r="B303" s="6"/>
      <c r="C303" s="6"/>
      <c r="D303" s="6"/>
      <c r="E303" s="6"/>
      <c r="F303" s="6"/>
      <c r="G303" s="6"/>
      <c r="H303" s="6"/>
      <c r="I303" s="3"/>
      <c r="J303" s="3"/>
      <c r="K303" s="3"/>
      <c r="L303" s="3"/>
      <c r="M303" s="3"/>
    </row>
    <row r="304" spans="1:13" ht="12.75">
      <c r="A304" s="6"/>
      <c r="B304" s="6"/>
      <c r="C304" s="6"/>
      <c r="D304" s="6"/>
      <c r="E304" s="6"/>
      <c r="F304" s="6"/>
      <c r="G304" s="6"/>
      <c r="H304" s="6"/>
      <c r="I304" s="3"/>
      <c r="J304" s="3"/>
      <c r="K304" s="3"/>
      <c r="L304" s="3"/>
      <c r="M304" s="3"/>
    </row>
    <row r="305" spans="1:13" ht="12.75">
      <c r="A305" s="6"/>
      <c r="B305" s="6"/>
      <c r="C305" s="6"/>
      <c r="D305" s="6"/>
      <c r="E305" s="6"/>
      <c r="F305" s="6"/>
      <c r="G305" s="6"/>
      <c r="H305" s="6"/>
      <c r="I305" s="3"/>
      <c r="J305" s="3"/>
      <c r="K305" s="3"/>
      <c r="L305" s="3"/>
      <c r="M305" s="3"/>
    </row>
    <row r="306" spans="1:13" ht="12.75">
      <c r="A306" s="6"/>
      <c r="B306" s="6"/>
      <c r="C306" s="6"/>
      <c r="D306" s="6"/>
      <c r="E306" s="6"/>
      <c r="F306" s="6"/>
      <c r="G306" s="6"/>
      <c r="H306" s="6"/>
      <c r="I306" s="3"/>
      <c r="J306" s="3"/>
      <c r="K306" s="3"/>
      <c r="L306" s="3"/>
      <c r="M306" s="3"/>
    </row>
    <row r="307" spans="1:13" ht="12.75">
      <c r="A307" s="6"/>
      <c r="B307" s="6"/>
      <c r="C307" s="6"/>
      <c r="D307" s="6"/>
      <c r="E307" s="6"/>
      <c r="F307" s="6"/>
      <c r="G307" s="6"/>
      <c r="H307" s="6"/>
      <c r="I307" s="3"/>
      <c r="J307" s="3"/>
      <c r="K307" s="3"/>
      <c r="L307" s="3"/>
      <c r="M307" s="3"/>
    </row>
    <row r="308" spans="1:13" ht="12.75">
      <c r="A308" s="6"/>
      <c r="B308" s="6"/>
      <c r="C308" s="6"/>
      <c r="D308" s="6"/>
      <c r="E308" s="6"/>
      <c r="F308" s="6"/>
      <c r="G308" s="6"/>
      <c r="H308" s="6"/>
      <c r="I308" s="3"/>
      <c r="J308" s="3"/>
      <c r="K308" s="3"/>
      <c r="L308" s="3"/>
      <c r="M308" s="3"/>
    </row>
    <row r="309" spans="1:13" ht="12.75">
      <c r="A309" s="6"/>
      <c r="B309" s="6"/>
      <c r="C309" s="6"/>
      <c r="D309" s="6"/>
      <c r="E309" s="6"/>
      <c r="F309" s="6"/>
      <c r="G309" s="6"/>
      <c r="H309" s="6"/>
      <c r="I309" s="3"/>
      <c r="J309" s="3"/>
      <c r="K309" s="3"/>
      <c r="L309" s="3"/>
      <c r="M309" s="3"/>
    </row>
    <row r="310" spans="1:13" ht="12.75">
      <c r="A310" s="6"/>
      <c r="B310" s="6"/>
      <c r="C310" s="6"/>
      <c r="D310" s="6"/>
      <c r="E310" s="6"/>
      <c r="F310" s="6"/>
      <c r="G310" s="6"/>
      <c r="H310" s="6"/>
      <c r="I310" s="3"/>
      <c r="J310" s="3"/>
      <c r="K310" s="3"/>
      <c r="L310" s="3"/>
      <c r="M310" s="3"/>
    </row>
    <row r="311" spans="1:13" ht="12.75">
      <c r="A311" s="6"/>
      <c r="B311" s="6"/>
      <c r="C311" s="6"/>
      <c r="D311" s="6"/>
      <c r="E311" s="6"/>
      <c r="F311" s="6"/>
      <c r="G311" s="6"/>
      <c r="H311" s="6"/>
      <c r="I311" s="3"/>
      <c r="J311" s="3"/>
      <c r="K311" s="3"/>
      <c r="L311" s="3"/>
      <c r="M311" s="3"/>
    </row>
    <row r="312" spans="1:13" ht="12.75">
      <c r="A312" s="6"/>
      <c r="B312" s="6"/>
      <c r="C312" s="6"/>
      <c r="D312" s="6"/>
      <c r="E312" s="6"/>
      <c r="F312" s="6"/>
      <c r="G312" s="6"/>
      <c r="H312" s="6"/>
      <c r="I312" s="3"/>
      <c r="J312" s="3"/>
      <c r="K312" s="3"/>
      <c r="L312" s="3"/>
      <c r="M312" s="3"/>
    </row>
    <row r="313" spans="1:13" ht="12.75">
      <c r="A313" s="6"/>
      <c r="B313" s="6"/>
      <c r="C313" s="6"/>
      <c r="D313" s="6"/>
      <c r="E313" s="6"/>
      <c r="F313" s="6"/>
      <c r="G313" s="6"/>
      <c r="H313" s="6"/>
      <c r="I313" s="3"/>
      <c r="J313" s="3"/>
      <c r="K313" s="3"/>
      <c r="L313" s="3"/>
      <c r="M313" s="3"/>
    </row>
    <row r="314" spans="1:13" ht="12.75">
      <c r="A314" s="6"/>
      <c r="B314" s="6"/>
      <c r="C314" s="6"/>
      <c r="D314" s="6"/>
      <c r="E314" s="6"/>
      <c r="F314" s="6"/>
      <c r="G314" s="6"/>
      <c r="H314" s="6"/>
      <c r="I314" s="3"/>
      <c r="J314" s="3"/>
      <c r="K314" s="3"/>
      <c r="L314" s="3"/>
      <c r="M314" s="3"/>
    </row>
    <row r="315" spans="1:13" ht="12.75">
      <c r="A315" s="6"/>
      <c r="B315" s="6"/>
      <c r="C315" s="6"/>
      <c r="D315" s="6"/>
      <c r="E315" s="6"/>
      <c r="F315" s="6"/>
      <c r="G315" s="6"/>
      <c r="H315" s="6"/>
      <c r="I315" s="3"/>
      <c r="J315" s="3"/>
      <c r="K315" s="3"/>
      <c r="L315" s="3"/>
      <c r="M315" s="3"/>
    </row>
    <row r="316" spans="1:13" ht="12.75">
      <c r="A316" s="6"/>
      <c r="B316" s="6"/>
      <c r="C316" s="6"/>
      <c r="D316" s="6"/>
      <c r="E316" s="6"/>
      <c r="F316" s="6"/>
      <c r="G316" s="6"/>
      <c r="H316" s="6"/>
      <c r="I316" s="3"/>
      <c r="J316" s="3"/>
      <c r="K316" s="3"/>
      <c r="L316" s="3"/>
      <c r="M316" s="3"/>
    </row>
    <row r="317" spans="1:13" ht="12.75">
      <c r="A317" s="6"/>
      <c r="B317" s="6"/>
      <c r="C317" s="6"/>
      <c r="D317" s="6"/>
      <c r="E317" s="6"/>
      <c r="F317" s="6"/>
      <c r="G317" s="6"/>
      <c r="H317" s="6"/>
      <c r="I317" s="3"/>
      <c r="J317" s="3"/>
      <c r="K317" s="3"/>
      <c r="L317" s="3"/>
      <c r="M317" s="3"/>
    </row>
    <row r="318" spans="1:13" ht="12.75">
      <c r="A318" s="6"/>
      <c r="B318" s="6"/>
      <c r="C318" s="6"/>
      <c r="D318" s="6"/>
      <c r="E318" s="6"/>
      <c r="F318" s="6"/>
      <c r="G318" s="6"/>
      <c r="H318" s="6"/>
      <c r="I318" s="3"/>
      <c r="J318" s="3"/>
      <c r="K318" s="3"/>
      <c r="L318" s="3"/>
      <c r="M318" s="3"/>
    </row>
    <row r="319" spans="1:13" ht="12.75">
      <c r="A319" s="6"/>
      <c r="B319" s="6"/>
      <c r="C319" s="6"/>
      <c r="D319" s="6"/>
      <c r="E319" s="6"/>
      <c r="F319" s="6"/>
      <c r="G319" s="6"/>
      <c r="H319" s="6"/>
      <c r="I319" s="3"/>
      <c r="J319" s="3"/>
      <c r="K319" s="3"/>
      <c r="L319" s="3"/>
      <c r="M319" s="3"/>
    </row>
    <row r="320" spans="1:13" ht="12.75">
      <c r="A320" s="6"/>
      <c r="B320" s="6"/>
      <c r="C320" s="6"/>
      <c r="D320" s="6"/>
      <c r="E320" s="6"/>
      <c r="F320" s="6"/>
      <c r="G320" s="6"/>
      <c r="H320" s="6"/>
      <c r="I320" s="3"/>
      <c r="J320" s="3"/>
      <c r="K320" s="3"/>
      <c r="L320" s="3"/>
      <c r="M320" s="3"/>
    </row>
    <row r="321" spans="1:13" ht="12.75">
      <c r="A321" s="6"/>
      <c r="B321" s="6"/>
      <c r="C321" s="6"/>
      <c r="D321" s="6"/>
      <c r="E321" s="6"/>
      <c r="F321" s="6"/>
      <c r="G321" s="6"/>
      <c r="H321" s="6"/>
      <c r="I321" s="3"/>
      <c r="J321" s="3"/>
      <c r="K321" s="3"/>
      <c r="L321" s="3"/>
      <c r="M321" s="3"/>
    </row>
    <row r="322" spans="1:13" ht="12.75">
      <c r="A322" s="6"/>
      <c r="B322" s="6"/>
      <c r="C322" s="6"/>
      <c r="D322" s="6"/>
      <c r="E322" s="6"/>
      <c r="F322" s="6"/>
      <c r="G322" s="6"/>
      <c r="H322" s="6"/>
      <c r="I322" s="3"/>
      <c r="J322" s="3"/>
      <c r="K322" s="3"/>
      <c r="L322" s="3"/>
      <c r="M322" s="3"/>
    </row>
    <row r="323" spans="1:13" ht="12.75">
      <c r="A323" s="6"/>
      <c r="B323" s="6"/>
      <c r="C323" s="6"/>
      <c r="D323" s="6"/>
      <c r="E323" s="6"/>
      <c r="F323" s="6"/>
      <c r="G323" s="6"/>
      <c r="H323" s="6"/>
      <c r="I323" s="3"/>
      <c r="J323" s="3"/>
      <c r="K323" s="3"/>
      <c r="L323" s="3"/>
      <c r="M323" s="3"/>
    </row>
    <row r="324" spans="1:13" ht="12.75">
      <c r="A324" s="6"/>
      <c r="B324" s="6"/>
      <c r="C324" s="6"/>
      <c r="D324" s="6"/>
      <c r="E324" s="6"/>
      <c r="F324" s="6"/>
      <c r="G324" s="6"/>
      <c r="H324" s="6"/>
      <c r="I324" s="3"/>
      <c r="J324" s="3"/>
      <c r="K324" s="3"/>
      <c r="L324" s="3"/>
      <c r="M324" s="3"/>
    </row>
    <row r="325" spans="1:13" ht="12.75">
      <c r="A325" s="6"/>
      <c r="B325" s="6"/>
      <c r="C325" s="6"/>
      <c r="D325" s="6"/>
      <c r="E325" s="6"/>
      <c r="F325" s="6"/>
      <c r="G325" s="6"/>
      <c r="H325" s="6"/>
      <c r="I325" s="3"/>
      <c r="J325" s="3"/>
      <c r="K325" s="3"/>
      <c r="L325" s="3"/>
      <c r="M325" s="3"/>
    </row>
    <row r="326" spans="1:13" ht="12.75">
      <c r="A326" s="6"/>
      <c r="B326" s="6"/>
      <c r="C326" s="6"/>
      <c r="D326" s="6"/>
      <c r="E326" s="6"/>
      <c r="F326" s="6"/>
      <c r="G326" s="6"/>
      <c r="H326" s="6"/>
      <c r="I326" s="3"/>
      <c r="J326" s="3"/>
      <c r="K326" s="3"/>
      <c r="L326" s="3"/>
      <c r="M326" s="3"/>
    </row>
    <row r="327" spans="1:13" ht="12.75">
      <c r="A327" s="6"/>
      <c r="B327" s="6"/>
      <c r="C327" s="6"/>
      <c r="D327" s="6"/>
      <c r="E327" s="6"/>
      <c r="F327" s="6"/>
      <c r="G327" s="6"/>
      <c r="H327" s="6"/>
      <c r="I327" s="3"/>
      <c r="J327" s="3"/>
      <c r="K327" s="3"/>
      <c r="L327" s="3"/>
      <c r="M327" s="3"/>
    </row>
    <row r="328" spans="1:13" ht="12.75">
      <c r="A328" s="6"/>
      <c r="B328" s="6"/>
      <c r="C328" s="6"/>
      <c r="D328" s="6"/>
      <c r="E328" s="6"/>
      <c r="F328" s="6"/>
      <c r="G328" s="6"/>
      <c r="H328" s="6"/>
      <c r="I328" s="3"/>
      <c r="J328" s="3"/>
      <c r="K328" s="3"/>
      <c r="L328" s="3"/>
      <c r="M328" s="3"/>
    </row>
    <row r="329" spans="1:13" ht="12.75">
      <c r="A329" s="6"/>
      <c r="B329" s="6"/>
      <c r="C329" s="6"/>
      <c r="D329" s="6"/>
      <c r="E329" s="6"/>
      <c r="F329" s="6"/>
      <c r="G329" s="6"/>
      <c r="H329" s="6"/>
      <c r="I329" s="3"/>
      <c r="J329" s="3"/>
      <c r="K329" s="3"/>
      <c r="L329" s="3"/>
      <c r="M329" s="3"/>
    </row>
    <row r="330" spans="1:13" ht="12.75">
      <c r="A330" s="6"/>
      <c r="B330" s="6"/>
      <c r="C330" s="6"/>
      <c r="D330" s="6"/>
      <c r="E330" s="6"/>
      <c r="F330" s="6"/>
      <c r="G330" s="6"/>
      <c r="H330" s="6"/>
      <c r="I330" s="3"/>
      <c r="J330" s="3"/>
      <c r="K330" s="3"/>
      <c r="L330" s="3"/>
      <c r="M330" s="3"/>
    </row>
    <row r="331" spans="1:13" ht="12.75">
      <c r="A331" s="6"/>
      <c r="B331" s="6"/>
      <c r="C331" s="6"/>
      <c r="D331" s="6"/>
      <c r="E331" s="6"/>
      <c r="F331" s="6"/>
      <c r="G331" s="6"/>
      <c r="H331" s="6"/>
      <c r="I331" s="3"/>
      <c r="J331" s="3"/>
      <c r="K331" s="3"/>
      <c r="L331" s="3"/>
      <c r="M331" s="3"/>
    </row>
    <row r="332" spans="1:13" ht="12.75">
      <c r="A332" s="6"/>
      <c r="B332" s="6"/>
      <c r="C332" s="6"/>
      <c r="D332" s="6"/>
      <c r="E332" s="6"/>
      <c r="F332" s="6"/>
      <c r="G332" s="6"/>
      <c r="H332" s="6"/>
      <c r="I332" s="3"/>
      <c r="J332" s="3"/>
      <c r="K332" s="3"/>
      <c r="L332" s="3"/>
      <c r="M332" s="3"/>
    </row>
    <row r="333" spans="1:13" ht="12.75">
      <c r="A333" s="6"/>
      <c r="B333" s="6"/>
      <c r="C333" s="6"/>
      <c r="D333" s="6"/>
      <c r="E333" s="6"/>
      <c r="F333" s="6"/>
      <c r="G333" s="6"/>
      <c r="H333" s="6"/>
      <c r="I333" s="3"/>
      <c r="J333" s="3"/>
      <c r="K333" s="3"/>
      <c r="L333" s="3"/>
      <c r="M333" s="3"/>
    </row>
    <row r="334" spans="1:13" ht="12.75">
      <c r="A334" s="6"/>
      <c r="B334" s="6"/>
      <c r="C334" s="6"/>
      <c r="D334" s="6"/>
      <c r="E334" s="6"/>
      <c r="F334" s="6"/>
      <c r="G334" s="6"/>
      <c r="H334" s="6"/>
      <c r="I334" s="3"/>
      <c r="J334" s="3"/>
      <c r="K334" s="3"/>
      <c r="L334" s="3"/>
      <c r="M334" s="3"/>
    </row>
    <row r="335" spans="1:13" ht="12.75">
      <c r="A335" s="6"/>
      <c r="B335" s="6"/>
      <c r="C335" s="6"/>
      <c r="D335" s="6"/>
      <c r="E335" s="6"/>
      <c r="F335" s="6"/>
      <c r="G335" s="6"/>
      <c r="H335" s="6"/>
      <c r="I335" s="3"/>
      <c r="J335" s="3"/>
      <c r="K335" s="3"/>
      <c r="L335" s="3"/>
      <c r="M335" s="3"/>
    </row>
    <row r="336" spans="1:13" ht="12.75">
      <c r="A336" s="6"/>
      <c r="B336" s="6"/>
      <c r="C336" s="6"/>
      <c r="D336" s="6"/>
      <c r="E336" s="6"/>
      <c r="F336" s="6"/>
      <c r="G336" s="6"/>
      <c r="H336" s="6"/>
      <c r="I336" s="3"/>
      <c r="J336" s="3"/>
      <c r="K336" s="3"/>
      <c r="L336" s="3"/>
      <c r="M336" s="3"/>
    </row>
    <row r="337" spans="1:13" ht="12.75">
      <c r="A337" s="6"/>
      <c r="B337" s="6"/>
      <c r="C337" s="6"/>
      <c r="D337" s="6"/>
      <c r="E337" s="6"/>
      <c r="F337" s="6"/>
      <c r="G337" s="6"/>
      <c r="H337" s="6"/>
      <c r="I337" s="3"/>
      <c r="J337" s="3"/>
      <c r="K337" s="3"/>
      <c r="L337" s="3"/>
      <c r="M337" s="3"/>
    </row>
    <row r="338" spans="1:13" ht="12.75">
      <c r="A338" s="6"/>
      <c r="B338" s="6"/>
      <c r="C338" s="6"/>
      <c r="D338" s="6"/>
      <c r="E338" s="6"/>
      <c r="F338" s="6"/>
      <c r="G338" s="6"/>
      <c r="H338" s="6"/>
      <c r="I338" s="3"/>
      <c r="J338" s="3"/>
      <c r="K338" s="3"/>
      <c r="L338" s="3"/>
      <c r="M338" s="3"/>
    </row>
    <row r="339" spans="1:13" ht="12.75">
      <c r="A339" s="6"/>
      <c r="B339" s="6"/>
      <c r="C339" s="6"/>
      <c r="D339" s="6"/>
      <c r="E339" s="6"/>
      <c r="F339" s="6"/>
      <c r="G339" s="6"/>
      <c r="H339" s="6"/>
      <c r="I339" s="3"/>
      <c r="J339" s="3"/>
      <c r="K339" s="3"/>
      <c r="L339" s="3"/>
      <c r="M339" s="3"/>
    </row>
    <row r="340" spans="1:13" ht="12.75">
      <c r="A340" s="6"/>
      <c r="B340" s="6"/>
      <c r="C340" s="6"/>
      <c r="D340" s="6"/>
      <c r="E340" s="6"/>
      <c r="F340" s="6"/>
      <c r="G340" s="6"/>
      <c r="H340" s="6"/>
      <c r="I340" s="3"/>
      <c r="J340" s="3"/>
      <c r="K340" s="3"/>
      <c r="L340" s="3"/>
      <c r="M340" s="3"/>
    </row>
    <row r="341" spans="1:13" ht="12.75">
      <c r="A341" s="6"/>
      <c r="B341" s="6"/>
      <c r="C341" s="6"/>
      <c r="D341" s="6"/>
      <c r="E341" s="6"/>
      <c r="F341" s="6"/>
      <c r="G341" s="6"/>
      <c r="H341" s="6"/>
      <c r="I341" s="3"/>
      <c r="J341" s="3"/>
      <c r="K341" s="3"/>
      <c r="L341" s="3"/>
      <c r="M341" s="3"/>
    </row>
    <row r="342" spans="1:13" ht="12.75">
      <c r="A342" s="6"/>
      <c r="B342" s="6"/>
      <c r="C342" s="6"/>
      <c r="D342" s="6"/>
      <c r="E342" s="6"/>
      <c r="F342" s="6"/>
      <c r="G342" s="6"/>
      <c r="H342" s="6"/>
      <c r="I342" s="3"/>
      <c r="J342" s="3"/>
      <c r="K342" s="3"/>
      <c r="L342" s="3"/>
      <c r="M342" s="3"/>
    </row>
    <row r="343" spans="1:13" ht="12.75">
      <c r="A343" s="6"/>
      <c r="B343" s="6"/>
      <c r="C343" s="6"/>
      <c r="D343" s="6"/>
      <c r="E343" s="6"/>
      <c r="F343" s="6"/>
      <c r="G343" s="6"/>
      <c r="H343" s="6"/>
      <c r="I343" s="3"/>
      <c r="J343" s="3"/>
      <c r="K343" s="3"/>
      <c r="L343" s="3"/>
      <c r="M343" s="3"/>
    </row>
    <row r="344" spans="1:13" ht="12.75">
      <c r="A344" s="6"/>
      <c r="B344" s="6"/>
      <c r="C344" s="6"/>
      <c r="D344" s="6"/>
      <c r="E344" s="6"/>
      <c r="F344" s="6"/>
      <c r="G344" s="6"/>
      <c r="H344" s="6"/>
      <c r="I344" s="3"/>
      <c r="J344" s="3"/>
      <c r="K344" s="3"/>
      <c r="L344" s="3"/>
      <c r="M344" s="3"/>
    </row>
    <row r="345" spans="1:13" ht="12.75">
      <c r="A345" s="6"/>
      <c r="B345" s="6"/>
      <c r="C345" s="6"/>
      <c r="D345" s="6"/>
      <c r="E345" s="6"/>
      <c r="F345" s="6"/>
      <c r="G345" s="6"/>
      <c r="H345" s="6"/>
      <c r="I345" s="3"/>
      <c r="J345" s="3"/>
      <c r="K345" s="3"/>
      <c r="L345" s="3"/>
      <c r="M345" s="3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3"/>
      <c r="J346" s="3"/>
      <c r="K346" s="3"/>
      <c r="L346" s="3"/>
      <c r="M346" s="3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3"/>
      <c r="J347" s="3"/>
      <c r="K347" s="3"/>
      <c r="L347" s="3"/>
      <c r="M347" s="3"/>
    </row>
    <row r="348" spans="1:13" ht="12.75">
      <c r="A348" s="6"/>
      <c r="B348" s="6"/>
      <c r="C348" s="6"/>
      <c r="D348" s="6"/>
      <c r="E348" s="6"/>
      <c r="F348" s="6"/>
      <c r="G348" s="6"/>
      <c r="H348" s="6"/>
      <c r="I348" s="3"/>
      <c r="J348" s="3"/>
      <c r="K348" s="3"/>
      <c r="L348" s="3"/>
      <c r="M348" s="3"/>
    </row>
    <row r="349" spans="1:13" ht="12.75">
      <c r="A349" s="6"/>
      <c r="B349" s="6"/>
      <c r="C349" s="6"/>
      <c r="D349" s="6"/>
      <c r="E349" s="6"/>
      <c r="F349" s="6"/>
      <c r="G349" s="6"/>
      <c r="H349" s="6"/>
      <c r="I349" s="3"/>
      <c r="J349" s="3"/>
      <c r="K349" s="3"/>
      <c r="L349" s="3"/>
      <c r="M349" s="3"/>
    </row>
    <row r="350" spans="1:13" ht="12.75">
      <c r="A350" s="6"/>
      <c r="B350" s="6"/>
      <c r="C350" s="6"/>
      <c r="D350" s="6"/>
      <c r="E350" s="6"/>
      <c r="F350" s="6"/>
      <c r="G350" s="6"/>
      <c r="H350" s="6"/>
      <c r="I350" s="3"/>
      <c r="J350" s="3"/>
      <c r="K350" s="3"/>
      <c r="L350" s="3"/>
      <c r="M350" s="3"/>
    </row>
    <row r="351" spans="1:13" ht="12.75">
      <c r="A351" s="6"/>
      <c r="B351" s="6"/>
      <c r="C351" s="6"/>
      <c r="D351" s="6"/>
      <c r="E351" s="6"/>
      <c r="F351" s="6"/>
      <c r="G351" s="6"/>
      <c r="H351" s="6"/>
      <c r="I351" s="3"/>
      <c r="J351" s="3"/>
      <c r="K351" s="3"/>
      <c r="L351" s="3"/>
      <c r="M351" s="3"/>
    </row>
    <row r="352" spans="1:13" ht="12.75">
      <c r="A352" s="6"/>
      <c r="B352" s="6"/>
      <c r="C352" s="6"/>
      <c r="D352" s="6"/>
      <c r="E352" s="6"/>
      <c r="F352" s="6"/>
      <c r="G352" s="6"/>
      <c r="H352" s="6"/>
      <c r="I352" s="3"/>
      <c r="J352" s="3"/>
      <c r="K352" s="3"/>
      <c r="L352" s="3"/>
      <c r="M352" s="3"/>
    </row>
    <row r="353" spans="1:13" ht="12.75">
      <c r="A353" s="6"/>
      <c r="B353" s="6"/>
      <c r="C353" s="6"/>
      <c r="D353" s="6"/>
      <c r="E353" s="6"/>
      <c r="F353" s="6"/>
      <c r="G353" s="6"/>
      <c r="H353" s="6"/>
      <c r="I353" s="3"/>
      <c r="J353" s="3"/>
      <c r="K353" s="3"/>
      <c r="L353" s="3"/>
      <c r="M353" s="3"/>
    </row>
    <row r="354" spans="1:13" ht="12.75">
      <c r="A354" s="6"/>
      <c r="B354" s="6"/>
      <c r="C354" s="6"/>
      <c r="D354" s="6"/>
      <c r="E354" s="6"/>
      <c r="F354" s="6"/>
      <c r="G354" s="6"/>
      <c r="H354" s="6"/>
      <c r="I354" s="3"/>
      <c r="J354" s="3"/>
      <c r="K354" s="3"/>
      <c r="L354" s="3"/>
      <c r="M354" s="3"/>
    </row>
    <row r="355" spans="1:13" ht="12.75">
      <c r="A355" s="6"/>
      <c r="B355" s="6"/>
      <c r="C355" s="6"/>
      <c r="D355" s="6"/>
      <c r="E355" s="6"/>
      <c r="F355" s="6"/>
      <c r="G355" s="6"/>
      <c r="H355" s="6"/>
      <c r="I355" s="3"/>
      <c r="J355" s="3"/>
      <c r="K355" s="3"/>
      <c r="L355" s="3"/>
      <c r="M355" s="3"/>
    </row>
    <row r="356" spans="1:13" ht="12.75">
      <c r="A356" s="6"/>
      <c r="B356" s="6"/>
      <c r="C356" s="6"/>
      <c r="D356" s="6"/>
      <c r="E356" s="6"/>
      <c r="F356" s="6"/>
      <c r="G356" s="6"/>
      <c r="H356" s="6"/>
      <c r="I356" s="3"/>
      <c r="J356" s="3"/>
      <c r="K356" s="3"/>
      <c r="L356" s="3"/>
      <c r="M356" s="3"/>
    </row>
    <row r="357" spans="1:13" ht="12.75">
      <c r="A357" s="6"/>
      <c r="B357" s="6"/>
      <c r="C357" s="6"/>
      <c r="D357" s="6"/>
      <c r="E357" s="6"/>
      <c r="F357" s="6"/>
      <c r="G357" s="6"/>
      <c r="H357" s="6"/>
      <c r="I357" s="3"/>
      <c r="J357" s="3"/>
      <c r="K357" s="3"/>
      <c r="L357" s="3"/>
      <c r="M357" s="3"/>
    </row>
    <row r="358" spans="1:13" ht="12.75">
      <c r="A358" s="6"/>
      <c r="B358" s="6"/>
      <c r="C358" s="6"/>
      <c r="D358" s="6"/>
      <c r="E358" s="6"/>
      <c r="F358" s="6"/>
      <c r="G358" s="6"/>
      <c r="H358" s="6"/>
      <c r="I358" s="3"/>
      <c r="J358" s="3"/>
      <c r="K358" s="3"/>
      <c r="L358" s="3"/>
      <c r="M358" s="3"/>
    </row>
    <row r="359" spans="1:13" ht="12.75">
      <c r="A359" s="6"/>
      <c r="B359" s="6"/>
      <c r="C359" s="6"/>
      <c r="D359" s="6"/>
      <c r="E359" s="6"/>
      <c r="F359" s="6"/>
      <c r="G359" s="6"/>
      <c r="H359" s="6"/>
      <c r="I359" s="3"/>
      <c r="J359" s="3"/>
      <c r="K359" s="3"/>
      <c r="L359" s="3"/>
      <c r="M359" s="3"/>
    </row>
    <row r="360" spans="1:13" ht="12.75">
      <c r="A360" s="6"/>
      <c r="B360" s="6"/>
      <c r="C360" s="6"/>
      <c r="D360" s="6"/>
      <c r="E360" s="6"/>
      <c r="F360" s="6"/>
      <c r="G360" s="6"/>
      <c r="H360" s="6"/>
      <c r="I360" s="3"/>
      <c r="J360" s="3"/>
      <c r="K360" s="3"/>
      <c r="L360" s="3"/>
      <c r="M360" s="3"/>
    </row>
    <row r="361" spans="1:13" ht="12.75">
      <c r="A361" s="6"/>
      <c r="B361" s="6"/>
      <c r="C361" s="6"/>
      <c r="D361" s="6"/>
      <c r="E361" s="6"/>
      <c r="F361" s="6"/>
      <c r="G361" s="6"/>
      <c r="H361" s="6"/>
      <c r="I361" s="3"/>
      <c r="J361" s="3"/>
      <c r="K361" s="3"/>
      <c r="L361" s="3"/>
      <c r="M361" s="3"/>
    </row>
    <row r="362" spans="1:13" ht="12.75">
      <c r="A362" s="6"/>
      <c r="B362" s="6"/>
      <c r="C362" s="6"/>
      <c r="D362" s="6"/>
      <c r="E362" s="6"/>
      <c r="F362" s="6"/>
      <c r="G362" s="6"/>
      <c r="H362" s="6"/>
      <c r="I362" s="3"/>
      <c r="J362" s="3"/>
      <c r="K362" s="3"/>
      <c r="L362" s="3"/>
      <c r="M362" s="3"/>
    </row>
    <row r="363" spans="1:13" ht="12.75">
      <c r="A363" s="6"/>
      <c r="B363" s="6"/>
      <c r="C363" s="6"/>
      <c r="D363" s="6"/>
      <c r="E363" s="6"/>
      <c r="F363" s="6"/>
      <c r="G363" s="6"/>
      <c r="H363" s="6"/>
      <c r="I363" s="3"/>
      <c r="J363" s="3"/>
      <c r="K363" s="3"/>
      <c r="L363" s="3"/>
      <c r="M363" s="3"/>
    </row>
    <row r="364" spans="1:13" ht="12.75">
      <c r="A364" s="6"/>
      <c r="B364" s="6"/>
      <c r="C364" s="6"/>
      <c r="D364" s="6"/>
      <c r="E364" s="6"/>
      <c r="F364" s="6"/>
      <c r="G364" s="6"/>
      <c r="H364" s="6"/>
      <c r="I364" s="3"/>
      <c r="J364" s="3"/>
      <c r="K364" s="3"/>
      <c r="L364" s="3"/>
      <c r="M364" s="3"/>
    </row>
    <row r="365" spans="1:13" ht="12.75">
      <c r="A365" s="6"/>
      <c r="B365" s="6"/>
      <c r="C365" s="6"/>
      <c r="D365" s="6"/>
      <c r="E365" s="6"/>
      <c r="F365" s="6"/>
      <c r="G365" s="6"/>
      <c r="H365" s="6"/>
      <c r="I365" s="3"/>
      <c r="J365" s="3"/>
      <c r="K365" s="3"/>
      <c r="L365" s="3"/>
      <c r="M365" s="3"/>
    </row>
    <row r="366" spans="1:13" ht="12.75">
      <c r="A366" s="6"/>
      <c r="B366" s="6"/>
      <c r="C366" s="6"/>
      <c r="D366" s="6"/>
      <c r="E366" s="6"/>
      <c r="F366" s="6"/>
      <c r="G366" s="6"/>
      <c r="H366" s="6"/>
      <c r="I366" s="3"/>
      <c r="J366" s="3"/>
      <c r="K366" s="3"/>
      <c r="L366" s="3"/>
      <c r="M366" s="3"/>
    </row>
    <row r="367" spans="1:13" ht="12.75">
      <c r="A367" s="6"/>
      <c r="B367" s="6"/>
      <c r="C367" s="6"/>
      <c r="D367" s="6"/>
      <c r="E367" s="6"/>
      <c r="F367" s="6"/>
      <c r="G367" s="6"/>
      <c r="H367" s="6"/>
      <c r="I367" s="3"/>
      <c r="J367" s="3"/>
      <c r="K367" s="3"/>
      <c r="L367" s="3"/>
      <c r="M367" s="3"/>
    </row>
    <row r="368" spans="1:13" ht="12.75">
      <c r="A368" s="6"/>
      <c r="B368" s="6"/>
      <c r="C368" s="6"/>
      <c r="D368" s="6"/>
      <c r="E368" s="6"/>
      <c r="F368" s="6"/>
      <c r="G368" s="6"/>
      <c r="H368" s="6"/>
      <c r="I368" s="3"/>
      <c r="J368" s="3"/>
      <c r="K368" s="3"/>
      <c r="L368" s="3"/>
      <c r="M368" s="3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  <row r="380" spans="1:8" ht="12.75">
      <c r="A380" s="2"/>
      <c r="B380" s="2"/>
      <c r="C380" s="2"/>
      <c r="D380" s="2"/>
      <c r="E380" s="2"/>
      <c r="F380" s="2"/>
      <c r="G380" s="2"/>
      <c r="H380" s="2"/>
    </row>
    <row r="381" spans="1:8" ht="12.7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  <row r="405" spans="1:8" ht="12.75">
      <c r="A405" s="2"/>
      <c r="B405" s="2"/>
      <c r="C405" s="2"/>
      <c r="D405" s="2"/>
      <c r="E405" s="2"/>
      <c r="F405" s="2"/>
      <c r="G405" s="2"/>
      <c r="H405" s="2"/>
    </row>
    <row r="406" spans="1:8" ht="12.75">
      <c r="A406" s="2"/>
      <c r="B406" s="2"/>
      <c r="C406" s="2"/>
      <c r="D406" s="2"/>
      <c r="E406" s="2"/>
      <c r="F406" s="2"/>
      <c r="G406" s="2"/>
      <c r="H406" s="2"/>
    </row>
    <row r="407" spans="1:8" ht="12.75">
      <c r="A407" s="2"/>
      <c r="B407" s="2"/>
      <c r="C407" s="2"/>
      <c r="D407" s="2"/>
      <c r="E407" s="2"/>
      <c r="F407" s="2"/>
      <c r="G407" s="2"/>
      <c r="H407" s="2"/>
    </row>
    <row r="408" spans="1:8" ht="12.75">
      <c r="A408" s="2"/>
      <c r="B408" s="2"/>
      <c r="C408" s="2"/>
      <c r="D408" s="2"/>
      <c r="E408" s="2"/>
      <c r="F408" s="2"/>
      <c r="G408" s="2"/>
      <c r="H408" s="2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2"/>
      <c r="B410" s="2"/>
      <c r="C410" s="2"/>
      <c r="D410" s="2"/>
      <c r="E410" s="2"/>
      <c r="F410" s="2"/>
      <c r="G410" s="2"/>
      <c r="H410" s="2"/>
    </row>
    <row r="411" spans="1:8" ht="12.75">
      <c r="A411" s="2"/>
      <c r="B411" s="2"/>
      <c r="C411" s="2"/>
      <c r="D411" s="2"/>
      <c r="E411" s="2"/>
      <c r="F411" s="2"/>
      <c r="G411" s="2"/>
      <c r="H411" s="2"/>
    </row>
    <row r="412" spans="1:8" ht="12.75">
      <c r="A412" s="2"/>
      <c r="B412" s="2"/>
      <c r="C412" s="2"/>
      <c r="D412" s="2"/>
      <c r="E412" s="2"/>
      <c r="F412" s="2"/>
      <c r="G412" s="2"/>
      <c r="H412" s="2"/>
    </row>
    <row r="413" spans="1:8" ht="12.75">
      <c r="A413" s="2"/>
      <c r="B413" s="2"/>
      <c r="C413" s="2"/>
      <c r="D413" s="2"/>
      <c r="E413" s="2"/>
      <c r="F413" s="2"/>
      <c r="G413" s="2"/>
      <c r="H413" s="2"/>
    </row>
    <row r="414" spans="1:8" ht="12.75">
      <c r="A414" s="2"/>
      <c r="B414" s="2"/>
      <c r="C414" s="2"/>
      <c r="D414" s="2"/>
      <c r="E414" s="2"/>
      <c r="F414" s="2"/>
      <c r="G414" s="2"/>
      <c r="H414" s="2"/>
    </row>
    <row r="415" spans="1:8" ht="12.75">
      <c r="A415" s="2"/>
      <c r="B415" s="2"/>
      <c r="C415" s="2"/>
      <c r="D415" s="2"/>
      <c r="E415" s="2"/>
      <c r="F415" s="2"/>
      <c r="G415" s="2"/>
      <c r="H415" s="2"/>
    </row>
    <row r="416" spans="1:8" ht="12.75">
      <c r="A416" s="2"/>
      <c r="B416" s="2"/>
      <c r="C416" s="2"/>
      <c r="D416" s="2"/>
      <c r="E416" s="2"/>
      <c r="F416" s="2"/>
      <c r="G416" s="2"/>
      <c r="H416" s="2"/>
    </row>
    <row r="417" spans="1:8" ht="12.75">
      <c r="A417" s="2"/>
      <c r="B417" s="2"/>
      <c r="C417" s="2"/>
      <c r="D417" s="2"/>
      <c r="E417" s="2"/>
      <c r="F417" s="2"/>
      <c r="G417" s="2"/>
      <c r="H417" s="2"/>
    </row>
    <row r="418" spans="1:8" ht="12.75">
      <c r="A418" s="2"/>
      <c r="B418" s="2"/>
      <c r="C418" s="2"/>
      <c r="D418" s="2"/>
      <c r="E418" s="2"/>
      <c r="F418" s="2"/>
      <c r="G418" s="2"/>
      <c r="H418" s="2"/>
    </row>
    <row r="419" spans="1:8" ht="12.75">
      <c r="A419" s="2"/>
      <c r="B419" s="2"/>
      <c r="C419" s="2"/>
      <c r="D419" s="2"/>
      <c r="E419" s="2"/>
      <c r="F419" s="2"/>
      <c r="G419" s="2"/>
      <c r="H419" s="2"/>
    </row>
    <row r="420" spans="1:8" ht="12.75">
      <c r="A420" s="2"/>
      <c r="B420" s="2"/>
      <c r="C420" s="2"/>
      <c r="D420" s="2"/>
      <c r="E420" s="2"/>
      <c r="F420" s="2"/>
      <c r="G420" s="2"/>
      <c r="H420" s="2"/>
    </row>
    <row r="421" spans="1:8" ht="12.75">
      <c r="A421" s="2"/>
      <c r="B421" s="2"/>
      <c r="C421" s="2"/>
      <c r="D421" s="2"/>
      <c r="E421" s="2"/>
      <c r="F421" s="2"/>
      <c r="G421" s="2"/>
      <c r="H421" s="2"/>
    </row>
    <row r="422" spans="1:8" ht="12.75">
      <c r="A422" s="2"/>
      <c r="B422" s="2"/>
      <c r="C422" s="2"/>
      <c r="D422" s="2"/>
      <c r="E422" s="2"/>
      <c r="F422" s="2"/>
      <c r="G422" s="2"/>
      <c r="H422" s="2"/>
    </row>
    <row r="423" spans="1:8" ht="12.75">
      <c r="A423" s="2"/>
      <c r="B423" s="2"/>
      <c r="C423" s="2"/>
      <c r="D423" s="2"/>
      <c r="E423" s="2"/>
      <c r="F423" s="2"/>
      <c r="G423" s="2"/>
      <c r="H423" s="2"/>
    </row>
    <row r="424" spans="1:8" ht="12.75">
      <c r="A424" s="2"/>
      <c r="B424" s="2"/>
      <c r="C424" s="2"/>
      <c r="D424" s="2"/>
      <c r="E424" s="2"/>
      <c r="F424" s="2"/>
      <c r="G424" s="2"/>
      <c r="H424" s="2"/>
    </row>
    <row r="425" spans="1:8" ht="12.75">
      <c r="A425" s="2"/>
      <c r="B425" s="2"/>
      <c r="C425" s="2"/>
      <c r="D425" s="2"/>
      <c r="E425" s="2"/>
      <c r="F425" s="2"/>
      <c r="G425" s="2"/>
      <c r="H425" s="2"/>
    </row>
    <row r="426" spans="1:8" ht="12.75">
      <c r="A426" s="2"/>
      <c r="B426" s="2"/>
      <c r="C426" s="2"/>
      <c r="D426" s="2"/>
      <c r="E426" s="2"/>
      <c r="F426" s="2"/>
      <c r="G426" s="2"/>
      <c r="H426" s="2"/>
    </row>
    <row r="427" spans="1:8" ht="12.75">
      <c r="A427" s="2"/>
      <c r="B427" s="2"/>
      <c r="C427" s="2"/>
      <c r="D427" s="2"/>
      <c r="E427" s="2"/>
      <c r="F427" s="2"/>
      <c r="G427" s="2"/>
      <c r="H427" s="2"/>
    </row>
    <row r="428" spans="1:8" ht="12.75">
      <c r="A428" s="2"/>
      <c r="B428" s="2"/>
      <c r="C428" s="2"/>
      <c r="D428" s="2"/>
      <c r="E428" s="2"/>
      <c r="F428" s="2"/>
      <c r="G428" s="2"/>
      <c r="H428" s="2"/>
    </row>
    <row r="429" spans="1:8" ht="12.75">
      <c r="A429" s="2"/>
      <c r="B429" s="2"/>
      <c r="C429" s="2"/>
      <c r="D429" s="2"/>
      <c r="E429" s="2"/>
      <c r="F429" s="2"/>
      <c r="G429" s="2"/>
      <c r="H429" s="2"/>
    </row>
    <row r="430" spans="1:8" ht="12.75">
      <c r="A430" s="2"/>
      <c r="B430" s="2"/>
      <c r="C430" s="2"/>
      <c r="D430" s="2"/>
      <c r="E430" s="2"/>
      <c r="F430" s="2"/>
      <c r="G430" s="2"/>
      <c r="H430" s="2"/>
    </row>
    <row r="431" spans="1:8" ht="12.75">
      <c r="A431" s="2"/>
      <c r="B431" s="2"/>
      <c r="C431" s="2"/>
      <c r="D431" s="2"/>
      <c r="E431" s="2"/>
      <c r="F431" s="2"/>
      <c r="G431" s="2"/>
      <c r="H431" s="2"/>
    </row>
    <row r="432" spans="1:8" ht="12.75">
      <c r="A432" s="2"/>
      <c r="B432" s="2"/>
      <c r="C432" s="2"/>
      <c r="D432" s="2"/>
      <c r="E432" s="2"/>
      <c r="F432" s="2"/>
      <c r="G432" s="2"/>
      <c r="H432" s="2"/>
    </row>
    <row r="433" spans="1:8" ht="12.75">
      <c r="A433" s="2"/>
      <c r="B433" s="2"/>
      <c r="C433" s="2"/>
      <c r="D433" s="2"/>
      <c r="E433" s="2"/>
      <c r="F433" s="2"/>
      <c r="G433" s="2"/>
      <c r="H433" s="2"/>
    </row>
    <row r="434" spans="1:8" ht="12.75">
      <c r="A434" s="2"/>
      <c r="B434" s="2"/>
      <c r="C434" s="2"/>
      <c r="D434" s="2"/>
      <c r="E434" s="2"/>
      <c r="F434" s="2"/>
      <c r="G434" s="2"/>
      <c r="H434" s="2"/>
    </row>
    <row r="435" spans="1:8" ht="12.75">
      <c r="A435" s="2"/>
      <c r="B435" s="2"/>
      <c r="C435" s="2"/>
      <c r="D435" s="2"/>
      <c r="E435" s="2"/>
      <c r="F435" s="2"/>
      <c r="G435" s="2"/>
      <c r="H435" s="2"/>
    </row>
    <row r="436" spans="1:8" ht="12.75">
      <c r="A436" s="2"/>
      <c r="B436" s="2"/>
      <c r="C436" s="2"/>
      <c r="D436" s="2"/>
      <c r="E436" s="2"/>
      <c r="F436" s="2"/>
      <c r="G436" s="2"/>
      <c r="H436" s="2"/>
    </row>
    <row r="437" spans="1:8" ht="12.75">
      <c r="A437" s="2"/>
      <c r="B437" s="2"/>
      <c r="C437" s="2"/>
      <c r="D437" s="2"/>
      <c r="E437" s="2"/>
      <c r="F437" s="2"/>
      <c r="G437" s="2"/>
      <c r="H437" s="2"/>
    </row>
    <row r="438" spans="1:8" ht="12.75">
      <c r="A438" s="2"/>
      <c r="B438" s="2"/>
      <c r="C438" s="2"/>
      <c r="D438" s="2"/>
      <c r="E438" s="2"/>
      <c r="F438" s="2"/>
      <c r="G438" s="2"/>
      <c r="H438" s="2"/>
    </row>
    <row r="439" spans="1:8" ht="12.75">
      <c r="A439" s="2"/>
      <c r="B439" s="2"/>
      <c r="C439" s="2"/>
      <c r="D439" s="2"/>
      <c r="E439" s="2"/>
      <c r="F439" s="2"/>
      <c r="G439" s="2"/>
      <c r="H439" s="2"/>
    </row>
    <row r="440" spans="1:8" ht="12.75">
      <c r="A440" s="2"/>
      <c r="B440" s="2"/>
      <c r="C440" s="2"/>
      <c r="D440" s="2"/>
      <c r="E440" s="2"/>
      <c r="F440" s="2"/>
      <c r="G440" s="2"/>
      <c r="H440" s="2"/>
    </row>
    <row r="441" spans="1:8" ht="12.75">
      <c r="A441" s="2"/>
      <c r="B441" s="2"/>
      <c r="C441" s="2"/>
      <c r="D441" s="2"/>
      <c r="E441" s="2"/>
      <c r="F441" s="2"/>
      <c r="G441" s="2"/>
      <c r="H441" s="2"/>
    </row>
    <row r="442" spans="1:8" ht="12.75">
      <c r="A442" s="2"/>
      <c r="B442" s="2"/>
      <c r="C442" s="2"/>
      <c r="D442" s="2"/>
      <c r="E442" s="2"/>
      <c r="F442" s="2"/>
      <c r="G442" s="2"/>
      <c r="H442" s="2"/>
    </row>
    <row r="443" spans="1:8" ht="12.75">
      <c r="A443" s="2"/>
      <c r="B443" s="2"/>
      <c r="C443" s="2"/>
      <c r="D443" s="2"/>
      <c r="E443" s="2"/>
      <c r="F443" s="2"/>
      <c r="G443" s="2"/>
      <c r="H443" s="2"/>
    </row>
    <row r="444" spans="1:8" ht="12.75">
      <c r="A444" s="2"/>
      <c r="B444" s="2"/>
      <c r="C444" s="2"/>
      <c r="D444" s="2"/>
      <c r="E444" s="2"/>
      <c r="F444" s="2"/>
      <c r="G444" s="2"/>
      <c r="H444" s="2"/>
    </row>
    <row r="445" spans="1:8" ht="12.75">
      <c r="A445" s="2"/>
      <c r="B445" s="2"/>
      <c r="C445" s="2"/>
      <c r="D445" s="2"/>
      <c r="E445" s="2"/>
      <c r="F445" s="2"/>
      <c r="G445" s="2"/>
      <c r="H445" s="2"/>
    </row>
    <row r="446" spans="1:8" ht="12.75">
      <c r="A446" s="2"/>
      <c r="B446" s="2"/>
      <c r="C446" s="2"/>
      <c r="D446" s="2"/>
      <c r="E446" s="2"/>
      <c r="F446" s="2"/>
      <c r="G446" s="2"/>
      <c r="H446" s="2"/>
    </row>
    <row r="447" spans="1:8" ht="12.75">
      <c r="A447" s="2"/>
      <c r="B447" s="2"/>
      <c r="C447" s="2"/>
      <c r="D447" s="2"/>
      <c r="E447" s="2"/>
      <c r="F447" s="2"/>
      <c r="G447" s="2"/>
      <c r="H447" s="2"/>
    </row>
    <row r="448" spans="1:8" ht="12.75">
      <c r="A448" s="2"/>
      <c r="B448" s="2"/>
      <c r="C448" s="2"/>
      <c r="D448" s="2"/>
      <c r="E448" s="2"/>
      <c r="F448" s="2"/>
      <c r="G448" s="2"/>
      <c r="H448" s="2"/>
    </row>
    <row r="449" spans="1:8" ht="12.75">
      <c r="A449" s="2"/>
      <c r="B449" s="2"/>
      <c r="C449" s="2"/>
      <c r="D449" s="2"/>
      <c r="E449" s="2"/>
      <c r="F449" s="2"/>
      <c r="G449" s="2"/>
      <c r="H449" s="2"/>
    </row>
    <row r="450" spans="1:8" ht="12.75">
      <c r="A450" s="2"/>
      <c r="B450" s="2"/>
      <c r="C450" s="2"/>
      <c r="D450" s="2"/>
      <c r="E450" s="2"/>
      <c r="F450" s="2"/>
      <c r="G450" s="2"/>
      <c r="H450" s="2"/>
    </row>
    <row r="451" spans="1:8" ht="12.75">
      <c r="A451" s="2"/>
      <c r="B451" s="2"/>
      <c r="C451" s="2"/>
      <c r="D451" s="2"/>
      <c r="E451" s="2"/>
      <c r="F451" s="2"/>
      <c r="G451" s="2"/>
      <c r="H451" s="2"/>
    </row>
    <row r="452" spans="1:8" ht="12.75">
      <c r="A452" s="2"/>
      <c r="B452" s="2"/>
      <c r="C452" s="2"/>
      <c r="D452" s="2"/>
      <c r="E452" s="2"/>
      <c r="F452" s="2"/>
      <c r="G452" s="2"/>
      <c r="H452" s="2"/>
    </row>
    <row r="453" spans="1:8" ht="12.75">
      <c r="A453" s="2"/>
      <c r="B453" s="2"/>
      <c r="C453" s="2"/>
      <c r="D453" s="2"/>
      <c r="E453" s="2"/>
      <c r="F453" s="2"/>
      <c r="G453" s="2"/>
      <c r="H453" s="2"/>
    </row>
    <row r="454" spans="1:8" ht="12.75">
      <c r="A454" s="2"/>
      <c r="B454" s="2"/>
      <c r="C454" s="2"/>
      <c r="D454" s="2"/>
      <c r="E454" s="2"/>
      <c r="F454" s="2"/>
      <c r="G454" s="2"/>
      <c r="H454" s="2"/>
    </row>
    <row r="455" spans="1:8" ht="12.75">
      <c r="A455" s="2"/>
      <c r="B455" s="2"/>
      <c r="C455" s="2"/>
      <c r="D455" s="2"/>
      <c r="E455" s="2"/>
      <c r="F455" s="2"/>
      <c r="G455" s="2"/>
      <c r="H455" s="2"/>
    </row>
    <row r="456" spans="1:8" ht="12.75">
      <c r="A456" s="2"/>
      <c r="B456" s="2"/>
      <c r="C456" s="2"/>
      <c r="D456" s="2"/>
      <c r="E456" s="2"/>
      <c r="F456" s="2"/>
      <c r="G456" s="2"/>
      <c r="H456" s="2"/>
    </row>
    <row r="457" spans="1:8" ht="12.75">
      <c r="A457" s="2"/>
      <c r="B457" s="2"/>
      <c r="C457" s="2"/>
      <c r="D457" s="2"/>
      <c r="E457" s="2"/>
      <c r="F457" s="2"/>
      <c r="G457" s="2"/>
      <c r="H457" s="2"/>
    </row>
    <row r="458" spans="1:8" ht="12.75">
      <c r="A458" s="2"/>
      <c r="B458" s="2"/>
      <c r="C458" s="2"/>
      <c r="D458" s="2"/>
      <c r="E458" s="2"/>
      <c r="F458" s="2"/>
      <c r="G458" s="2"/>
      <c r="H458" s="2"/>
    </row>
    <row r="459" spans="1:8" ht="12.75">
      <c r="A459" s="2"/>
      <c r="B459" s="2"/>
      <c r="C459" s="2"/>
      <c r="D459" s="2"/>
      <c r="E459" s="2"/>
      <c r="F459" s="2"/>
      <c r="G459" s="2"/>
      <c r="H459" s="2"/>
    </row>
    <row r="460" spans="1:8" ht="12.75">
      <c r="A460" s="2"/>
      <c r="B460" s="2"/>
      <c r="C460" s="2"/>
      <c r="D460" s="2"/>
      <c r="E460" s="2"/>
      <c r="F460" s="2"/>
      <c r="G460" s="2"/>
      <c r="H460" s="2"/>
    </row>
    <row r="461" spans="1:8" ht="12.75">
      <c r="A461" s="2"/>
      <c r="B461" s="2"/>
      <c r="C461" s="2"/>
      <c r="D461" s="2"/>
      <c r="E461" s="2"/>
      <c r="F461" s="2"/>
      <c r="G461" s="2"/>
      <c r="H461" s="2"/>
    </row>
    <row r="462" spans="1:8" ht="12.75">
      <c r="A462" s="2"/>
      <c r="B462" s="2"/>
      <c r="C462" s="2"/>
      <c r="D462" s="2"/>
      <c r="E462" s="2"/>
      <c r="F462" s="2"/>
      <c r="G462" s="2"/>
      <c r="H462" s="2"/>
    </row>
    <row r="463" spans="1:8" ht="12.75">
      <c r="A463" s="2"/>
      <c r="B463" s="2"/>
      <c r="C463" s="2"/>
      <c r="D463" s="2"/>
      <c r="E463" s="2"/>
      <c r="F463" s="2"/>
      <c r="G463" s="2"/>
      <c r="H463" s="2"/>
    </row>
    <row r="464" spans="1:8" ht="12.75">
      <c r="A464" s="2"/>
      <c r="B464" s="2"/>
      <c r="C464" s="2"/>
      <c r="D464" s="2"/>
      <c r="E464" s="2"/>
      <c r="F464" s="2"/>
      <c r="G464" s="2"/>
      <c r="H464" s="2"/>
    </row>
    <row r="465" spans="1:8" ht="12.75">
      <c r="A465" s="2"/>
      <c r="B465" s="2"/>
      <c r="C465" s="2"/>
      <c r="D465" s="2"/>
      <c r="E465" s="2"/>
      <c r="F465" s="2"/>
      <c r="G465" s="2"/>
      <c r="H465" s="2"/>
    </row>
    <row r="466" spans="1:8" ht="12.75">
      <c r="A466" s="2"/>
      <c r="B466" s="2"/>
      <c r="C466" s="2"/>
      <c r="D466" s="2"/>
      <c r="E466" s="2"/>
      <c r="F466" s="2"/>
      <c r="G466" s="2"/>
      <c r="H466" s="2"/>
    </row>
    <row r="467" spans="1:8" ht="12.75">
      <c r="A467" s="2"/>
      <c r="B467" s="2"/>
      <c r="C467" s="2"/>
      <c r="D467" s="2"/>
      <c r="E467" s="2"/>
      <c r="F467" s="2"/>
      <c r="G467" s="2"/>
      <c r="H467" s="2"/>
    </row>
    <row r="468" spans="1:8" ht="12.75">
      <c r="A468" s="2"/>
      <c r="B468" s="2"/>
      <c r="C468" s="2"/>
      <c r="D468" s="2"/>
      <c r="E468" s="2"/>
      <c r="F468" s="2"/>
      <c r="G468" s="2"/>
      <c r="H468" s="2"/>
    </row>
    <row r="469" spans="1:8" ht="12.75">
      <c r="A469" s="2"/>
      <c r="B469" s="2"/>
      <c r="C469" s="2"/>
      <c r="D469" s="2"/>
      <c r="E469" s="2"/>
      <c r="F469" s="2"/>
      <c r="G469" s="2"/>
      <c r="H469" s="2"/>
    </row>
    <row r="470" spans="1:8" ht="12.75">
      <c r="A470" s="2"/>
      <c r="B470" s="2"/>
      <c r="C470" s="2"/>
      <c r="D470" s="2"/>
      <c r="E470" s="2"/>
      <c r="F470" s="2"/>
      <c r="G470" s="2"/>
      <c r="H470" s="2"/>
    </row>
    <row r="471" spans="1:8" ht="12.75">
      <c r="A471" s="2"/>
      <c r="B471" s="2"/>
      <c r="C471" s="2"/>
      <c r="D471" s="2"/>
      <c r="E471" s="2"/>
      <c r="F471" s="2"/>
      <c r="G471" s="2"/>
      <c r="H471" s="2"/>
    </row>
    <row r="472" spans="1:8" ht="12.75">
      <c r="A472" s="2"/>
      <c r="B472" s="2"/>
      <c r="C472" s="2"/>
      <c r="D472" s="2"/>
      <c r="E472" s="2"/>
      <c r="F472" s="2"/>
      <c r="G472" s="2"/>
      <c r="H472" s="2"/>
    </row>
    <row r="473" spans="1:8" ht="12.75">
      <c r="A473" s="2"/>
      <c r="B473" s="2"/>
      <c r="C473" s="2"/>
      <c r="D473" s="2"/>
      <c r="E473" s="2"/>
      <c r="F473" s="2"/>
      <c r="G473" s="2"/>
      <c r="H473" s="2"/>
    </row>
    <row r="474" spans="1:8" ht="12.75">
      <c r="A474" s="2"/>
      <c r="B474" s="2"/>
      <c r="C474" s="2"/>
      <c r="D474" s="2"/>
      <c r="E474" s="2"/>
      <c r="F474" s="2"/>
      <c r="G474" s="2"/>
      <c r="H474" s="2"/>
    </row>
    <row r="475" spans="1:8" ht="12.75">
      <c r="A475" s="2"/>
      <c r="B475" s="2"/>
      <c r="C475" s="2"/>
      <c r="D475" s="2"/>
      <c r="E475" s="2"/>
      <c r="F475" s="2"/>
      <c r="G475" s="2"/>
      <c r="H475" s="2"/>
    </row>
    <row r="476" spans="1:8" ht="12.75">
      <c r="A476" s="2"/>
      <c r="B476" s="2"/>
      <c r="C476" s="2"/>
      <c r="D476" s="2"/>
      <c r="E476" s="2"/>
      <c r="F476" s="2"/>
      <c r="G476" s="2"/>
      <c r="H476" s="2"/>
    </row>
    <row r="477" spans="1:8" ht="12.75">
      <c r="A477" s="2"/>
      <c r="B477" s="2"/>
      <c r="C477" s="2"/>
      <c r="D477" s="2"/>
      <c r="E477" s="2"/>
      <c r="F477" s="2"/>
      <c r="G477" s="2"/>
      <c r="H477" s="2"/>
    </row>
    <row r="478" spans="1:8" ht="12.75">
      <c r="A478" s="2"/>
      <c r="B478" s="2"/>
      <c r="C478" s="2"/>
      <c r="D478" s="2"/>
      <c r="E478" s="2"/>
      <c r="F478" s="2"/>
      <c r="G478" s="2"/>
      <c r="H478" s="2"/>
    </row>
    <row r="479" spans="1:8" ht="12.75">
      <c r="A479" s="2"/>
      <c r="B479" s="2"/>
      <c r="C479" s="2"/>
      <c r="D479" s="2"/>
      <c r="E479" s="2"/>
      <c r="F479" s="2"/>
      <c r="G479" s="2"/>
      <c r="H479" s="2"/>
    </row>
    <row r="480" spans="1:8" ht="12.75">
      <c r="A480" s="2"/>
      <c r="B480" s="2"/>
      <c r="C480" s="2"/>
      <c r="D480" s="2"/>
      <c r="E480" s="2"/>
      <c r="F480" s="2"/>
      <c r="G480" s="2"/>
      <c r="H480" s="2"/>
    </row>
    <row r="481" spans="1:8" ht="12.75">
      <c r="A481" s="2"/>
      <c r="B481" s="2"/>
      <c r="C481" s="2"/>
      <c r="D481" s="2"/>
      <c r="E481" s="2"/>
      <c r="F481" s="2"/>
      <c r="G481" s="2"/>
      <c r="H481" s="2"/>
    </row>
    <row r="482" spans="1:8" ht="12.75">
      <c r="A482" s="2"/>
      <c r="B482" s="2"/>
      <c r="C482" s="2"/>
      <c r="D482" s="2"/>
      <c r="E482" s="2"/>
      <c r="F482" s="2"/>
      <c r="G482" s="2"/>
      <c r="H482" s="2"/>
    </row>
    <row r="483" spans="1:8" ht="12.75">
      <c r="A483" s="2"/>
      <c r="B483" s="2"/>
      <c r="C483" s="2"/>
      <c r="D483" s="2"/>
      <c r="E483" s="2"/>
      <c r="F483" s="2"/>
      <c r="G483" s="2"/>
      <c r="H483" s="2"/>
    </row>
    <row r="484" spans="1:8" ht="12.75">
      <c r="A484" s="2"/>
      <c r="B484" s="2"/>
      <c r="C484" s="2"/>
      <c r="D484" s="2"/>
      <c r="E484" s="2"/>
      <c r="F484" s="2"/>
      <c r="G484" s="2"/>
      <c r="H484" s="2"/>
    </row>
    <row r="485" spans="1:8" ht="12.75">
      <c r="A485" s="2"/>
      <c r="B485" s="2"/>
      <c r="C485" s="2"/>
      <c r="D485" s="2"/>
      <c r="E485" s="2"/>
      <c r="F485" s="2"/>
      <c r="G485" s="2"/>
      <c r="H485" s="2"/>
    </row>
    <row r="486" spans="1:8" ht="12.75">
      <c r="A486" s="2"/>
      <c r="B486" s="2"/>
      <c r="C486" s="2"/>
      <c r="D486" s="2"/>
      <c r="E486" s="2"/>
      <c r="F486" s="2"/>
      <c r="G486" s="2"/>
      <c r="H486" s="2"/>
    </row>
    <row r="487" spans="1:8" ht="12.75">
      <c r="A487" s="2"/>
      <c r="B487" s="2"/>
      <c r="C487" s="2"/>
      <c r="D487" s="2"/>
      <c r="E487" s="2"/>
      <c r="F487" s="2"/>
      <c r="G487" s="2"/>
      <c r="H487" s="2"/>
    </row>
    <row r="488" spans="1:8" ht="12.75">
      <c r="A488" s="2"/>
      <c r="B488" s="2"/>
      <c r="C488" s="2"/>
      <c r="D488" s="2"/>
      <c r="E488" s="2"/>
      <c r="F488" s="2"/>
      <c r="G488" s="2"/>
      <c r="H488" s="2"/>
    </row>
    <row r="489" spans="1:8" ht="12.75">
      <c r="A489" s="2"/>
      <c r="B489" s="2"/>
      <c r="C489" s="2"/>
      <c r="D489" s="2"/>
      <c r="E489" s="2"/>
      <c r="F489" s="2"/>
      <c r="G489" s="2"/>
      <c r="H489" s="2"/>
    </row>
    <row r="490" spans="1:8" ht="12.75">
      <c r="A490" s="2"/>
      <c r="B490" s="2"/>
      <c r="C490" s="2"/>
      <c r="D490" s="2"/>
      <c r="E490" s="2"/>
      <c r="F490" s="2"/>
      <c r="G490" s="2"/>
      <c r="H490" s="2"/>
    </row>
    <row r="491" spans="1:8" ht="12.75">
      <c r="A491" s="2"/>
      <c r="B491" s="2"/>
      <c r="C491" s="2"/>
      <c r="D491" s="2"/>
      <c r="E491" s="2"/>
      <c r="F491" s="2"/>
      <c r="G491" s="2"/>
      <c r="H491" s="2"/>
    </row>
    <row r="492" spans="1:8" ht="12.75">
      <c r="A492" s="2"/>
      <c r="B492" s="2"/>
      <c r="C492" s="2"/>
      <c r="D492" s="2"/>
      <c r="E492" s="2"/>
      <c r="F492" s="2"/>
      <c r="G492" s="2"/>
      <c r="H492" s="2"/>
    </row>
    <row r="493" spans="1:8" ht="12.75">
      <c r="A493" s="2"/>
      <c r="B493" s="2"/>
      <c r="C493" s="2"/>
      <c r="D493" s="2"/>
      <c r="E493" s="2"/>
      <c r="F493" s="2"/>
      <c r="G493" s="2"/>
      <c r="H493" s="2"/>
    </row>
    <row r="494" spans="1:8" ht="12.75">
      <c r="A494" s="2"/>
      <c r="B494" s="2"/>
      <c r="C494" s="2"/>
      <c r="D494" s="2"/>
      <c r="E494" s="2"/>
      <c r="F494" s="2"/>
      <c r="G494" s="2"/>
      <c r="H494" s="2"/>
    </row>
    <row r="495" spans="1:8" ht="12.75">
      <c r="A495" s="2"/>
      <c r="B495" s="2"/>
      <c r="C495" s="2"/>
      <c r="D495" s="2"/>
      <c r="E495" s="2"/>
      <c r="F495" s="2"/>
      <c r="G495" s="2"/>
      <c r="H495" s="2"/>
    </row>
    <row r="496" spans="1:8" ht="12.75">
      <c r="A496" s="2"/>
      <c r="B496" s="2"/>
      <c r="C496" s="2"/>
      <c r="D496" s="2"/>
      <c r="E496" s="2"/>
      <c r="F496" s="2"/>
      <c r="G496" s="2"/>
      <c r="H496" s="2"/>
    </row>
    <row r="497" spans="1:8" ht="12.75">
      <c r="A497" s="2"/>
      <c r="B497" s="2"/>
      <c r="C497" s="2"/>
      <c r="D497" s="2"/>
      <c r="E497" s="2"/>
      <c r="F497" s="2"/>
      <c r="G497" s="2"/>
      <c r="H497" s="2"/>
    </row>
    <row r="498" spans="1:8" ht="12.75">
      <c r="A498" s="2"/>
      <c r="B498" s="2"/>
      <c r="C498" s="2"/>
      <c r="D498" s="2"/>
      <c r="E498" s="2"/>
      <c r="F498" s="2"/>
      <c r="G498" s="2"/>
      <c r="H498" s="2"/>
    </row>
    <row r="499" spans="1:8" ht="12.75">
      <c r="A499" s="2"/>
      <c r="B499" s="2"/>
      <c r="C499" s="2"/>
      <c r="D499" s="2"/>
      <c r="E499" s="2"/>
      <c r="F499" s="2"/>
      <c r="G499" s="2"/>
      <c r="H499" s="2"/>
    </row>
    <row r="500" spans="1:8" ht="12.75">
      <c r="A500" s="2"/>
      <c r="B500" s="2"/>
      <c r="C500" s="2"/>
      <c r="D500" s="2"/>
      <c r="E500" s="2"/>
      <c r="F500" s="2"/>
      <c r="G500" s="2"/>
      <c r="H500" s="2"/>
    </row>
    <row r="501" spans="1:8" ht="12.75">
      <c r="A501" s="2"/>
      <c r="B501" s="2"/>
      <c r="C501" s="2"/>
      <c r="D501" s="2"/>
      <c r="E501" s="2"/>
      <c r="F501" s="2"/>
      <c r="G501" s="2"/>
      <c r="H501" s="2"/>
    </row>
    <row r="502" spans="1:8" ht="12.75">
      <c r="A502" s="2"/>
      <c r="B502" s="2"/>
      <c r="C502" s="2"/>
      <c r="D502" s="2"/>
      <c r="E502" s="2"/>
      <c r="F502" s="2"/>
      <c r="G502" s="2"/>
      <c r="H502" s="2"/>
    </row>
    <row r="503" spans="1:8" ht="12.75">
      <c r="A503" s="2"/>
      <c r="B503" s="2"/>
      <c r="C503" s="2"/>
      <c r="D503" s="2"/>
      <c r="E503" s="2"/>
      <c r="F503" s="2"/>
      <c r="G503" s="2"/>
      <c r="H503" s="2"/>
    </row>
    <row r="504" spans="1:8" ht="12.75">
      <c r="A504" s="2"/>
      <c r="B504" s="2"/>
      <c r="C504" s="2"/>
      <c r="D504" s="2"/>
      <c r="E504" s="2"/>
      <c r="F504" s="2"/>
      <c r="G504" s="2"/>
      <c r="H504" s="2"/>
    </row>
    <row r="505" spans="1:8" ht="12.75">
      <c r="A505" s="2"/>
      <c r="B505" s="2"/>
      <c r="C505" s="2"/>
      <c r="D505" s="2"/>
      <c r="E505" s="2"/>
      <c r="F505" s="2"/>
      <c r="G505" s="2"/>
      <c r="H505" s="2"/>
    </row>
    <row r="506" spans="1:8" ht="12.75">
      <c r="A506" s="2"/>
      <c r="B506" s="2"/>
      <c r="C506" s="2"/>
      <c r="D506" s="2"/>
      <c r="E506" s="2"/>
      <c r="F506" s="2"/>
      <c r="G506" s="2"/>
      <c r="H506" s="2"/>
    </row>
    <row r="507" spans="1:8" ht="12.75">
      <c r="A507" s="2"/>
      <c r="B507" s="2"/>
      <c r="C507" s="2"/>
      <c r="D507" s="2"/>
      <c r="E507" s="2"/>
      <c r="F507" s="2"/>
      <c r="G507" s="2"/>
      <c r="H507" s="2"/>
    </row>
    <row r="508" spans="1:8" ht="12.75">
      <c r="A508" s="2"/>
      <c r="B508" s="2"/>
      <c r="C508" s="2"/>
      <c r="D508" s="2"/>
      <c r="E508" s="2"/>
      <c r="F508" s="2"/>
      <c r="G508" s="2"/>
      <c r="H508" s="2"/>
    </row>
    <row r="509" spans="1:8" ht="12.75">
      <c r="A509" s="2"/>
      <c r="B509" s="2"/>
      <c r="C509" s="2"/>
      <c r="D509" s="2"/>
      <c r="E509" s="2"/>
      <c r="F509" s="2"/>
      <c r="G509" s="2"/>
      <c r="H509" s="2"/>
    </row>
    <row r="510" spans="1:8" ht="12.75">
      <c r="A510" s="2"/>
      <c r="B510" s="2"/>
      <c r="C510" s="2"/>
      <c r="D510" s="2"/>
      <c r="E510" s="2"/>
      <c r="F510" s="2"/>
      <c r="G510" s="2"/>
      <c r="H510" s="2"/>
    </row>
    <row r="511" spans="1:8" ht="12.75">
      <c r="A511" s="2"/>
      <c r="B511" s="2"/>
      <c r="C511" s="2"/>
      <c r="D511" s="2"/>
      <c r="E511" s="2"/>
      <c r="F511" s="2"/>
      <c r="G511" s="2"/>
      <c r="H511" s="2"/>
    </row>
    <row r="512" spans="1:8" ht="12.75">
      <c r="A512" s="2"/>
      <c r="B512" s="2"/>
      <c r="C512" s="2"/>
      <c r="D512" s="2"/>
      <c r="E512" s="2"/>
      <c r="F512" s="2"/>
      <c r="G512" s="2"/>
      <c r="H512" s="2"/>
    </row>
    <row r="513" spans="1:8" ht="12.75">
      <c r="A513" s="2"/>
      <c r="B513" s="2"/>
      <c r="C513" s="2"/>
      <c r="D513" s="2"/>
      <c r="E513" s="2"/>
      <c r="F513" s="2"/>
      <c r="G513" s="2"/>
      <c r="H513" s="2"/>
    </row>
    <row r="514" spans="1:8" ht="12.75">
      <c r="A514" s="2"/>
      <c r="B514" s="2"/>
      <c r="C514" s="2"/>
      <c r="D514" s="2"/>
      <c r="E514" s="2"/>
      <c r="F514" s="2"/>
      <c r="G514" s="2"/>
      <c r="H514" s="2"/>
    </row>
    <row r="515" spans="1:8" ht="12.75">
      <c r="A515" s="2"/>
      <c r="B515" s="2"/>
      <c r="C515" s="2"/>
      <c r="D515" s="2"/>
      <c r="E515" s="2"/>
      <c r="F515" s="2"/>
      <c r="G515" s="2"/>
      <c r="H515" s="2"/>
    </row>
    <row r="516" spans="1:8" ht="12.75">
      <c r="A516" s="2"/>
      <c r="B516" s="2"/>
      <c r="C516" s="2"/>
      <c r="D516" s="2"/>
      <c r="E516" s="2"/>
      <c r="F516" s="2"/>
      <c r="G516" s="2"/>
      <c r="H516" s="2"/>
    </row>
    <row r="517" spans="1:8" ht="12.75">
      <c r="A517" s="2"/>
      <c r="B517" s="2"/>
      <c r="C517" s="2"/>
      <c r="D517" s="2"/>
      <c r="E517" s="2"/>
      <c r="F517" s="2"/>
      <c r="G517" s="2"/>
      <c r="H517" s="2"/>
    </row>
    <row r="518" spans="1:8" ht="12.75">
      <c r="A518" s="2"/>
      <c r="B518" s="2"/>
      <c r="C518" s="2"/>
      <c r="D518" s="2"/>
      <c r="E518" s="2"/>
      <c r="F518" s="2"/>
      <c r="G518" s="2"/>
      <c r="H518" s="2"/>
    </row>
    <row r="519" spans="1:8" ht="12.75">
      <c r="A519" s="2"/>
      <c r="B519" s="2"/>
      <c r="C519" s="2"/>
      <c r="D519" s="2"/>
      <c r="E519" s="2"/>
      <c r="F519" s="2"/>
      <c r="G519" s="2"/>
      <c r="H519" s="2"/>
    </row>
    <row r="520" spans="1:8" ht="12.75">
      <c r="A520" s="2"/>
      <c r="B520" s="2"/>
      <c r="C520" s="2"/>
      <c r="D520" s="2"/>
      <c r="E520" s="2"/>
      <c r="F520" s="2"/>
      <c r="G520" s="2"/>
      <c r="H520" s="2"/>
    </row>
    <row r="521" spans="1:8" ht="12.75">
      <c r="A521" s="2"/>
      <c r="B521" s="2"/>
      <c r="C521" s="2"/>
      <c r="D521" s="2"/>
      <c r="E521" s="2"/>
      <c r="F521" s="2"/>
      <c r="G521" s="2"/>
      <c r="H521" s="2"/>
    </row>
    <row r="522" spans="1:8" ht="12.75">
      <c r="A522" s="2"/>
      <c r="B522" s="2"/>
      <c r="C522" s="2"/>
      <c r="D522" s="2"/>
      <c r="E522" s="2"/>
      <c r="F522" s="2"/>
      <c r="G522" s="2"/>
      <c r="H522" s="2"/>
    </row>
    <row r="523" spans="1:8" ht="12.75">
      <c r="A523" s="2"/>
      <c r="B523" s="2"/>
      <c r="C523" s="2"/>
      <c r="D523" s="2"/>
      <c r="E523" s="2"/>
      <c r="F523" s="2"/>
      <c r="G523" s="2"/>
      <c r="H523" s="2"/>
    </row>
    <row r="524" spans="1:8" ht="12.75">
      <c r="A524" s="2"/>
      <c r="B524" s="2"/>
      <c r="C524" s="2"/>
      <c r="D524" s="2"/>
      <c r="E524" s="2"/>
      <c r="F524" s="2"/>
      <c r="G524" s="2"/>
      <c r="H524" s="2"/>
    </row>
    <row r="525" spans="1:8" ht="12.75">
      <c r="A525" s="2"/>
      <c r="B525" s="2"/>
      <c r="C525" s="2"/>
      <c r="D525" s="2"/>
      <c r="E525" s="2"/>
      <c r="F525" s="2"/>
      <c r="G525" s="2"/>
      <c r="H525" s="2"/>
    </row>
    <row r="526" spans="1:8" ht="12.75">
      <c r="A526" s="2"/>
      <c r="B526" s="2"/>
      <c r="C526" s="2"/>
      <c r="D526" s="2"/>
      <c r="E526" s="2"/>
      <c r="F526" s="2"/>
      <c r="G526" s="2"/>
      <c r="H526" s="2"/>
    </row>
    <row r="527" spans="1:8" ht="12.75">
      <c r="A527" s="2"/>
      <c r="B527" s="2"/>
      <c r="C527" s="2"/>
      <c r="D527" s="2"/>
      <c r="E527" s="2"/>
      <c r="F527" s="2"/>
      <c r="G527" s="2"/>
      <c r="H527" s="2"/>
    </row>
    <row r="528" spans="1:8" ht="12.75">
      <c r="A528" s="2"/>
      <c r="B528" s="2"/>
      <c r="C528" s="2"/>
      <c r="D528" s="2"/>
      <c r="E528" s="2"/>
      <c r="F528" s="2"/>
      <c r="G528" s="2"/>
      <c r="H528" s="2"/>
    </row>
    <row r="529" spans="1:8" ht="12.75">
      <c r="A529" s="2"/>
      <c r="B529" s="2"/>
      <c r="C529" s="2"/>
      <c r="D529" s="2"/>
      <c r="E529" s="2"/>
      <c r="F529" s="2"/>
      <c r="G529" s="2"/>
      <c r="H529" s="2"/>
    </row>
    <row r="530" spans="1:8" ht="12.75">
      <c r="A530" s="2"/>
      <c r="B530" s="2"/>
      <c r="C530" s="2"/>
      <c r="D530" s="2"/>
      <c r="E530" s="2"/>
      <c r="F530" s="2"/>
      <c r="G530" s="2"/>
      <c r="H530" s="2"/>
    </row>
    <row r="531" spans="1:8" ht="12.75">
      <c r="A531" s="2"/>
      <c r="B531" s="2"/>
      <c r="C531" s="2"/>
      <c r="D531" s="2"/>
      <c r="E531" s="2"/>
      <c r="F531" s="2"/>
      <c r="G531" s="2"/>
      <c r="H531" s="2"/>
    </row>
    <row r="532" spans="1:8" ht="12.75">
      <c r="A532" s="2"/>
      <c r="B532" s="2"/>
      <c r="C532" s="2"/>
      <c r="D532" s="2"/>
      <c r="E532" s="2"/>
      <c r="F532" s="2"/>
      <c r="G532" s="2"/>
      <c r="H532" s="2"/>
    </row>
    <row r="533" spans="1:8" ht="12.75">
      <c r="A533" s="2"/>
      <c r="B533" s="2"/>
      <c r="C533" s="2"/>
      <c r="D533" s="2"/>
      <c r="E533" s="2"/>
      <c r="F533" s="2"/>
      <c r="G533" s="2"/>
      <c r="H533" s="2"/>
    </row>
    <row r="534" spans="1:8" ht="12.75">
      <c r="A534" s="2"/>
      <c r="B534" s="2"/>
      <c r="C534" s="2"/>
      <c r="D534" s="2"/>
      <c r="E534" s="2"/>
      <c r="F534" s="2"/>
      <c r="G534" s="2"/>
      <c r="H534" s="2"/>
    </row>
    <row r="535" spans="1:8" ht="12.75">
      <c r="A535" s="2"/>
      <c r="B535" s="2"/>
      <c r="C535" s="2"/>
      <c r="D535" s="2"/>
      <c r="E535" s="2"/>
      <c r="F535" s="2"/>
      <c r="G535" s="2"/>
      <c r="H535" s="2"/>
    </row>
    <row r="536" spans="1:8" ht="12.75">
      <c r="A536" s="2"/>
      <c r="B536" s="2"/>
      <c r="C536" s="2"/>
      <c r="D536" s="2"/>
      <c r="E536" s="2"/>
      <c r="F536" s="2"/>
      <c r="G536" s="2"/>
      <c r="H536" s="2"/>
    </row>
    <row r="537" spans="1:8" ht="12.75">
      <c r="A537" s="2"/>
      <c r="B537" s="2"/>
      <c r="C537" s="2"/>
      <c r="D537" s="2"/>
      <c r="E537" s="2"/>
      <c r="F537" s="2"/>
      <c r="G537" s="2"/>
      <c r="H537" s="2"/>
    </row>
    <row r="538" spans="1:8" ht="12.75">
      <c r="A538" s="2"/>
      <c r="B538" s="2"/>
      <c r="C538" s="2"/>
      <c r="D538" s="2"/>
      <c r="E538" s="2"/>
      <c r="F538" s="2"/>
      <c r="G538" s="2"/>
      <c r="H538" s="2"/>
    </row>
    <row r="539" spans="1:8" ht="12.75">
      <c r="A539" s="2"/>
      <c r="B539" s="2"/>
      <c r="C539" s="2"/>
      <c r="D539" s="2"/>
      <c r="E539" s="2"/>
      <c r="F539" s="2"/>
      <c r="G539" s="2"/>
      <c r="H539" s="2"/>
    </row>
    <row r="540" spans="1:8" ht="12.75">
      <c r="A540" s="2"/>
      <c r="B540" s="2"/>
      <c r="C540" s="2"/>
      <c r="D540" s="2"/>
      <c r="E540" s="2"/>
      <c r="F540" s="2"/>
      <c r="G540" s="2"/>
      <c r="H540" s="2"/>
    </row>
    <row r="541" spans="1:8" ht="12.75">
      <c r="A541" s="2"/>
      <c r="B541" s="2"/>
      <c r="C541" s="2"/>
      <c r="D541" s="2"/>
      <c r="E541" s="2"/>
      <c r="F541" s="2"/>
      <c r="G541" s="2"/>
      <c r="H541" s="2"/>
    </row>
    <row r="542" spans="1:8" ht="12.75">
      <c r="A542" s="2"/>
      <c r="B542" s="2"/>
      <c r="C542" s="2"/>
      <c r="D542" s="2"/>
      <c r="E542" s="2"/>
      <c r="F542" s="2"/>
      <c r="G542" s="2"/>
      <c r="H542" s="2"/>
    </row>
    <row r="543" spans="1:8" ht="12.75">
      <c r="A543" s="2"/>
      <c r="B543" s="2"/>
      <c r="C543" s="2"/>
      <c r="D543" s="2"/>
      <c r="E543" s="2"/>
      <c r="F543" s="2"/>
      <c r="G543" s="2"/>
      <c r="H543" s="2"/>
    </row>
    <row r="544" spans="1:8" ht="12.75">
      <c r="A544" s="2"/>
      <c r="B544" s="2"/>
      <c r="C544" s="2"/>
      <c r="D544" s="2"/>
      <c r="E544" s="2"/>
      <c r="F544" s="2"/>
      <c r="G544" s="2"/>
      <c r="H544" s="2"/>
    </row>
    <row r="545" spans="1:8" ht="12.75">
      <c r="A545" s="2"/>
      <c r="B545" s="2"/>
      <c r="C545" s="2"/>
      <c r="D545" s="2"/>
      <c r="E545" s="2"/>
      <c r="F545" s="2"/>
      <c r="G545" s="2"/>
      <c r="H545" s="2"/>
    </row>
    <row r="546" spans="1:8" ht="12.75">
      <c r="A546" s="2"/>
      <c r="B546" s="2"/>
      <c r="C546" s="2"/>
      <c r="D546" s="2"/>
      <c r="E546" s="2"/>
      <c r="F546" s="2"/>
      <c r="G546" s="2"/>
      <c r="H546" s="2"/>
    </row>
    <row r="547" spans="1:8" ht="12.75">
      <c r="A547" s="2"/>
      <c r="B547" s="2"/>
      <c r="C547" s="2"/>
      <c r="D547" s="2"/>
      <c r="E547" s="2"/>
      <c r="F547" s="2"/>
      <c r="G547" s="2"/>
      <c r="H547" s="2"/>
    </row>
    <row r="548" spans="1:8" ht="12.75">
      <c r="A548" s="2"/>
      <c r="B548" s="2"/>
      <c r="C548" s="2"/>
      <c r="D548" s="2"/>
      <c r="E548" s="2"/>
      <c r="F548" s="2"/>
      <c r="G548" s="2"/>
      <c r="H548" s="2"/>
    </row>
    <row r="549" spans="1:8" ht="12.75">
      <c r="A549" s="2"/>
      <c r="B549" s="2"/>
      <c r="C549" s="2"/>
      <c r="D549" s="2"/>
      <c r="E549" s="2"/>
      <c r="F549" s="2"/>
      <c r="G549" s="2"/>
      <c r="H549" s="2"/>
    </row>
    <row r="550" spans="1:8" ht="12.75">
      <c r="A550" s="2"/>
      <c r="B550" s="2"/>
      <c r="C550" s="2"/>
      <c r="D550" s="2"/>
      <c r="E550" s="2"/>
      <c r="F550" s="2"/>
      <c r="G550" s="2"/>
      <c r="H550" s="2"/>
    </row>
    <row r="551" spans="1:8" ht="12.75">
      <c r="A551" s="2"/>
      <c r="B551" s="2"/>
      <c r="C551" s="2"/>
      <c r="D551" s="2"/>
      <c r="E551" s="2"/>
      <c r="F551" s="2"/>
      <c r="G551" s="2"/>
      <c r="H551" s="2"/>
    </row>
    <row r="552" spans="1:8" ht="12.75">
      <c r="A552" s="2"/>
      <c r="B552" s="2"/>
      <c r="C552" s="2"/>
      <c r="D552" s="2"/>
      <c r="E552" s="2"/>
      <c r="F552" s="2"/>
      <c r="G552" s="2"/>
      <c r="H552" s="2"/>
    </row>
    <row r="553" spans="1:8" ht="12.75">
      <c r="A553" s="2"/>
      <c r="B553" s="2"/>
      <c r="C553" s="2"/>
      <c r="D553" s="2"/>
      <c r="E553" s="2"/>
      <c r="F553" s="2"/>
      <c r="G553" s="2"/>
      <c r="H553" s="2"/>
    </row>
    <row r="554" spans="1:8" ht="12.75">
      <c r="A554" s="2"/>
      <c r="B554" s="2"/>
      <c r="C554" s="2"/>
      <c r="D554" s="2"/>
      <c r="E554" s="2"/>
      <c r="F554" s="2"/>
      <c r="G554" s="2"/>
      <c r="H554" s="2"/>
    </row>
    <row r="555" spans="1:8" ht="12.75">
      <c r="A555" s="2"/>
      <c r="B555" s="2"/>
      <c r="C555" s="2"/>
      <c r="D555" s="2"/>
      <c r="E555" s="2"/>
      <c r="F555" s="2"/>
      <c r="G555" s="2"/>
      <c r="H555" s="2"/>
    </row>
    <row r="556" spans="1:8" ht="12.75">
      <c r="A556" s="2"/>
      <c r="B556" s="2"/>
      <c r="C556" s="2"/>
      <c r="D556" s="2"/>
      <c r="E556" s="2"/>
      <c r="F556" s="2"/>
      <c r="G556" s="2"/>
      <c r="H556" s="2"/>
    </row>
    <row r="557" spans="1:8" ht="12.75">
      <c r="A557" s="2"/>
      <c r="B557" s="2"/>
      <c r="C557" s="2"/>
      <c r="D557" s="2"/>
      <c r="E557" s="2"/>
      <c r="F557" s="2"/>
      <c r="G557" s="2"/>
      <c r="H557" s="2"/>
    </row>
    <row r="558" spans="1:8" ht="12.75">
      <c r="A558" s="2"/>
      <c r="B558" s="2"/>
      <c r="C558" s="2"/>
      <c r="D558" s="2"/>
      <c r="E558" s="2"/>
      <c r="F558" s="2"/>
      <c r="G558" s="2"/>
      <c r="H558" s="2"/>
    </row>
    <row r="559" spans="1:8" ht="12.75">
      <c r="A559" s="2"/>
      <c r="B559" s="2"/>
      <c r="C559" s="2"/>
      <c r="D559" s="2"/>
      <c r="E559" s="2"/>
      <c r="F559" s="2"/>
      <c r="G559" s="2"/>
      <c r="H559" s="2"/>
    </row>
    <row r="560" spans="1:8" ht="12.75">
      <c r="A560" s="2"/>
      <c r="B560" s="2"/>
      <c r="C560" s="2"/>
      <c r="D560" s="2"/>
      <c r="E560" s="2"/>
      <c r="F560" s="2"/>
      <c r="G560" s="2"/>
      <c r="H560" s="2"/>
    </row>
    <row r="561" spans="1:8" ht="12.75">
      <c r="A561" s="2"/>
      <c r="B561" s="2"/>
      <c r="C561" s="2"/>
      <c r="D561" s="2"/>
      <c r="E561" s="2"/>
      <c r="F561" s="2"/>
      <c r="G561" s="2"/>
      <c r="H561" s="2"/>
    </row>
    <row r="562" spans="1:8" ht="12.75">
      <c r="A562" s="2"/>
      <c r="B562" s="2"/>
      <c r="C562" s="2"/>
      <c r="D562" s="2"/>
      <c r="E562" s="2"/>
      <c r="F562" s="2"/>
      <c r="G562" s="2"/>
      <c r="H562" s="2"/>
    </row>
    <row r="563" spans="1:8" ht="12.75">
      <c r="A563" s="2"/>
      <c r="B563" s="2"/>
      <c r="C563" s="2"/>
      <c r="D563" s="2"/>
      <c r="E563" s="2"/>
      <c r="F563" s="2"/>
      <c r="G563" s="2"/>
      <c r="H563" s="2"/>
    </row>
    <row r="564" spans="1:8" ht="12.75">
      <c r="A564" s="2"/>
      <c r="B564" s="2"/>
      <c r="C564" s="2"/>
      <c r="D564" s="2"/>
      <c r="E564" s="2"/>
      <c r="F564" s="2"/>
      <c r="G564" s="2"/>
      <c r="H564" s="2"/>
    </row>
    <row r="565" spans="1:8" ht="12.75">
      <c r="A565" s="2"/>
      <c r="B565" s="2"/>
      <c r="C565" s="2"/>
      <c r="D565" s="2"/>
      <c r="E565" s="2"/>
      <c r="F565" s="2"/>
      <c r="G565" s="2"/>
      <c r="H565" s="2"/>
    </row>
    <row r="566" spans="1:8" ht="12.75">
      <c r="A566" s="2"/>
      <c r="B566" s="2"/>
      <c r="C566" s="2"/>
      <c r="D566" s="2"/>
      <c r="E566" s="2"/>
      <c r="F566" s="2"/>
      <c r="G566" s="2"/>
      <c r="H566" s="2"/>
    </row>
    <row r="567" spans="1:8" ht="12.75">
      <c r="A567" s="2"/>
      <c r="B567" s="2"/>
      <c r="C567" s="2"/>
      <c r="D567" s="2"/>
      <c r="E567" s="2"/>
      <c r="F567" s="2"/>
      <c r="G567" s="2"/>
      <c r="H567" s="2"/>
    </row>
    <row r="568" spans="1:8" ht="12.75">
      <c r="A568" s="2"/>
      <c r="B568" s="2"/>
      <c r="C568" s="2"/>
      <c r="D568" s="2"/>
      <c r="E568" s="2"/>
      <c r="F568" s="2"/>
      <c r="G568" s="2"/>
      <c r="H568" s="2"/>
    </row>
    <row r="569" spans="1:8" ht="12.75">
      <c r="A569" s="2"/>
      <c r="B569" s="2"/>
      <c r="C569" s="2"/>
      <c r="D569" s="2"/>
      <c r="E569" s="2"/>
      <c r="F569" s="2"/>
      <c r="G569" s="2"/>
      <c r="H569" s="2"/>
    </row>
    <row r="570" spans="1:8" ht="12.75">
      <c r="A570" s="2"/>
      <c r="B570" s="2"/>
      <c r="C570" s="2"/>
      <c r="D570" s="2"/>
      <c r="E570" s="2"/>
      <c r="F570" s="2"/>
      <c r="G570" s="2"/>
      <c r="H570" s="2"/>
    </row>
    <row r="571" spans="1:8" ht="12.75">
      <c r="A571" s="2"/>
      <c r="B571" s="2"/>
      <c r="C571" s="2"/>
      <c r="D571" s="2"/>
      <c r="E571" s="2"/>
      <c r="F571" s="2"/>
      <c r="G571" s="2"/>
      <c r="H571" s="2"/>
    </row>
    <row r="572" spans="1:8" ht="12.75">
      <c r="A572" s="2"/>
      <c r="B572" s="2"/>
      <c r="C572" s="2"/>
      <c r="D572" s="2"/>
      <c r="E572" s="2"/>
      <c r="F572" s="2"/>
      <c r="G572" s="2"/>
      <c r="H572" s="2"/>
    </row>
    <row r="573" spans="1:8" ht="12.75">
      <c r="A573" s="2"/>
      <c r="B573" s="2"/>
      <c r="C573" s="2"/>
      <c r="D573" s="2"/>
      <c r="E573" s="2"/>
      <c r="F573" s="2"/>
      <c r="G573" s="2"/>
      <c r="H573" s="2"/>
    </row>
    <row r="574" spans="1:8" ht="12.75">
      <c r="A574" s="2"/>
      <c r="B574" s="2"/>
      <c r="C574" s="2"/>
      <c r="D574" s="2"/>
      <c r="E574" s="2"/>
      <c r="F574" s="2"/>
      <c r="G574" s="2"/>
      <c r="H574" s="2"/>
    </row>
    <row r="575" spans="1:8" ht="12.75">
      <c r="A575" s="2"/>
      <c r="B575" s="2"/>
      <c r="C575" s="2"/>
      <c r="D575" s="2"/>
      <c r="E575" s="2"/>
      <c r="F575" s="2"/>
      <c r="G575" s="2"/>
      <c r="H575" s="2"/>
    </row>
    <row r="576" spans="1:8" ht="12.75">
      <c r="A576" s="2"/>
      <c r="B576" s="2"/>
      <c r="C576" s="2"/>
      <c r="D576" s="2"/>
      <c r="E576" s="2"/>
      <c r="F576" s="2"/>
      <c r="G576" s="2"/>
      <c r="H576" s="2"/>
    </row>
    <row r="577" spans="1:8" ht="12.75">
      <c r="A577" s="2"/>
      <c r="B577" s="2"/>
      <c r="C577" s="2"/>
      <c r="D577" s="2"/>
      <c r="E577" s="2"/>
      <c r="F577" s="2"/>
      <c r="G577" s="2"/>
      <c r="H577" s="2"/>
    </row>
    <row r="578" spans="1:8" ht="12.75">
      <c r="A578" s="2"/>
      <c r="B578" s="2"/>
      <c r="C578" s="2"/>
      <c r="D578" s="2"/>
      <c r="E578" s="2"/>
      <c r="F578" s="2"/>
      <c r="G578" s="2"/>
      <c r="H578" s="2"/>
    </row>
    <row r="579" spans="1:8" ht="12.75">
      <c r="A579" s="2"/>
      <c r="B579" s="2"/>
      <c r="C579" s="2"/>
      <c r="D579" s="2"/>
      <c r="E579" s="2"/>
      <c r="F579" s="2"/>
      <c r="G579" s="2"/>
      <c r="H579" s="2"/>
    </row>
    <row r="580" spans="1:8" ht="12.75">
      <c r="A580" s="2"/>
      <c r="B580" s="2"/>
      <c r="C580" s="2"/>
      <c r="D580" s="2"/>
      <c r="E580" s="2"/>
      <c r="F580" s="2"/>
      <c r="G580" s="2"/>
      <c r="H580" s="2"/>
    </row>
    <row r="581" spans="1:8" ht="12.75">
      <c r="A581" s="2"/>
      <c r="B581" s="2"/>
      <c r="C581" s="2"/>
      <c r="D581" s="2"/>
      <c r="E581" s="2"/>
      <c r="F581" s="2"/>
      <c r="G581" s="2"/>
      <c r="H581" s="2"/>
    </row>
    <row r="582" spans="1:8" ht="12.75">
      <c r="A582" s="340"/>
      <c r="B582" s="340"/>
      <c r="C582" s="340"/>
      <c r="D582" s="340"/>
      <c r="E582" s="340"/>
      <c r="F582" s="340"/>
      <c r="G582" s="340"/>
      <c r="H582" s="340"/>
    </row>
    <row r="583" spans="1:8" ht="12.75">
      <c r="A583" s="340"/>
      <c r="B583" s="340"/>
      <c r="C583" s="340"/>
      <c r="D583" s="340"/>
      <c r="E583" s="340"/>
      <c r="F583" s="340"/>
      <c r="G583" s="340"/>
      <c r="H583" s="340"/>
    </row>
    <row r="584" spans="1:8" ht="12.75">
      <c r="A584" s="340"/>
      <c r="B584" s="340"/>
      <c r="C584" s="340"/>
      <c r="D584" s="340"/>
      <c r="E584" s="340"/>
      <c r="F584" s="340"/>
      <c r="G584" s="340"/>
      <c r="H584" s="340"/>
    </row>
    <row r="585" spans="1:8" ht="12.75">
      <c r="A585" s="340"/>
      <c r="B585" s="340"/>
      <c r="C585" s="340"/>
      <c r="D585" s="340"/>
      <c r="E585" s="340"/>
      <c r="F585" s="340"/>
      <c r="G585" s="340"/>
      <c r="H585" s="340"/>
    </row>
    <row r="586" spans="1:8" ht="12.75">
      <c r="A586" s="340"/>
      <c r="B586" s="340"/>
      <c r="C586" s="340"/>
      <c r="D586" s="340"/>
      <c r="E586" s="340"/>
      <c r="F586" s="340"/>
      <c r="G586" s="340"/>
      <c r="H586" s="340"/>
    </row>
    <row r="587" spans="1:8" ht="12.75">
      <c r="A587" s="340"/>
      <c r="B587" s="340"/>
      <c r="C587" s="340"/>
      <c r="D587" s="340"/>
      <c r="E587" s="340"/>
      <c r="F587" s="340"/>
      <c r="G587" s="340"/>
      <c r="H587" s="340"/>
    </row>
    <row r="588" spans="1:8" ht="12.75">
      <c r="A588" s="340"/>
      <c r="B588" s="340"/>
      <c r="C588" s="340"/>
      <c r="D588" s="340"/>
      <c r="E588" s="340"/>
      <c r="F588" s="340"/>
      <c r="G588" s="340"/>
      <c r="H588" s="340"/>
    </row>
    <row r="589" spans="1:8" ht="12.75">
      <c r="A589" s="340"/>
      <c r="B589" s="340"/>
      <c r="C589" s="340"/>
      <c r="D589" s="340"/>
      <c r="E589" s="340"/>
      <c r="F589" s="340"/>
      <c r="G589" s="340"/>
      <c r="H589" s="340"/>
    </row>
    <row r="590" spans="1:8" ht="12.75">
      <c r="A590" s="340"/>
      <c r="B590" s="340"/>
      <c r="C590" s="340"/>
      <c r="D590" s="340"/>
      <c r="E590" s="340"/>
      <c r="F590" s="340"/>
      <c r="G590" s="340"/>
      <c r="H590" s="340"/>
    </row>
    <row r="591" spans="1:8" ht="12.75">
      <c r="A591" s="340"/>
      <c r="B591" s="340"/>
      <c r="C591" s="340"/>
      <c r="D591" s="340"/>
      <c r="E591" s="340"/>
      <c r="F591" s="340"/>
      <c r="G591" s="340"/>
      <c r="H591" s="340"/>
    </row>
    <row r="592" spans="1:8" ht="12.75">
      <c r="A592" s="340"/>
      <c r="B592" s="340"/>
      <c r="C592" s="340"/>
      <c r="D592" s="340"/>
      <c r="E592" s="340"/>
      <c r="F592" s="340"/>
      <c r="G592" s="340"/>
      <c r="H592" s="340"/>
    </row>
    <row r="593" spans="1:8" ht="12.75">
      <c r="A593" s="340"/>
      <c r="B593" s="340"/>
      <c r="C593" s="340"/>
      <c r="D593" s="340"/>
      <c r="E593" s="340"/>
      <c r="F593" s="340"/>
      <c r="G593" s="340"/>
      <c r="H593" s="340"/>
    </row>
    <row r="594" spans="1:8" ht="12.75">
      <c r="A594" s="340"/>
      <c r="B594" s="340"/>
      <c r="C594" s="340"/>
      <c r="D594" s="340"/>
      <c r="E594" s="340"/>
      <c r="F594" s="340"/>
      <c r="G594" s="340"/>
      <c r="H594" s="340"/>
    </row>
    <row r="595" spans="1:8" ht="12.75">
      <c r="A595" s="340"/>
      <c r="B595" s="340"/>
      <c r="C595" s="340"/>
      <c r="D595" s="340"/>
      <c r="E595" s="340"/>
      <c r="F595" s="340"/>
      <c r="G595" s="340"/>
      <c r="H595" s="340"/>
    </row>
    <row r="596" spans="1:8" ht="12.75">
      <c r="A596" s="340"/>
      <c r="B596" s="340"/>
      <c r="C596" s="340"/>
      <c r="D596" s="340"/>
      <c r="E596" s="340"/>
      <c r="F596" s="340"/>
      <c r="G596" s="340"/>
      <c r="H596" s="340"/>
    </row>
    <row r="597" spans="1:8" ht="12.75">
      <c r="A597" s="340"/>
      <c r="B597" s="340"/>
      <c r="C597" s="340"/>
      <c r="D597" s="340"/>
      <c r="E597" s="340"/>
      <c r="F597" s="340"/>
      <c r="G597" s="340"/>
      <c r="H597" s="340"/>
    </row>
    <row r="598" spans="1:8" ht="12.75">
      <c r="A598" s="340"/>
      <c r="B598" s="340"/>
      <c r="C598" s="340"/>
      <c r="D598" s="340"/>
      <c r="E598" s="340"/>
      <c r="F598" s="340"/>
      <c r="G598" s="340"/>
      <c r="H598" s="340"/>
    </row>
    <row r="599" spans="1:8" ht="12.75">
      <c r="A599" s="340"/>
      <c r="B599" s="340"/>
      <c r="C599" s="340"/>
      <c r="D599" s="340"/>
      <c r="E599" s="340"/>
      <c r="F599" s="340"/>
      <c r="G599" s="340"/>
      <c r="H599" s="340"/>
    </row>
  </sheetData>
  <sheetProtection/>
  <mergeCells count="149">
    <mergeCell ref="A209:B209"/>
    <mergeCell ref="A213:B213"/>
    <mergeCell ref="A205:B207"/>
    <mergeCell ref="A212:B212"/>
    <mergeCell ref="A215:B215"/>
    <mergeCell ref="A216:B216"/>
    <mergeCell ref="C205:D205"/>
    <mergeCell ref="F126:F129"/>
    <mergeCell ref="D125:D126"/>
    <mergeCell ref="A131:B131"/>
    <mergeCell ref="A133:B133"/>
    <mergeCell ref="A134:B134"/>
    <mergeCell ref="A112:B112"/>
    <mergeCell ref="A148:B148"/>
    <mergeCell ref="A146:B146"/>
    <mergeCell ref="A155:B155"/>
    <mergeCell ref="A138:B138"/>
    <mergeCell ref="A132:B132"/>
    <mergeCell ref="A139:B139"/>
    <mergeCell ref="A142:E142"/>
    <mergeCell ref="A140:B140"/>
    <mergeCell ref="A147:B147"/>
    <mergeCell ref="A109:F109"/>
    <mergeCell ref="A145:B145"/>
    <mergeCell ref="A2:G2"/>
    <mergeCell ref="A107:B107"/>
    <mergeCell ref="A119:B119"/>
    <mergeCell ref="A114:B114"/>
    <mergeCell ref="A120:B120"/>
    <mergeCell ref="A121:B121"/>
    <mergeCell ref="A135:B135"/>
    <mergeCell ref="A136:B136"/>
    <mergeCell ref="H110:I111"/>
    <mergeCell ref="A113:B113"/>
    <mergeCell ref="A124:D124"/>
    <mergeCell ref="A116:B116"/>
    <mergeCell ref="A117:B117"/>
    <mergeCell ref="E125:E126"/>
    <mergeCell ref="G126:G129"/>
    <mergeCell ref="A115:B115"/>
    <mergeCell ref="A110:B111"/>
    <mergeCell ref="A125:B127"/>
    <mergeCell ref="A143:B144"/>
    <mergeCell ref="C125:C126"/>
    <mergeCell ref="A129:B129"/>
    <mergeCell ref="A71:B71"/>
    <mergeCell ref="E80:E81"/>
    <mergeCell ref="A99:E99"/>
    <mergeCell ref="A96:B96"/>
    <mergeCell ref="A100:B103"/>
    <mergeCell ref="A104:B104"/>
    <mergeCell ref="A73:B73"/>
    <mergeCell ref="A83:B83"/>
    <mergeCell ref="A46:B46"/>
    <mergeCell ref="A65:B65"/>
    <mergeCell ref="A66:B66"/>
    <mergeCell ref="A67:B67"/>
    <mergeCell ref="A43:B45"/>
    <mergeCell ref="A48:B48"/>
    <mergeCell ref="A62:B64"/>
    <mergeCell ref="A47:B47"/>
    <mergeCell ref="A56:B56"/>
    <mergeCell ref="G100:H101"/>
    <mergeCell ref="C100:E101"/>
    <mergeCell ref="A89:B89"/>
    <mergeCell ref="A90:B90"/>
    <mergeCell ref="A68:B68"/>
    <mergeCell ref="A55:B55"/>
    <mergeCell ref="F100:F103"/>
    <mergeCell ref="F80:F81"/>
    <mergeCell ref="F99:H99"/>
    <mergeCell ref="A79:G79"/>
    <mergeCell ref="A4:G4"/>
    <mergeCell ref="A8:B11"/>
    <mergeCell ref="A20:G20"/>
    <mergeCell ref="C22:D22"/>
    <mergeCell ref="A22:B24"/>
    <mergeCell ref="A29:B29"/>
    <mergeCell ref="A6:E7"/>
    <mergeCell ref="A25:B25"/>
    <mergeCell ref="A26:B26"/>
    <mergeCell ref="H8:H9"/>
    <mergeCell ref="A12:B12"/>
    <mergeCell ref="A13:B13"/>
    <mergeCell ref="A14:B14"/>
    <mergeCell ref="A41:G41"/>
    <mergeCell ref="C8:E9"/>
    <mergeCell ref="A30:B30"/>
    <mergeCell ref="A31:B31"/>
    <mergeCell ref="E37:F37"/>
    <mergeCell ref="A35:B35"/>
    <mergeCell ref="C43:D43"/>
    <mergeCell ref="A15:B15"/>
    <mergeCell ref="A74:B74"/>
    <mergeCell ref="A87:B87"/>
    <mergeCell ref="A57:B57"/>
    <mergeCell ref="A72:B72"/>
    <mergeCell ref="A80:B82"/>
    <mergeCell ref="A60:E60"/>
    <mergeCell ref="A52:B52"/>
    <mergeCell ref="C80:D80"/>
    <mergeCell ref="C62:D62"/>
    <mergeCell ref="A69:B69"/>
    <mergeCell ref="A165:B165"/>
    <mergeCell ref="A156:B156"/>
    <mergeCell ref="A151:B154"/>
    <mergeCell ref="A137:B137"/>
    <mergeCell ref="A157:B157"/>
    <mergeCell ref="A70:B70"/>
    <mergeCell ref="A106:B106"/>
    <mergeCell ref="A105:B105"/>
    <mergeCell ref="A32:B32"/>
    <mergeCell ref="A33:B33"/>
    <mergeCell ref="A36:B36"/>
    <mergeCell ref="A53:B53"/>
    <mergeCell ref="A49:B49"/>
    <mergeCell ref="A118:B118"/>
    <mergeCell ref="A51:B51"/>
    <mergeCell ref="A58:B58"/>
    <mergeCell ref="A54:B54"/>
    <mergeCell ref="A34:B34"/>
    <mergeCell ref="C151:E152"/>
    <mergeCell ref="A178:B178"/>
    <mergeCell ref="A179:B179"/>
    <mergeCell ref="A168:B168"/>
    <mergeCell ref="A174:B175"/>
    <mergeCell ref="A176:B176"/>
    <mergeCell ref="A177:B177"/>
    <mergeCell ref="C161:D162"/>
    <mergeCell ref="A158:B158"/>
    <mergeCell ref="A167:B167"/>
    <mergeCell ref="A188:B188"/>
    <mergeCell ref="A189:B189"/>
    <mergeCell ref="E161:E162"/>
    <mergeCell ref="A161:B164"/>
    <mergeCell ref="A187:B187"/>
    <mergeCell ref="A166:B166"/>
    <mergeCell ref="A182:F182"/>
    <mergeCell ref="A184:B186"/>
    <mergeCell ref="A199:B199"/>
    <mergeCell ref="A200:B200"/>
    <mergeCell ref="A201:B201"/>
    <mergeCell ref="A202:B202"/>
    <mergeCell ref="A190:B190"/>
    <mergeCell ref="A192:B192"/>
    <mergeCell ref="A193:B193"/>
    <mergeCell ref="A194:B194"/>
    <mergeCell ref="A195:B195"/>
    <mergeCell ref="A196:B196"/>
  </mergeCells>
  <printOptions/>
  <pageMargins left="0.4330708661417323" right="0.4330708661417323" top="0.1968503937007874" bottom="0.4330708661417323" header="0.15748031496062992" footer="0.3937007874015748"/>
  <pageSetup fitToHeight="0" fitToWidth="0" horizontalDpi="600" verticalDpi="600" orientation="landscape" paperSize="9" scale="87" r:id="rId1"/>
  <rowBreaks count="5" manualBreakCount="5">
    <brk id="37" max="7" man="1"/>
    <brk id="76" max="7" man="1"/>
    <brk id="122" max="7" man="1"/>
    <brk id="169" max="7" man="1"/>
    <brk id="216" max="7" man="1"/>
  </rowBreaks>
  <colBreaks count="1" manualBreakCount="1">
    <brk id="8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4:I66"/>
  <sheetViews>
    <sheetView zoomScaleSheetLayoutView="50" zoomScalePageLayoutView="0" workbookViewId="0" topLeftCell="A27">
      <selection activeCell="E50" sqref="E50"/>
    </sheetView>
  </sheetViews>
  <sheetFormatPr defaultColWidth="9.140625" defaultRowHeight="12.75"/>
  <cols>
    <col min="1" max="1" width="9.140625" style="302" customWidth="1"/>
    <col min="2" max="2" width="17.28125" style="302" customWidth="1"/>
    <col min="3" max="3" width="18.00390625" style="302" customWidth="1"/>
    <col min="4" max="4" width="17.140625" style="302" customWidth="1"/>
    <col min="5" max="5" width="18.140625" style="302" customWidth="1"/>
    <col min="6" max="6" width="17.57421875" style="302" customWidth="1"/>
    <col min="7" max="7" width="23.00390625" style="302" bestFit="1" customWidth="1"/>
    <col min="8" max="8" width="15.7109375" style="302" customWidth="1"/>
    <col min="9" max="9" width="16.00390625" style="302" customWidth="1"/>
    <col min="10" max="16384" width="9.140625" style="302" customWidth="1"/>
  </cols>
  <sheetData>
    <row r="4" spans="1:8" ht="13.5" thickBot="1">
      <c r="A4" s="416" t="s">
        <v>253</v>
      </c>
      <c r="B4" s="417"/>
      <c r="C4" s="417"/>
      <c r="D4" s="417"/>
      <c r="E4" s="417"/>
      <c r="F4" s="418"/>
      <c r="G4" s="419"/>
      <c r="H4" s="420"/>
    </row>
    <row r="5" spans="1:8" ht="13.5" thickBot="1">
      <c r="A5" s="421" t="s">
        <v>45</v>
      </c>
      <c r="B5" s="422"/>
      <c r="C5" s="423" t="s">
        <v>233</v>
      </c>
      <c r="D5" s="424"/>
      <c r="E5" s="423" t="s">
        <v>234</v>
      </c>
      <c r="F5" s="424"/>
      <c r="G5" s="423" t="s">
        <v>235</v>
      </c>
      <c r="H5" s="425"/>
    </row>
    <row r="6" spans="1:8" ht="13.5" thickBot="1">
      <c r="A6" s="426"/>
      <c r="B6" s="427"/>
      <c r="C6" s="428" t="s">
        <v>104</v>
      </c>
      <c r="D6" s="429" t="s">
        <v>79</v>
      </c>
      <c r="E6" s="428" t="s">
        <v>104</v>
      </c>
      <c r="F6" s="430" t="s">
        <v>105</v>
      </c>
      <c r="G6" s="431" t="s">
        <v>104</v>
      </c>
      <c r="H6" s="428" t="s">
        <v>105</v>
      </c>
    </row>
    <row r="7" spans="1:8" ht="13.5" thickBot="1">
      <c r="A7" s="432"/>
      <c r="B7" s="433"/>
      <c r="C7" s="72" t="s">
        <v>8</v>
      </c>
      <c r="D7" s="72" t="s">
        <v>8</v>
      </c>
      <c r="E7" s="434" t="s">
        <v>8</v>
      </c>
      <c r="F7" s="435" t="s">
        <v>8</v>
      </c>
      <c r="G7" s="436" t="s">
        <v>8</v>
      </c>
      <c r="H7" s="437" t="s">
        <v>8</v>
      </c>
    </row>
    <row r="8" spans="1:8" ht="13.5" thickBot="1">
      <c r="A8" s="438" t="s">
        <v>199</v>
      </c>
      <c r="B8" s="439"/>
      <c r="C8" s="440">
        <v>1819396.42</v>
      </c>
      <c r="D8" s="440">
        <v>734068.59</v>
      </c>
      <c r="E8" s="189">
        <v>620305.45</v>
      </c>
      <c r="F8" s="216">
        <v>54441.61</v>
      </c>
      <c r="G8" s="216">
        <v>103935.17</v>
      </c>
      <c r="H8" s="216">
        <v>575039.25</v>
      </c>
    </row>
    <row r="9" spans="1:8" ht="12.75">
      <c r="A9" s="441" t="s">
        <v>236</v>
      </c>
      <c r="B9" s="442"/>
      <c r="C9" s="443">
        <v>1528961.25</v>
      </c>
      <c r="D9" s="444">
        <v>0</v>
      </c>
      <c r="E9" s="443"/>
      <c r="F9" s="332">
        <v>0</v>
      </c>
      <c r="G9" s="443">
        <v>0</v>
      </c>
      <c r="H9" s="332">
        <v>0</v>
      </c>
    </row>
    <row r="10" spans="1:8" ht="12.75">
      <c r="A10" s="445" t="s">
        <v>237</v>
      </c>
      <c r="B10" s="446"/>
      <c r="C10" s="447">
        <v>41555554.12</v>
      </c>
      <c r="D10" s="448">
        <v>0</v>
      </c>
      <c r="E10" s="448">
        <v>986958.09</v>
      </c>
      <c r="F10" s="199">
        <v>0</v>
      </c>
      <c r="G10" s="448">
        <v>10534.13</v>
      </c>
      <c r="H10" s="199">
        <v>0</v>
      </c>
    </row>
    <row r="11" spans="1:8" ht="12.75">
      <c r="A11" s="445" t="s">
        <v>238</v>
      </c>
      <c r="B11" s="446"/>
      <c r="C11" s="448">
        <v>0</v>
      </c>
      <c r="D11" s="448">
        <v>0</v>
      </c>
      <c r="E11" s="447">
        <v>0</v>
      </c>
      <c r="F11" s="199">
        <v>0</v>
      </c>
      <c r="G11" s="447">
        <v>0</v>
      </c>
      <c r="H11" s="199">
        <v>0</v>
      </c>
    </row>
    <row r="12" spans="1:8" ht="12.75">
      <c r="A12" s="445" t="s">
        <v>107</v>
      </c>
      <c r="B12" s="446"/>
      <c r="C12" s="199">
        <v>1841.07</v>
      </c>
      <c r="D12" s="449">
        <v>0</v>
      </c>
      <c r="E12" s="199">
        <v>179.48</v>
      </c>
      <c r="F12" s="199">
        <v>0</v>
      </c>
      <c r="G12" s="199">
        <v>66.01</v>
      </c>
      <c r="H12" s="199">
        <v>0</v>
      </c>
    </row>
    <row r="13" spans="1:8" ht="13.5" thickBot="1">
      <c r="A13" s="445" t="s">
        <v>239</v>
      </c>
      <c r="B13" s="446"/>
      <c r="C13" s="252">
        <v>0</v>
      </c>
      <c r="D13" s="450">
        <v>1114.8</v>
      </c>
      <c r="E13" s="252">
        <v>0</v>
      </c>
      <c r="F13" s="451">
        <v>545.57</v>
      </c>
      <c r="G13" s="252">
        <v>0</v>
      </c>
      <c r="H13" s="451">
        <v>0.62</v>
      </c>
    </row>
    <row r="14" spans="1:8" ht="13.5" thickBot="1">
      <c r="A14" s="438" t="s">
        <v>73</v>
      </c>
      <c r="B14" s="439"/>
      <c r="C14" s="440">
        <f aca="true" t="shared" si="0" ref="C14:H14">SUM(C9:C13)</f>
        <v>43086356.44</v>
      </c>
      <c r="D14" s="440">
        <f t="shared" si="0"/>
        <v>1114.8</v>
      </c>
      <c r="E14" s="440">
        <f t="shared" si="0"/>
        <v>987137.57</v>
      </c>
      <c r="F14" s="440">
        <f t="shared" si="0"/>
        <v>545.57</v>
      </c>
      <c r="G14" s="440">
        <f t="shared" si="0"/>
        <v>10600.14</v>
      </c>
      <c r="H14" s="440">
        <f t="shared" si="0"/>
        <v>0.62</v>
      </c>
    </row>
    <row r="15" spans="1:8" ht="12.75">
      <c r="A15" s="441" t="s">
        <v>118</v>
      </c>
      <c r="B15" s="442"/>
      <c r="C15" s="443">
        <v>0</v>
      </c>
      <c r="D15" s="194">
        <v>81557.19</v>
      </c>
      <c r="E15" s="443">
        <v>0</v>
      </c>
      <c r="F15" s="194">
        <v>6898.38</v>
      </c>
      <c r="G15" s="443">
        <v>0</v>
      </c>
      <c r="H15" s="194">
        <v>191</v>
      </c>
    </row>
    <row r="16" spans="1:8" ht="12.75">
      <c r="A16" s="445" t="s">
        <v>108</v>
      </c>
      <c r="B16" s="446"/>
      <c r="C16" s="198">
        <v>14268.75</v>
      </c>
      <c r="D16" s="198">
        <v>12951.91</v>
      </c>
      <c r="E16" s="448">
        <v>0</v>
      </c>
      <c r="F16" s="198">
        <v>5.9</v>
      </c>
      <c r="G16" s="448">
        <v>0</v>
      </c>
      <c r="H16" s="198">
        <v>1.25</v>
      </c>
    </row>
    <row r="17" spans="1:8" ht="12.75">
      <c r="A17" s="445" t="s">
        <v>109</v>
      </c>
      <c r="B17" s="446"/>
      <c r="C17" s="449">
        <v>43871233.39</v>
      </c>
      <c r="D17" s="449">
        <v>0</v>
      </c>
      <c r="E17" s="447">
        <v>1463552.56</v>
      </c>
      <c r="F17" s="449">
        <v>0</v>
      </c>
      <c r="G17" s="447">
        <v>108091.06</v>
      </c>
      <c r="H17" s="449">
        <v>0</v>
      </c>
    </row>
    <row r="18" spans="1:8" ht="12.75">
      <c r="A18" s="445" t="s">
        <v>251</v>
      </c>
      <c r="B18" s="446"/>
      <c r="C18" s="199">
        <v>344123.64</v>
      </c>
      <c r="D18" s="448">
        <v>0</v>
      </c>
      <c r="E18" s="199">
        <v>1564.72</v>
      </c>
      <c r="F18" s="198">
        <v>0</v>
      </c>
      <c r="G18" s="199">
        <v>4.43</v>
      </c>
      <c r="H18" s="198">
        <v>0</v>
      </c>
    </row>
    <row r="19" spans="1:8" ht="13.5" thickBot="1">
      <c r="A19" s="445" t="s">
        <v>240</v>
      </c>
      <c r="B19" s="446"/>
      <c r="C19" s="252">
        <v>0</v>
      </c>
      <c r="D19" s="201">
        <v>0</v>
      </c>
      <c r="E19" s="252">
        <v>0</v>
      </c>
      <c r="F19" s="252">
        <v>0</v>
      </c>
      <c r="G19" s="252">
        <v>0</v>
      </c>
      <c r="H19" s="252">
        <v>0</v>
      </c>
    </row>
    <row r="20" spans="1:8" ht="13.5" thickBot="1">
      <c r="A20" s="438" t="s">
        <v>74</v>
      </c>
      <c r="B20" s="439"/>
      <c r="C20" s="440">
        <f aca="true" t="shared" si="1" ref="C20:H20">SUM(C15:C19)</f>
        <v>44229625.78</v>
      </c>
      <c r="D20" s="440">
        <f t="shared" si="1"/>
        <v>94509.1</v>
      </c>
      <c r="E20" s="440">
        <f t="shared" si="1"/>
        <v>1465117.28</v>
      </c>
      <c r="F20" s="440">
        <f t="shared" si="1"/>
        <v>6904.28</v>
      </c>
      <c r="G20" s="440">
        <f t="shared" si="1"/>
        <v>108095.48999999999</v>
      </c>
      <c r="H20" s="440">
        <f t="shared" si="1"/>
        <v>192.25</v>
      </c>
    </row>
    <row r="21" spans="1:8" ht="13.5" thickBot="1">
      <c r="A21" s="212" t="s">
        <v>209</v>
      </c>
      <c r="B21" s="213"/>
      <c r="C21" s="440">
        <f aca="true" t="shared" si="2" ref="C21:H21">C8+C14-C20</f>
        <v>676127.0799999982</v>
      </c>
      <c r="D21" s="440">
        <f t="shared" si="2"/>
        <v>640674.29</v>
      </c>
      <c r="E21" s="440">
        <f t="shared" si="2"/>
        <v>142325.74</v>
      </c>
      <c r="F21" s="440">
        <f t="shared" si="2"/>
        <v>48082.9</v>
      </c>
      <c r="G21" s="440">
        <f t="shared" si="2"/>
        <v>6439.820000000007</v>
      </c>
      <c r="H21" s="440">
        <f t="shared" si="2"/>
        <v>574847.62</v>
      </c>
    </row>
    <row r="22" spans="1:8" ht="12.75">
      <c r="A22" s="266"/>
      <c r="B22" s="266"/>
      <c r="C22" s="452"/>
      <c r="D22" s="452"/>
      <c r="E22" s="452"/>
      <c r="F22" s="452"/>
      <c r="G22" s="453"/>
      <c r="H22" s="454"/>
    </row>
    <row r="23" spans="1:8" ht="13.5" thickBot="1">
      <c r="A23" s="416" t="s">
        <v>254</v>
      </c>
      <c r="B23" s="417"/>
      <c r="C23" s="417"/>
      <c r="D23" s="417"/>
      <c r="E23" s="417"/>
      <c r="F23" s="455"/>
      <c r="G23" s="456"/>
      <c r="H23" s="456"/>
    </row>
    <row r="24" spans="1:8" ht="18" customHeight="1" thickBot="1">
      <c r="A24" s="421" t="s">
        <v>45</v>
      </c>
      <c r="B24" s="422"/>
      <c r="C24" s="457" t="s">
        <v>241</v>
      </c>
      <c r="D24" s="458"/>
      <c r="E24" s="458"/>
      <c r="F24" s="459"/>
      <c r="G24" s="460"/>
      <c r="H24" s="456"/>
    </row>
    <row r="25" spans="1:8" ht="28.5" customHeight="1" thickBot="1">
      <c r="A25" s="426"/>
      <c r="B25" s="427"/>
      <c r="C25" s="461" t="s">
        <v>242</v>
      </c>
      <c r="D25" s="462" t="s">
        <v>243</v>
      </c>
      <c r="E25" s="542" t="s">
        <v>244</v>
      </c>
      <c r="F25" s="542" t="s">
        <v>245</v>
      </c>
      <c r="G25" s="463"/>
      <c r="H25" s="464"/>
    </row>
    <row r="26" spans="1:8" ht="13.5" thickBot="1">
      <c r="A26" s="432"/>
      <c r="B26" s="433"/>
      <c r="C26" s="434" t="s">
        <v>8</v>
      </c>
      <c r="D26" s="465" t="s">
        <v>8</v>
      </c>
      <c r="E26" s="434" t="s">
        <v>8</v>
      </c>
      <c r="F26" s="434" t="s">
        <v>8</v>
      </c>
      <c r="G26" s="463"/>
      <c r="H26" s="464"/>
    </row>
    <row r="27" spans="1:8" ht="13.5" thickBot="1">
      <c r="A27" s="438" t="s">
        <v>199</v>
      </c>
      <c r="B27" s="92"/>
      <c r="C27" s="188">
        <f>C8+E8+G8</f>
        <v>2543637.04</v>
      </c>
      <c r="D27" s="188">
        <f>D8+F8+H8</f>
        <v>1363549.45</v>
      </c>
      <c r="E27" s="466">
        <v>1894509.88</v>
      </c>
      <c r="F27" s="216">
        <v>227328.92</v>
      </c>
      <c r="G27" s="460"/>
      <c r="H27" s="464"/>
    </row>
    <row r="28" spans="1:8" ht="12.75">
      <c r="A28" s="441" t="s">
        <v>236</v>
      </c>
      <c r="B28" s="467"/>
      <c r="C28" s="468">
        <f aca="true" t="shared" si="3" ref="C28:D32">C9+E9+G9</f>
        <v>1528961.25</v>
      </c>
      <c r="D28" s="469">
        <f t="shared" si="3"/>
        <v>0</v>
      </c>
      <c r="E28" s="470">
        <v>0</v>
      </c>
      <c r="F28" s="471">
        <v>0</v>
      </c>
      <c r="G28" s="472"/>
      <c r="H28" s="472"/>
    </row>
    <row r="29" spans="1:8" ht="12.75">
      <c r="A29" s="445" t="s">
        <v>237</v>
      </c>
      <c r="B29" s="446"/>
      <c r="C29" s="473">
        <f>C10+E10+G10</f>
        <v>42553046.34</v>
      </c>
      <c r="D29" s="474">
        <f t="shared" si="3"/>
        <v>0</v>
      </c>
      <c r="E29" s="475">
        <v>891780.71</v>
      </c>
      <c r="F29" s="476">
        <v>4151343.76</v>
      </c>
      <c r="G29" s="477"/>
      <c r="H29" s="472"/>
    </row>
    <row r="30" spans="1:8" ht="12.75">
      <c r="A30" s="445" t="s">
        <v>238</v>
      </c>
      <c r="B30" s="446"/>
      <c r="C30" s="473">
        <v>0</v>
      </c>
      <c r="D30" s="474">
        <f t="shared" si="3"/>
        <v>0</v>
      </c>
      <c r="E30" s="478">
        <v>91402.14</v>
      </c>
      <c r="F30" s="476">
        <v>7492.3</v>
      </c>
      <c r="G30" s="472"/>
      <c r="H30" s="472"/>
    </row>
    <row r="31" spans="1:8" ht="12.75">
      <c r="A31" s="445" t="s">
        <v>107</v>
      </c>
      <c r="B31" s="446"/>
      <c r="C31" s="473">
        <f t="shared" si="3"/>
        <v>2086.56</v>
      </c>
      <c r="D31" s="474">
        <f t="shared" si="3"/>
        <v>0</v>
      </c>
      <c r="E31" s="475">
        <v>0</v>
      </c>
      <c r="F31" s="476">
        <v>0</v>
      </c>
      <c r="G31" s="472"/>
      <c r="H31" s="472"/>
    </row>
    <row r="32" spans="1:8" ht="13.5" thickBot="1">
      <c r="A32" s="445" t="s">
        <v>239</v>
      </c>
      <c r="B32" s="446"/>
      <c r="C32" s="479">
        <f t="shared" si="3"/>
        <v>0</v>
      </c>
      <c r="D32" s="480">
        <f>D13+F13+H13</f>
        <v>1660.9899999999998</v>
      </c>
      <c r="E32" s="481">
        <v>0</v>
      </c>
      <c r="F32" s="482">
        <v>0</v>
      </c>
      <c r="G32" s="472"/>
      <c r="H32" s="477"/>
    </row>
    <row r="33" spans="1:8" ht="13.5" thickBot="1">
      <c r="A33" s="438" t="s">
        <v>73</v>
      </c>
      <c r="B33" s="92"/>
      <c r="C33" s="483">
        <f>C14+E14+G14</f>
        <v>44084094.15</v>
      </c>
      <c r="D33" s="216">
        <f>SUM(D28:D32)</f>
        <v>1660.9899999999998</v>
      </c>
      <c r="E33" s="216">
        <f>SUM(E28:E32)</f>
        <v>983182.85</v>
      </c>
      <c r="F33" s="484">
        <f>SUM(F28:F32)</f>
        <v>4158836.0599999996</v>
      </c>
      <c r="G33" s="38"/>
      <c r="H33" s="464"/>
    </row>
    <row r="34" spans="1:8" ht="12.75">
      <c r="A34" s="485" t="s">
        <v>118</v>
      </c>
      <c r="B34" s="486"/>
      <c r="C34" s="487">
        <f aca="true" t="shared" si="4" ref="C34:D37">C15+E15+G15</f>
        <v>0</v>
      </c>
      <c r="D34" s="488">
        <f t="shared" si="4"/>
        <v>88646.57</v>
      </c>
      <c r="E34" s="489">
        <v>0</v>
      </c>
      <c r="F34" s="490">
        <v>0</v>
      </c>
      <c r="G34" s="491"/>
      <c r="H34" s="464"/>
    </row>
    <row r="35" spans="1:8" ht="12.75">
      <c r="A35" s="492" t="s">
        <v>108</v>
      </c>
      <c r="B35" s="493"/>
      <c r="C35" s="487">
        <f t="shared" si="4"/>
        <v>14268.75</v>
      </c>
      <c r="D35" s="488">
        <f t="shared" si="4"/>
        <v>12959.06</v>
      </c>
      <c r="E35" s="475">
        <v>3825.58</v>
      </c>
      <c r="F35" s="476">
        <v>47908.83</v>
      </c>
      <c r="H35" s="464" t="s">
        <v>110</v>
      </c>
    </row>
    <row r="36" spans="1:8" ht="12.75">
      <c r="A36" s="492" t="s">
        <v>109</v>
      </c>
      <c r="B36" s="493"/>
      <c r="C36" s="487">
        <f t="shared" si="4"/>
        <v>45442877.010000005</v>
      </c>
      <c r="D36" s="488">
        <f t="shared" si="4"/>
        <v>0</v>
      </c>
      <c r="E36" s="475">
        <v>0</v>
      </c>
      <c r="F36" s="476">
        <v>0</v>
      </c>
      <c r="H36" s="464"/>
    </row>
    <row r="37" spans="1:8" ht="12.75">
      <c r="A37" s="445" t="s">
        <v>251</v>
      </c>
      <c r="B37" s="446"/>
      <c r="C37" s="487">
        <f>C18+E18+G18</f>
        <v>345692.79</v>
      </c>
      <c r="D37" s="488">
        <f t="shared" si="4"/>
        <v>0</v>
      </c>
      <c r="E37" s="475">
        <v>0</v>
      </c>
      <c r="F37" s="494">
        <v>0</v>
      </c>
      <c r="G37" s="495"/>
      <c r="H37" s="464"/>
    </row>
    <row r="38" spans="1:8" ht="12.75">
      <c r="A38" s="492" t="s">
        <v>246</v>
      </c>
      <c r="B38" s="493"/>
      <c r="C38" s="487">
        <f>C19+E19+G19</f>
        <v>0</v>
      </c>
      <c r="D38" s="488">
        <f>D19+F19+H19</f>
        <v>0</v>
      </c>
      <c r="E38" s="475">
        <v>1471448.75</v>
      </c>
      <c r="F38" s="494">
        <v>4032486.31</v>
      </c>
      <c r="G38" s="495"/>
      <c r="H38" s="464"/>
    </row>
    <row r="39" spans="1:8" ht="13.5" thickBot="1">
      <c r="A39" s="496" t="s">
        <v>247</v>
      </c>
      <c r="B39" s="497"/>
      <c r="C39" s="487">
        <f>C19+E19+G19</f>
        <v>0</v>
      </c>
      <c r="D39" s="488">
        <v>0</v>
      </c>
      <c r="E39" s="481">
        <v>1660.99</v>
      </c>
      <c r="F39" s="482">
        <v>0</v>
      </c>
      <c r="G39" s="495"/>
      <c r="H39" s="464"/>
    </row>
    <row r="40" spans="1:8" ht="13.5" thickBot="1">
      <c r="A40" s="438" t="s">
        <v>74</v>
      </c>
      <c r="B40" s="92"/>
      <c r="C40" s="189">
        <f>SUM(C34:C39)</f>
        <v>45802838.550000004</v>
      </c>
      <c r="D40" s="189">
        <f>SUM(D34:D39)</f>
        <v>101605.63</v>
      </c>
      <c r="E40" s="189">
        <f>SUM(E34:E39)</f>
        <v>1476935.32</v>
      </c>
      <c r="F40" s="258">
        <f>SUM(F34:F39)</f>
        <v>4080395.14</v>
      </c>
      <c r="G40" s="495"/>
      <c r="H40" s="464"/>
    </row>
    <row r="41" spans="1:8" ht="13.5" thickBot="1">
      <c r="A41" s="212" t="s">
        <v>209</v>
      </c>
      <c r="B41" s="213"/>
      <c r="C41" s="189">
        <f>C27+C33-C40</f>
        <v>824892.6399999931</v>
      </c>
      <c r="D41" s="189">
        <f>D27+D33-D40</f>
        <v>1263604.81</v>
      </c>
      <c r="E41" s="189">
        <f>E27+E33-E40</f>
        <v>1400757.41</v>
      </c>
      <c r="F41" s="189">
        <f>F27+F33-F40</f>
        <v>305769.8399999994</v>
      </c>
      <c r="G41" s="495"/>
      <c r="H41" s="464"/>
    </row>
    <row r="42" spans="7:8" ht="12.75">
      <c r="G42" s="498"/>
      <c r="H42" s="464"/>
    </row>
    <row r="43" spans="1:6" ht="9.75" customHeight="1">
      <c r="A43" s="499"/>
      <c r="B43" s="500"/>
      <c r="C43" s="501"/>
      <c r="D43" s="501"/>
      <c r="E43" s="502"/>
      <c r="F43" s="502"/>
    </row>
    <row r="44" spans="1:6" ht="9.75" customHeight="1">
      <c r="A44" s="499"/>
      <c r="B44" s="500"/>
      <c r="C44" s="501"/>
      <c r="D44" s="501"/>
      <c r="E44" s="502"/>
      <c r="F44" s="502"/>
    </row>
    <row r="45" spans="1:6" ht="9.75" customHeight="1">
      <c r="A45" s="499"/>
      <c r="B45" s="500"/>
      <c r="C45" s="501"/>
      <c r="D45" s="501"/>
      <c r="E45" s="502"/>
      <c r="F45" s="502"/>
    </row>
    <row r="46" spans="1:9" ht="13.5" customHeight="1">
      <c r="A46" s="503" t="s">
        <v>255</v>
      </c>
      <c r="B46" s="503"/>
      <c r="C46" s="503"/>
      <c r="D46" s="503"/>
      <c r="E46" s="503"/>
      <c r="F46" s="504"/>
      <c r="G46" s="460"/>
      <c r="H46" s="505"/>
      <c r="I46" s="506"/>
    </row>
    <row r="47" spans="1:9" ht="13.5" thickBot="1">
      <c r="A47" s="503"/>
      <c r="B47" s="503"/>
      <c r="C47" s="503"/>
      <c r="D47" s="503"/>
      <c r="E47" s="503"/>
      <c r="F47" s="504"/>
      <c r="H47" s="460"/>
      <c r="I47" s="507"/>
    </row>
    <row r="48" spans="1:7" ht="12.75" customHeight="1">
      <c r="A48" s="508" t="s">
        <v>45</v>
      </c>
      <c r="B48" s="509"/>
      <c r="C48" s="510" t="s">
        <v>111</v>
      </c>
      <c r="D48" s="511" t="s">
        <v>112</v>
      </c>
      <c r="E48" s="511" t="s">
        <v>113</v>
      </c>
      <c r="F48" s="771" t="s">
        <v>114</v>
      </c>
      <c r="G48" s="772" t="s">
        <v>121</v>
      </c>
    </row>
    <row r="49" spans="1:9" ht="12.75" customHeight="1" thickBot="1">
      <c r="A49" s="512"/>
      <c r="B49" s="513"/>
      <c r="C49" s="514" t="s">
        <v>248</v>
      </c>
      <c r="D49" s="514" t="s">
        <v>248</v>
      </c>
      <c r="E49" s="514" t="s">
        <v>248</v>
      </c>
      <c r="F49" s="514" t="s">
        <v>248</v>
      </c>
      <c r="G49" s="515" t="s">
        <v>248</v>
      </c>
      <c r="H49" s="516"/>
      <c r="I49" s="517"/>
    </row>
    <row r="50" spans="1:9" ht="13.5" thickBot="1">
      <c r="A50" s="512"/>
      <c r="B50" s="513"/>
      <c r="C50" s="436" t="s">
        <v>104</v>
      </c>
      <c r="D50" s="518" t="s">
        <v>115</v>
      </c>
      <c r="E50" s="518" t="s">
        <v>119</v>
      </c>
      <c r="F50" s="518" t="s">
        <v>120</v>
      </c>
      <c r="G50" s="437" t="s">
        <v>122</v>
      </c>
      <c r="H50" s="516"/>
      <c r="I50" s="517"/>
    </row>
    <row r="51" spans="1:9" ht="13.5" thickBot="1">
      <c r="A51" s="519"/>
      <c r="B51" s="520"/>
      <c r="C51" s="186" t="s">
        <v>8</v>
      </c>
      <c r="D51" s="72" t="s">
        <v>8</v>
      </c>
      <c r="E51" s="521" t="s">
        <v>116</v>
      </c>
      <c r="F51" s="521" t="s">
        <v>116</v>
      </c>
      <c r="G51" s="72" t="s">
        <v>8</v>
      </c>
      <c r="H51" s="522"/>
      <c r="I51" s="523"/>
    </row>
    <row r="52" spans="1:9" ht="13.5" thickBot="1">
      <c r="A52" s="438" t="s">
        <v>199</v>
      </c>
      <c r="B52" s="92"/>
      <c r="C52" s="524">
        <v>326154446.28</v>
      </c>
      <c r="D52" s="525">
        <v>81399566.39</v>
      </c>
      <c r="E52" s="440">
        <v>231643160.47</v>
      </c>
      <c r="F52" s="440">
        <v>1711996.35</v>
      </c>
      <c r="G52" s="189">
        <f>C52+D52+E52+F52</f>
        <v>640909169.49</v>
      </c>
      <c r="H52" s="526"/>
      <c r="I52" s="505"/>
    </row>
    <row r="53" spans="1:9" ht="12.75">
      <c r="A53" s="441" t="s">
        <v>117</v>
      </c>
      <c r="B53" s="467"/>
      <c r="C53" s="444">
        <v>584234593.66</v>
      </c>
      <c r="D53" s="444">
        <v>46960973.71</v>
      </c>
      <c r="E53" s="444">
        <v>401792477.09</v>
      </c>
      <c r="F53" s="444">
        <v>1731349.25</v>
      </c>
      <c r="G53" s="527">
        <f>SUM(C53:F53)</f>
        <v>1034719393.71</v>
      </c>
      <c r="H53" s="144"/>
      <c r="I53" s="505"/>
    </row>
    <row r="54" spans="1:9" ht="12.75">
      <c r="A54" s="445" t="s">
        <v>106</v>
      </c>
      <c r="B54" s="446"/>
      <c r="C54" s="449">
        <v>8144175.43</v>
      </c>
      <c r="D54" s="449">
        <v>15699.38</v>
      </c>
      <c r="E54" s="449">
        <v>489335.56</v>
      </c>
      <c r="F54" s="449">
        <v>0</v>
      </c>
      <c r="G54" s="528">
        <f>SUM(C54:F54)</f>
        <v>8649210.37</v>
      </c>
      <c r="H54" s="529"/>
      <c r="I54" s="530"/>
    </row>
    <row r="55" spans="1:9" ht="12.75">
      <c r="A55" s="445" t="s">
        <v>175</v>
      </c>
      <c r="B55" s="446"/>
      <c r="C55" s="449">
        <v>0</v>
      </c>
      <c r="D55" s="449">
        <v>0</v>
      </c>
      <c r="E55" s="449">
        <v>0</v>
      </c>
      <c r="F55" s="449">
        <v>0</v>
      </c>
      <c r="G55" s="528">
        <f>SUM(C55:F55)</f>
        <v>0</v>
      </c>
      <c r="H55" s="531"/>
      <c r="I55" s="532"/>
    </row>
    <row r="56" spans="1:9" ht="12.75">
      <c r="A56" s="445" t="s">
        <v>185</v>
      </c>
      <c r="B56" s="446"/>
      <c r="C56" s="449">
        <v>88744123.64</v>
      </c>
      <c r="D56" s="449">
        <v>0</v>
      </c>
      <c r="E56" s="449">
        <v>0</v>
      </c>
      <c r="F56" s="449">
        <v>0</v>
      </c>
      <c r="G56" s="528">
        <f>SUM(C56:F56)</f>
        <v>88744123.64</v>
      </c>
      <c r="H56" s="531"/>
      <c r="I56" s="533"/>
    </row>
    <row r="57" spans="1:9" ht="13.5" thickBot="1">
      <c r="A57" s="445" t="s">
        <v>107</v>
      </c>
      <c r="B57" s="446"/>
      <c r="C57" s="449">
        <v>234433.42</v>
      </c>
      <c r="D57" s="449">
        <v>36129.47</v>
      </c>
      <c r="E57" s="449">
        <v>192402.56</v>
      </c>
      <c r="F57" s="449">
        <v>939.96</v>
      </c>
      <c r="G57" s="534">
        <f>SUM(C57:F57)</f>
        <v>463905.41000000003</v>
      </c>
      <c r="H57" s="531"/>
      <c r="I57" s="533"/>
    </row>
    <row r="58" spans="1:9" ht="13.5" thickBot="1">
      <c r="A58" s="438" t="s">
        <v>73</v>
      </c>
      <c r="B58" s="92"/>
      <c r="C58" s="440">
        <f>SUM(C53:C57)</f>
        <v>681357326.1499999</v>
      </c>
      <c r="D58" s="440">
        <f>SUM(D53:D57)</f>
        <v>47012802.56</v>
      </c>
      <c r="E58" s="440">
        <f>SUM(E53:E57)</f>
        <v>402474215.21</v>
      </c>
      <c r="F58" s="440">
        <f>SUM(F53:F57)</f>
        <v>1732289.21</v>
      </c>
      <c r="G58" s="535">
        <f>SUM(G53:G57)</f>
        <v>1132576633.13</v>
      </c>
      <c r="H58" s="531"/>
      <c r="I58" s="533"/>
    </row>
    <row r="59" spans="1:9" ht="12.75">
      <c r="A59" s="441" t="s">
        <v>118</v>
      </c>
      <c r="B59" s="467"/>
      <c r="C59" s="444">
        <v>0</v>
      </c>
      <c r="D59" s="444">
        <v>0</v>
      </c>
      <c r="E59" s="444">
        <v>0</v>
      </c>
      <c r="F59" s="444">
        <v>0</v>
      </c>
      <c r="G59" s="528">
        <f>SUM(C59:F59)</f>
        <v>0</v>
      </c>
      <c r="H59" s="536"/>
      <c r="I59" s="533"/>
    </row>
    <row r="60" spans="1:9" ht="12.75">
      <c r="A60" s="445" t="s">
        <v>61</v>
      </c>
      <c r="B60" s="446"/>
      <c r="C60" s="449">
        <v>0</v>
      </c>
      <c r="D60" s="449">
        <v>0</v>
      </c>
      <c r="E60" s="449">
        <v>0</v>
      </c>
      <c r="F60" s="449">
        <v>0</v>
      </c>
      <c r="G60" s="528">
        <f>SUM(C60:F60)</f>
        <v>0</v>
      </c>
      <c r="H60" s="536"/>
      <c r="I60" s="533"/>
    </row>
    <row r="61" spans="1:9" ht="12.75">
      <c r="A61" s="445" t="s">
        <v>109</v>
      </c>
      <c r="B61" s="446"/>
      <c r="C61" s="449">
        <v>611624358.25</v>
      </c>
      <c r="D61" s="449">
        <v>90983599.51</v>
      </c>
      <c r="E61" s="449">
        <v>305024558.34</v>
      </c>
      <c r="F61" s="449">
        <v>1518655.76</v>
      </c>
      <c r="G61" s="528">
        <f>SUM(C61:F61)</f>
        <v>1009151171.8599999</v>
      </c>
      <c r="H61" s="536"/>
      <c r="I61" s="533"/>
    </row>
    <row r="62" spans="1:9" ht="12.75">
      <c r="A62" s="445" t="s">
        <v>178</v>
      </c>
      <c r="B62" s="446"/>
      <c r="C62" s="449">
        <v>88400000</v>
      </c>
      <c r="D62" s="449">
        <v>0</v>
      </c>
      <c r="E62" s="449">
        <v>0</v>
      </c>
      <c r="F62" s="449">
        <v>0</v>
      </c>
      <c r="G62" s="528">
        <f>SUM(C62:F62)</f>
        <v>88400000</v>
      </c>
      <c r="H62" s="536"/>
      <c r="I62" s="533"/>
    </row>
    <row r="63" spans="1:9" ht="13.5" thickBot="1">
      <c r="A63" s="445" t="s">
        <v>249</v>
      </c>
      <c r="B63" s="446"/>
      <c r="C63" s="449">
        <v>26187.72</v>
      </c>
      <c r="D63" s="449">
        <v>0</v>
      </c>
      <c r="E63" s="449">
        <v>0</v>
      </c>
      <c r="F63" s="449">
        <v>0</v>
      </c>
      <c r="G63" s="528">
        <f>SUM(C63:F63)</f>
        <v>26187.72</v>
      </c>
      <c r="H63" s="536"/>
      <c r="I63" s="533"/>
    </row>
    <row r="64" spans="1:9" ht="13.5" thickBot="1">
      <c r="A64" s="438" t="s">
        <v>74</v>
      </c>
      <c r="B64" s="92"/>
      <c r="C64" s="537">
        <f>SUM(C59:C63)</f>
        <v>700050545.97</v>
      </c>
      <c r="D64" s="537">
        <f>SUM(D59:D63)</f>
        <v>90983599.51</v>
      </c>
      <c r="E64" s="537">
        <f>SUM(E59:E63)</f>
        <v>305024558.34</v>
      </c>
      <c r="F64" s="537">
        <f>SUM(F59:F63)</f>
        <v>1518655.76</v>
      </c>
      <c r="G64" s="538">
        <f>SUM(G59:G63)</f>
        <v>1097577359.58</v>
      </c>
      <c r="H64" s="536"/>
      <c r="I64" s="533"/>
    </row>
    <row r="65" spans="1:9" ht="13.5" thickBot="1">
      <c r="A65" s="212" t="s">
        <v>209</v>
      </c>
      <c r="B65" s="539"/>
      <c r="C65" s="440">
        <f>C52+C58-C64</f>
        <v>307461226.4599998</v>
      </c>
      <c r="D65" s="440">
        <f>D52+D58-D64</f>
        <v>37428769.44</v>
      </c>
      <c r="E65" s="540">
        <f>E52+E58-E64</f>
        <v>329092817.34</v>
      </c>
      <c r="F65" s="440">
        <f>F52+F58-F64</f>
        <v>1925629.8</v>
      </c>
      <c r="G65" s="541">
        <f>G52+G58-G64</f>
        <v>675908443.0400002</v>
      </c>
      <c r="H65" s="531"/>
      <c r="I65" s="533"/>
    </row>
    <row r="66" ht="12.75">
      <c r="G66" s="104"/>
    </row>
  </sheetData>
  <sheetProtection/>
  <mergeCells count="57">
    <mergeCell ref="A4:F4"/>
    <mergeCell ref="A5:B7"/>
    <mergeCell ref="E5:F5"/>
    <mergeCell ref="C5:D5"/>
    <mergeCell ref="A12:B12"/>
    <mergeCell ref="A16:B16"/>
    <mergeCell ref="A14:B14"/>
    <mergeCell ref="A28:B28"/>
    <mergeCell ref="G5:H5"/>
    <mergeCell ref="A9:B9"/>
    <mergeCell ref="A10:B10"/>
    <mergeCell ref="A11:B11"/>
    <mergeCell ref="A13:B13"/>
    <mergeCell ref="A17:B17"/>
    <mergeCell ref="A18:B18"/>
    <mergeCell ref="A8:B8"/>
    <mergeCell ref="A15:B15"/>
    <mergeCell ref="A19:B19"/>
    <mergeCell ref="A20:B20"/>
    <mergeCell ref="A23:E23"/>
    <mergeCell ref="A27:B27"/>
    <mergeCell ref="A39:B39"/>
    <mergeCell ref="A37:B37"/>
    <mergeCell ref="A38:B38"/>
    <mergeCell ref="C24:F24"/>
    <mergeCell ref="A24:B26"/>
    <mergeCell ref="A21:B21"/>
    <mergeCell ref="A32:B32"/>
    <mergeCell ref="A35:B35"/>
    <mergeCell ref="A52:B52"/>
    <mergeCell ref="A46:F46"/>
    <mergeCell ref="A54:B54"/>
    <mergeCell ref="A36:B36"/>
    <mergeCell ref="A47:F47"/>
    <mergeCell ref="A33:B33"/>
    <mergeCell ref="A40:B40"/>
    <mergeCell ref="A41:B41"/>
    <mergeCell ref="A31:B31"/>
    <mergeCell ref="A29:B29"/>
    <mergeCell ref="A30:B30"/>
    <mergeCell ref="A59:B59"/>
    <mergeCell ref="A53:B53"/>
    <mergeCell ref="H50:I50"/>
    <mergeCell ref="A34:B34"/>
    <mergeCell ref="A48:B51"/>
    <mergeCell ref="H49:I49"/>
    <mergeCell ref="H51:I51"/>
    <mergeCell ref="A65:B65"/>
    <mergeCell ref="A61:B61"/>
    <mergeCell ref="A62:B62"/>
    <mergeCell ref="A63:B63"/>
    <mergeCell ref="A64:B64"/>
    <mergeCell ref="A55:B55"/>
    <mergeCell ref="A56:B56"/>
    <mergeCell ref="A57:B57"/>
    <mergeCell ref="A58:B58"/>
    <mergeCell ref="A60:B60"/>
  </mergeCells>
  <printOptions/>
  <pageMargins left="0.37" right="0.25" top="0.39" bottom="0.31" header="0.18" footer="0.25"/>
  <pageSetup horizontalDpi="600" verticalDpi="600" orientation="landscape" paperSize="9" scale="90" r:id="rId1"/>
  <rowBreaks count="1" manualBreakCount="1">
    <brk id="4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4:AD662"/>
  <sheetViews>
    <sheetView view="pageBreakPreview" zoomScaleSheetLayoutView="100" zoomScalePageLayoutView="0" workbookViewId="0" topLeftCell="A1">
      <selection activeCell="A14" sqref="A1:IV16384"/>
    </sheetView>
  </sheetViews>
  <sheetFormatPr defaultColWidth="9.140625" defaultRowHeight="12.75"/>
  <cols>
    <col min="1" max="1" width="29.28125" style="544" bestFit="1" customWidth="1"/>
    <col min="2" max="7" width="16.7109375" style="544" customWidth="1"/>
    <col min="8" max="8" width="16.421875" style="544" customWidth="1"/>
    <col min="9" max="13" width="16.7109375" style="544" customWidth="1"/>
    <col min="14" max="14" width="13.28125" style="544" customWidth="1"/>
    <col min="15" max="15" width="16.421875" style="544" customWidth="1"/>
    <col min="16" max="16" width="11.140625" style="544" customWidth="1"/>
    <col min="17" max="17" width="12.7109375" style="544" customWidth="1"/>
    <col min="18" max="18" width="14.00390625" style="544" customWidth="1"/>
    <col min="19" max="19" width="17.140625" style="544" customWidth="1"/>
    <col min="20" max="20" width="11.7109375" style="544" bestFit="1" customWidth="1"/>
    <col min="21" max="21" width="10.00390625" style="544" bestFit="1" customWidth="1"/>
    <col min="22" max="23" width="11.7109375" style="544" bestFit="1" customWidth="1"/>
    <col min="24" max="24" width="10.8515625" style="544" bestFit="1" customWidth="1"/>
    <col min="25" max="26" width="11.7109375" style="544" bestFit="1" customWidth="1"/>
    <col min="27" max="27" width="10.8515625" style="544" bestFit="1" customWidth="1"/>
    <col min="28" max="29" width="13.140625" style="544" bestFit="1" customWidth="1"/>
    <col min="30" max="16384" width="9.140625" style="544" customWidth="1"/>
  </cols>
  <sheetData>
    <row r="4" spans="1:19" ht="12.75" thickBot="1">
      <c r="A4" s="773" t="s">
        <v>256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O4" s="559"/>
      <c r="P4" s="559"/>
      <c r="Q4" s="559"/>
      <c r="R4" s="559"/>
      <c r="S4" s="559"/>
    </row>
    <row r="5" spans="1:21" ht="12.75" thickBot="1">
      <c r="A5" s="774" t="s">
        <v>45</v>
      </c>
      <c r="B5" s="775" t="s">
        <v>75</v>
      </c>
      <c r="C5" s="776"/>
      <c r="D5" s="777"/>
      <c r="E5" s="776" t="s">
        <v>76</v>
      </c>
      <c r="F5" s="776"/>
      <c r="G5" s="777"/>
      <c r="H5" s="775" t="s">
        <v>77</v>
      </c>
      <c r="I5" s="776"/>
      <c r="J5" s="777"/>
      <c r="K5" s="775" t="s">
        <v>78</v>
      </c>
      <c r="L5" s="776"/>
      <c r="M5" s="777"/>
      <c r="O5" s="778"/>
      <c r="P5" s="778"/>
      <c r="Q5" s="778"/>
      <c r="R5" s="779"/>
      <c r="S5" s="779"/>
      <c r="T5" s="780"/>
      <c r="U5" s="780"/>
    </row>
    <row r="6" spans="1:21" ht="12.75" thickBot="1">
      <c r="A6" s="781"/>
      <c r="B6" s="782" t="s">
        <v>28</v>
      </c>
      <c r="C6" s="783" t="s">
        <v>6</v>
      </c>
      <c r="D6" s="783" t="s">
        <v>79</v>
      </c>
      <c r="E6" s="784" t="s">
        <v>28</v>
      </c>
      <c r="F6" s="783" t="s">
        <v>7</v>
      </c>
      <c r="G6" s="783" t="s">
        <v>79</v>
      </c>
      <c r="H6" s="785" t="s">
        <v>28</v>
      </c>
      <c r="I6" s="783" t="s">
        <v>7</v>
      </c>
      <c r="J6" s="783" t="s">
        <v>79</v>
      </c>
      <c r="K6" s="785" t="s">
        <v>28</v>
      </c>
      <c r="L6" s="783" t="s">
        <v>7</v>
      </c>
      <c r="M6" s="783" t="s">
        <v>79</v>
      </c>
      <c r="O6" s="778"/>
      <c r="P6" s="786"/>
      <c r="Q6" s="787"/>
      <c r="R6" s="779"/>
      <c r="S6" s="779"/>
      <c r="T6" s="780"/>
      <c r="U6" s="780"/>
    </row>
    <row r="7" spans="1:21" ht="12.75" thickBot="1">
      <c r="A7" s="788"/>
      <c r="B7" s="789" t="s">
        <v>8</v>
      </c>
      <c r="C7" s="789" t="s">
        <v>8</v>
      </c>
      <c r="D7" s="789" t="s">
        <v>8</v>
      </c>
      <c r="E7" s="790" t="s">
        <v>8</v>
      </c>
      <c r="F7" s="789" t="s">
        <v>8</v>
      </c>
      <c r="G7" s="789" t="s">
        <v>8</v>
      </c>
      <c r="H7" s="789" t="s">
        <v>8</v>
      </c>
      <c r="I7" s="789" t="s">
        <v>8</v>
      </c>
      <c r="J7" s="789" t="s">
        <v>8</v>
      </c>
      <c r="K7" s="791" t="s">
        <v>8</v>
      </c>
      <c r="L7" s="791" t="s">
        <v>8</v>
      </c>
      <c r="M7" s="791" t="s">
        <v>8</v>
      </c>
      <c r="O7" s="559"/>
      <c r="P7" s="792"/>
      <c r="Q7" s="792"/>
      <c r="R7" s="793"/>
      <c r="S7" s="793"/>
      <c r="T7" s="794"/>
      <c r="U7" s="552"/>
    </row>
    <row r="8" spans="1:21" ht="12.75" thickBot="1">
      <c r="A8" s="795" t="s">
        <v>198</v>
      </c>
      <c r="B8" s="796">
        <v>185317.28</v>
      </c>
      <c r="C8" s="797">
        <v>773581.01</v>
      </c>
      <c r="D8" s="553">
        <v>3928825.04</v>
      </c>
      <c r="E8" s="796">
        <v>803454.51</v>
      </c>
      <c r="F8" s="798">
        <v>171910.06</v>
      </c>
      <c r="G8" s="553">
        <v>55777.38</v>
      </c>
      <c r="H8" s="796">
        <v>287122.84</v>
      </c>
      <c r="I8" s="799">
        <v>15087975.2</v>
      </c>
      <c r="J8" s="800">
        <v>1914600.55</v>
      </c>
      <c r="K8" s="801">
        <f>B8+E8+H8</f>
        <v>1275894.6300000001</v>
      </c>
      <c r="L8" s="801">
        <f>C8+F8+I8</f>
        <v>16033466.27</v>
      </c>
      <c r="M8" s="802">
        <f>D8+G8+J8</f>
        <v>5899202.97</v>
      </c>
      <c r="N8" s="551"/>
      <c r="O8" s="803"/>
      <c r="P8" s="804"/>
      <c r="Q8" s="804"/>
      <c r="R8" s="779"/>
      <c r="S8" s="779"/>
      <c r="T8" s="805"/>
      <c r="U8" s="806"/>
    </row>
    <row r="9" spans="1:21" ht="12">
      <c r="A9" s="807" t="s">
        <v>190</v>
      </c>
      <c r="B9" s="547">
        <v>0</v>
      </c>
      <c r="C9" s="808">
        <v>0</v>
      </c>
      <c r="D9" s="554">
        <v>0</v>
      </c>
      <c r="E9" s="808">
        <v>0</v>
      </c>
      <c r="F9" s="554">
        <v>0</v>
      </c>
      <c r="G9" s="554">
        <v>0</v>
      </c>
      <c r="H9" s="809">
        <v>19961579.93</v>
      </c>
      <c r="I9" s="810">
        <v>1660365.49</v>
      </c>
      <c r="J9" s="808">
        <v>0</v>
      </c>
      <c r="K9" s="811">
        <f>B9+E9+H9</f>
        <v>19961579.93</v>
      </c>
      <c r="L9" s="548">
        <f>SUM(C9+F9+I9)</f>
        <v>1660365.49</v>
      </c>
      <c r="M9" s="812">
        <f>D9+G9+J9</f>
        <v>0</v>
      </c>
      <c r="N9" s="551"/>
      <c r="O9" s="552"/>
      <c r="P9" s="552"/>
      <c r="Q9" s="552"/>
      <c r="R9" s="813"/>
      <c r="S9" s="813"/>
      <c r="T9" s="804"/>
      <c r="U9" s="552"/>
    </row>
    <row r="10" spans="1:21" ht="13.5" customHeight="1" hidden="1">
      <c r="A10" s="814" t="s">
        <v>80</v>
      </c>
      <c r="B10" s="545">
        <v>0</v>
      </c>
      <c r="C10" s="815">
        <v>0</v>
      </c>
      <c r="D10" s="814">
        <v>0</v>
      </c>
      <c r="E10" s="815">
        <v>0</v>
      </c>
      <c r="F10" s="554">
        <v>0</v>
      </c>
      <c r="G10" s="554">
        <v>0</v>
      </c>
      <c r="H10" s="809">
        <v>0</v>
      </c>
      <c r="I10" s="810">
        <v>0</v>
      </c>
      <c r="J10" s="815">
        <v>0</v>
      </c>
      <c r="K10" s="816">
        <f aca="true" t="shared" si="0" ref="K10:K18">SUM(B10+E10+H10)</f>
        <v>0</v>
      </c>
      <c r="L10" s="549">
        <f>SUM(C10+F10+I10)</f>
        <v>0</v>
      </c>
      <c r="M10" s="817">
        <f aca="true" t="shared" si="1" ref="M10:M18">SUM(D10+G10+J10)</f>
        <v>0</v>
      </c>
      <c r="N10" s="551"/>
      <c r="O10" s="552"/>
      <c r="P10" s="552"/>
      <c r="Q10" s="552"/>
      <c r="R10" s="813"/>
      <c r="S10" s="813"/>
      <c r="T10" s="804"/>
      <c r="U10" s="552"/>
    </row>
    <row r="11" spans="1:21" ht="12">
      <c r="A11" s="814" t="s">
        <v>182</v>
      </c>
      <c r="B11" s="545">
        <v>0</v>
      </c>
      <c r="C11" s="815">
        <v>0</v>
      </c>
      <c r="D11" s="814">
        <v>0</v>
      </c>
      <c r="E11" s="815">
        <v>0</v>
      </c>
      <c r="F11" s="554">
        <v>0</v>
      </c>
      <c r="G11" s="554">
        <v>0</v>
      </c>
      <c r="H11" s="809">
        <v>0</v>
      </c>
      <c r="I11" s="810">
        <v>0</v>
      </c>
      <c r="J11" s="815">
        <v>0</v>
      </c>
      <c r="K11" s="816">
        <f t="shared" si="0"/>
        <v>0</v>
      </c>
      <c r="L11" s="549">
        <f>SUM(C11+F11+I11)</f>
        <v>0</v>
      </c>
      <c r="M11" s="817">
        <f t="shared" si="1"/>
        <v>0</v>
      </c>
      <c r="N11" s="551"/>
      <c r="O11" s="552"/>
      <c r="P11" s="552"/>
      <c r="Q11" s="552"/>
      <c r="R11" s="558"/>
      <c r="S11" s="558"/>
      <c r="T11" s="552"/>
      <c r="U11" s="552"/>
    </row>
    <row r="12" spans="1:21" ht="12">
      <c r="A12" s="814" t="s">
        <v>81</v>
      </c>
      <c r="B12" s="545">
        <v>0</v>
      </c>
      <c r="C12" s="815">
        <v>0</v>
      </c>
      <c r="D12" s="814">
        <v>0</v>
      </c>
      <c r="E12" s="815">
        <v>0</v>
      </c>
      <c r="F12" s="554">
        <v>0</v>
      </c>
      <c r="G12" s="554">
        <v>0</v>
      </c>
      <c r="H12" s="809">
        <v>0</v>
      </c>
      <c r="I12" s="810">
        <v>0</v>
      </c>
      <c r="J12" s="815">
        <v>0</v>
      </c>
      <c r="K12" s="816">
        <f t="shared" si="0"/>
        <v>0</v>
      </c>
      <c r="L12" s="549">
        <f>SUM(C12+E12+H12)</f>
        <v>0</v>
      </c>
      <c r="M12" s="817">
        <f t="shared" si="1"/>
        <v>0</v>
      </c>
      <c r="N12" s="551"/>
      <c r="O12" s="552"/>
      <c r="P12" s="552"/>
      <c r="Q12" s="552"/>
      <c r="R12" s="813"/>
      <c r="S12" s="813"/>
      <c r="T12" s="552"/>
      <c r="U12" s="552"/>
    </row>
    <row r="13" spans="1:21" ht="12">
      <c r="A13" s="814" t="s">
        <v>52</v>
      </c>
      <c r="B13" s="545">
        <v>91.74</v>
      </c>
      <c r="C13" s="815">
        <v>0</v>
      </c>
      <c r="D13" s="814">
        <v>0</v>
      </c>
      <c r="E13" s="815">
        <v>509.4</v>
      </c>
      <c r="F13" s="554">
        <v>0</v>
      </c>
      <c r="G13" s="554">
        <v>0</v>
      </c>
      <c r="H13" s="814">
        <v>459.76</v>
      </c>
      <c r="I13" s="809">
        <v>0</v>
      </c>
      <c r="J13" s="815">
        <v>0</v>
      </c>
      <c r="K13" s="816">
        <f t="shared" si="0"/>
        <v>1060.9</v>
      </c>
      <c r="L13" s="549">
        <f aca="true" t="shared" si="2" ref="L13:L18">SUM(C13+F13+I13)</f>
        <v>0</v>
      </c>
      <c r="M13" s="817">
        <f t="shared" si="1"/>
        <v>0</v>
      </c>
      <c r="N13" s="551"/>
      <c r="O13" s="552"/>
      <c r="P13" s="552"/>
      <c r="Q13" s="552"/>
      <c r="R13" s="558"/>
      <c r="S13" s="558"/>
      <c r="T13" s="114"/>
      <c r="U13" s="114"/>
    </row>
    <row r="14" spans="1:21" ht="12">
      <c r="A14" s="814" t="s">
        <v>206</v>
      </c>
      <c r="B14" s="545">
        <v>0</v>
      </c>
      <c r="C14" s="815">
        <v>0</v>
      </c>
      <c r="D14" s="814">
        <v>0</v>
      </c>
      <c r="E14" s="815">
        <v>0</v>
      </c>
      <c r="F14" s="554">
        <v>0</v>
      </c>
      <c r="G14" s="554">
        <v>0</v>
      </c>
      <c r="H14" s="809">
        <v>0</v>
      </c>
      <c r="I14" s="810">
        <v>1.01</v>
      </c>
      <c r="J14" s="815">
        <v>0</v>
      </c>
      <c r="K14" s="816">
        <f t="shared" si="0"/>
        <v>0</v>
      </c>
      <c r="L14" s="549">
        <f t="shared" si="2"/>
        <v>1.01</v>
      </c>
      <c r="M14" s="817">
        <f t="shared" si="1"/>
        <v>0</v>
      </c>
      <c r="N14" s="551"/>
      <c r="O14" s="552"/>
      <c r="P14" s="552"/>
      <c r="Q14" s="552"/>
      <c r="R14" s="558"/>
      <c r="S14" s="558"/>
      <c r="T14" s="114"/>
      <c r="U14" s="114"/>
    </row>
    <row r="15" spans="1:19" ht="12">
      <c r="A15" s="814" t="s">
        <v>53</v>
      </c>
      <c r="B15" s="545">
        <v>4779.03</v>
      </c>
      <c r="C15" s="815">
        <v>899752.38</v>
      </c>
      <c r="D15" s="814">
        <v>2587.92</v>
      </c>
      <c r="E15" s="815">
        <v>0</v>
      </c>
      <c r="F15" s="554">
        <v>0</v>
      </c>
      <c r="G15" s="554">
        <v>0</v>
      </c>
      <c r="H15" s="809">
        <v>0</v>
      </c>
      <c r="I15" s="810">
        <v>0</v>
      </c>
      <c r="J15" s="815">
        <v>0</v>
      </c>
      <c r="K15" s="816">
        <f t="shared" si="0"/>
        <v>4779.03</v>
      </c>
      <c r="L15" s="549">
        <f t="shared" si="2"/>
        <v>899752.38</v>
      </c>
      <c r="M15" s="817">
        <f t="shared" si="1"/>
        <v>2587.92</v>
      </c>
      <c r="N15" s="551"/>
      <c r="O15" s="552"/>
      <c r="P15" s="552"/>
      <c r="Q15" s="552"/>
      <c r="R15" s="558"/>
      <c r="S15" s="558"/>
    </row>
    <row r="16" spans="1:19" ht="13.5" customHeight="1" hidden="1">
      <c r="A16" s="814" t="s">
        <v>82</v>
      </c>
      <c r="B16" s="545">
        <v>0</v>
      </c>
      <c r="C16" s="815">
        <v>0</v>
      </c>
      <c r="D16" s="814">
        <v>0</v>
      </c>
      <c r="E16" s="815">
        <v>0</v>
      </c>
      <c r="F16" s="554">
        <v>0</v>
      </c>
      <c r="G16" s="554">
        <v>0</v>
      </c>
      <c r="H16" s="809">
        <v>0</v>
      </c>
      <c r="I16" s="810">
        <v>0</v>
      </c>
      <c r="J16" s="815">
        <v>0</v>
      </c>
      <c r="K16" s="816">
        <f t="shared" si="0"/>
        <v>0</v>
      </c>
      <c r="L16" s="549">
        <f t="shared" si="2"/>
        <v>0</v>
      </c>
      <c r="M16" s="817">
        <f t="shared" si="1"/>
        <v>0</v>
      </c>
      <c r="N16" s="551"/>
      <c r="O16" s="552"/>
      <c r="P16" s="552"/>
      <c r="Q16" s="552"/>
      <c r="R16" s="558"/>
      <c r="S16" s="558"/>
    </row>
    <row r="17" spans="1:19" ht="12">
      <c r="A17" s="814" t="s">
        <v>83</v>
      </c>
      <c r="B17" s="545">
        <v>0</v>
      </c>
      <c r="C17" s="815">
        <v>0</v>
      </c>
      <c r="D17" s="814">
        <v>0</v>
      </c>
      <c r="E17" s="815">
        <v>0</v>
      </c>
      <c r="F17" s="554">
        <v>0</v>
      </c>
      <c r="G17" s="554">
        <v>0</v>
      </c>
      <c r="H17" s="809">
        <v>0</v>
      </c>
      <c r="I17" s="810">
        <v>17884742.44</v>
      </c>
      <c r="J17" s="815">
        <v>0</v>
      </c>
      <c r="K17" s="816">
        <f t="shared" si="0"/>
        <v>0</v>
      </c>
      <c r="L17" s="549">
        <f t="shared" si="2"/>
        <v>17884742.44</v>
      </c>
      <c r="M17" s="817">
        <f t="shared" si="1"/>
        <v>0</v>
      </c>
      <c r="N17" s="551"/>
      <c r="O17" s="552"/>
      <c r="P17" s="552"/>
      <c r="Q17" s="552"/>
      <c r="R17" s="558"/>
      <c r="S17" s="558"/>
    </row>
    <row r="18" spans="1:19" ht="12.75" thickBot="1">
      <c r="A18" s="555" t="s">
        <v>207</v>
      </c>
      <c r="B18" s="818">
        <v>56127.41</v>
      </c>
      <c r="C18" s="556">
        <v>0</v>
      </c>
      <c r="D18" s="819">
        <v>619.96</v>
      </c>
      <c r="E18" s="820">
        <v>35000</v>
      </c>
      <c r="F18" s="554">
        <v>0</v>
      </c>
      <c r="G18" s="554">
        <v>0</v>
      </c>
      <c r="H18" s="821">
        <v>0</v>
      </c>
      <c r="I18" s="821">
        <v>600</v>
      </c>
      <c r="J18" s="822">
        <v>600</v>
      </c>
      <c r="K18" s="823">
        <f t="shared" si="0"/>
        <v>91127.41</v>
      </c>
      <c r="L18" s="550">
        <f t="shared" si="2"/>
        <v>600</v>
      </c>
      <c r="M18" s="824">
        <f t="shared" si="1"/>
        <v>1219.96</v>
      </c>
      <c r="N18" s="551"/>
      <c r="O18" s="552"/>
      <c r="P18" s="552"/>
      <c r="Q18" s="552"/>
      <c r="R18" s="558"/>
      <c r="S18" s="558"/>
    </row>
    <row r="19" spans="1:19" ht="12.75" thickBot="1">
      <c r="A19" s="795" t="s">
        <v>15</v>
      </c>
      <c r="B19" s="795">
        <f>SUM(B9:B18)</f>
        <v>60998.18</v>
      </c>
      <c r="C19" s="795">
        <f>SUM(C9:C18)</f>
        <v>899752.38</v>
      </c>
      <c r="D19" s="795">
        <f>SUM(D9:D18)</f>
        <v>3207.88</v>
      </c>
      <c r="E19" s="795">
        <f>SUM(E9:E18)</f>
        <v>35509.4</v>
      </c>
      <c r="F19" s="795">
        <v>0</v>
      </c>
      <c r="G19" s="795">
        <f>SUM(G9:G18)</f>
        <v>0</v>
      </c>
      <c r="H19" s="825">
        <f>H9+H11+H12+H13+H14+H17+H18</f>
        <v>19962039.69</v>
      </c>
      <c r="I19" s="795">
        <f>SUM(I9:I18)</f>
        <v>19545708.94</v>
      </c>
      <c r="J19" s="795">
        <f>SUM(J9:J18)</f>
        <v>600</v>
      </c>
      <c r="K19" s="826">
        <f>SUM(K9:K18)</f>
        <v>20058547.27</v>
      </c>
      <c r="L19" s="827">
        <f>SUM(L9:L18)</f>
        <v>20445461.32</v>
      </c>
      <c r="M19" s="828">
        <f>SUM(M9:M18)</f>
        <v>3807.88</v>
      </c>
      <c r="N19" s="551"/>
      <c r="O19" s="804"/>
      <c r="P19" s="804"/>
      <c r="Q19" s="804"/>
      <c r="R19" s="558"/>
      <c r="S19" s="558"/>
    </row>
    <row r="20" spans="1:26" ht="12">
      <c r="A20" s="829" t="s">
        <v>84</v>
      </c>
      <c r="B20" s="554">
        <v>0</v>
      </c>
      <c r="C20" s="554">
        <v>0</v>
      </c>
      <c r="D20" s="810">
        <v>0</v>
      </c>
      <c r="E20" s="808">
        <v>0</v>
      </c>
      <c r="F20" s="554">
        <v>0</v>
      </c>
      <c r="G20" s="830">
        <v>0</v>
      </c>
      <c r="H20" s="807">
        <v>0</v>
      </c>
      <c r="I20" s="807">
        <v>0</v>
      </c>
      <c r="J20" s="829">
        <v>0</v>
      </c>
      <c r="K20" s="831">
        <f aca="true" t="shared" si="3" ref="K20:K29">SUM(B20+E20+H20)</f>
        <v>0</v>
      </c>
      <c r="L20" s="832">
        <f aca="true" t="shared" si="4" ref="L20:L29">SUM(C20+F20+I20)</f>
        <v>0</v>
      </c>
      <c r="M20" s="812">
        <f aca="true" t="shared" si="5" ref="M20:M29">SUM(D20+G20+J20)</f>
        <v>0</v>
      </c>
      <c r="N20" s="551"/>
      <c r="O20" s="552"/>
      <c r="P20" s="552"/>
      <c r="Q20" s="552"/>
      <c r="R20" s="559"/>
      <c r="S20" s="559"/>
      <c r="T20" s="833"/>
      <c r="U20" s="833"/>
      <c r="V20" s="833"/>
      <c r="W20" s="833"/>
      <c r="X20" s="833"/>
      <c r="Y20" s="833"/>
      <c r="Z20" s="833"/>
    </row>
    <row r="21" spans="1:30" ht="12">
      <c r="A21" s="834" t="s">
        <v>85</v>
      </c>
      <c r="B21" s="814">
        <v>0</v>
      </c>
      <c r="C21" s="814">
        <v>0</v>
      </c>
      <c r="D21" s="809">
        <v>0</v>
      </c>
      <c r="E21" s="808">
        <v>0</v>
      </c>
      <c r="F21" s="814">
        <v>0</v>
      </c>
      <c r="G21" s="814">
        <v>0</v>
      </c>
      <c r="H21" s="546">
        <v>20246562.67</v>
      </c>
      <c r="I21" s="814">
        <v>8322670.65</v>
      </c>
      <c r="J21" s="815">
        <v>0</v>
      </c>
      <c r="K21" s="835">
        <f t="shared" si="3"/>
        <v>20246562.67</v>
      </c>
      <c r="L21" s="836">
        <f t="shared" si="4"/>
        <v>8322670.65</v>
      </c>
      <c r="M21" s="817">
        <f t="shared" si="5"/>
        <v>0</v>
      </c>
      <c r="N21" s="551"/>
      <c r="O21" s="552"/>
      <c r="P21" s="552"/>
      <c r="Q21" s="552"/>
      <c r="R21" s="779"/>
      <c r="S21" s="779"/>
      <c r="T21" s="792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</row>
    <row r="22" spans="1:30" ht="12">
      <c r="A22" s="834" t="s">
        <v>86</v>
      </c>
      <c r="B22" s="814">
        <v>0</v>
      </c>
      <c r="C22" s="814">
        <v>0</v>
      </c>
      <c r="D22" s="809">
        <v>0</v>
      </c>
      <c r="E22" s="808">
        <v>0</v>
      </c>
      <c r="F22" s="814">
        <v>0</v>
      </c>
      <c r="G22" s="814">
        <v>0</v>
      </c>
      <c r="H22" s="814">
        <v>0.29</v>
      </c>
      <c r="I22" s="809">
        <v>224.04</v>
      </c>
      <c r="J22" s="815">
        <v>0</v>
      </c>
      <c r="K22" s="835">
        <f t="shared" si="3"/>
        <v>0.29</v>
      </c>
      <c r="L22" s="836">
        <f t="shared" si="4"/>
        <v>224.04</v>
      </c>
      <c r="M22" s="817">
        <f t="shared" si="5"/>
        <v>0</v>
      </c>
      <c r="N22" s="551"/>
      <c r="O22" s="552"/>
      <c r="P22" s="552"/>
      <c r="Q22" s="552"/>
      <c r="R22" s="779"/>
      <c r="S22" s="779"/>
      <c r="T22" s="792"/>
      <c r="U22" s="559"/>
      <c r="V22" s="792"/>
      <c r="W22" s="792"/>
      <c r="X22" s="559"/>
      <c r="Y22" s="559"/>
      <c r="Z22" s="559"/>
      <c r="AA22" s="559"/>
      <c r="AB22" s="559"/>
      <c r="AC22" s="559"/>
      <c r="AD22" s="559"/>
    </row>
    <row r="23" spans="1:30" ht="12">
      <c r="A23" s="834" t="s">
        <v>87</v>
      </c>
      <c r="B23" s="814">
        <v>0</v>
      </c>
      <c r="C23" s="814">
        <v>0</v>
      </c>
      <c r="D23" s="809">
        <v>0</v>
      </c>
      <c r="E23" s="808">
        <v>0</v>
      </c>
      <c r="F23" s="814">
        <v>0</v>
      </c>
      <c r="G23" s="830">
        <v>0</v>
      </c>
      <c r="H23" s="809">
        <v>0</v>
      </c>
      <c r="I23" s="809">
        <v>0</v>
      </c>
      <c r="J23" s="815">
        <v>8.1</v>
      </c>
      <c r="K23" s="835">
        <f t="shared" si="3"/>
        <v>0</v>
      </c>
      <c r="L23" s="836">
        <f t="shared" si="4"/>
        <v>0</v>
      </c>
      <c r="M23" s="817">
        <f t="shared" si="5"/>
        <v>8.1</v>
      </c>
      <c r="N23" s="551"/>
      <c r="O23" s="552"/>
      <c r="P23" s="552"/>
      <c r="Q23" s="552"/>
      <c r="R23" s="813"/>
      <c r="S23" s="813"/>
      <c r="T23" s="813"/>
      <c r="U23" s="803"/>
      <c r="V23" s="813"/>
      <c r="W23" s="813"/>
      <c r="X23" s="803"/>
      <c r="Y23" s="559"/>
      <c r="Z23" s="559"/>
      <c r="AA23" s="559"/>
      <c r="AB23" s="559"/>
      <c r="AC23" s="559"/>
      <c r="AD23" s="559"/>
    </row>
    <row r="24" spans="1:30" ht="12">
      <c r="A24" s="821" t="s">
        <v>61</v>
      </c>
      <c r="B24" s="814">
        <v>89.98</v>
      </c>
      <c r="C24" s="814">
        <v>0</v>
      </c>
      <c r="D24" s="809">
        <v>180.55</v>
      </c>
      <c r="E24" s="808">
        <v>0</v>
      </c>
      <c r="F24" s="814">
        <v>0</v>
      </c>
      <c r="G24" s="809">
        <v>0.1</v>
      </c>
      <c r="H24" s="809">
        <v>0</v>
      </c>
      <c r="I24" s="814">
        <v>0</v>
      </c>
      <c r="J24" s="834">
        <v>386.04</v>
      </c>
      <c r="K24" s="835">
        <f t="shared" si="3"/>
        <v>89.98</v>
      </c>
      <c r="L24" s="836">
        <f t="shared" si="4"/>
        <v>0</v>
      </c>
      <c r="M24" s="817">
        <f t="shared" si="5"/>
        <v>566.69</v>
      </c>
      <c r="N24" s="551"/>
      <c r="O24" s="552"/>
      <c r="P24" s="552"/>
      <c r="Q24" s="552"/>
      <c r="R24" s="558"/>
      <c r="S24" s="558"/>
      <c r="T24" s="558"/>
      <c r="U24" s="558"/>
      <c r="V24" s="558"/>
      <c r="W24" s="558"/>
      <c r="X24" s="558"/>
      <c r="Y24" s="559"/>
      <c r="Z24" s="559"/>
      <c r="AA24" s="559"/>
      <c r="AB24" s="559"/>
      <c r="AC24" s="559"/>
      <c r="AD24" s="559"/>
    </row>
    <row r="25" spans="1:30" ht="12">
      <c r="A25" s="834" t="s">
        <v>60</v>
      </c>
      <c r="B25" s="814">
        <v>0</v>
      </c>
      <c r="C25" s="814">
        <v>0</v>
      </c>
      <c r="D25" s="809">
        <v>49.36</v>
      </c>
      <c r="E25" s="808">
        <v>0</v>
      </c>
      <c r="F25" s="814">
        <v>0</v>
      </c>
      <c r="G25" s="809">
        <v>0</v>
      </c>
      <c r="H25" s="809">
        <v>0</v>
      </c>
      <c r="I25" s="814">
        <v>0</v>
      </c>
      <c r="J25" s="834">
        <v>0</v>
      </c>
      <c r="K25" s="835">
        <f t="shared" si="3"/>
        <v>0</v>
      </c>
      <c r="L25" s="836">
        <f t="shared" si="4"/>
        <v>0</v>
      </c>
      <c r="M25" s="817">
        <f t="shared" si="5"/>
        <v>49.36</v>
      </c>
      <c r="N25" s="551"/>
      <c r="O25" s="552"/>
      <c r="P25" s="552"/>
      <c r="Q25" s="552"/>
      <c r="R25" s="813"/>
      <c r="S25" s="813"/>
      <c r="T25" s="558"/>
      <c r="U25" s="558"/>
      <c r="V25" s="558"/>
      <c r="W25" s="558"/>
      <c r="X25" s="558"/>
      <c r="Y25" s="559"/>
      <c r="Z25" s="559"/>
      <c r="AA25" s="559"/>
      <c r="AB25" s="559"/>
      <c r="AC25" s="559"/>
      <c r="AD25" s="559"/>
    </row>
    <row r="26" spans="1:30" ht="12">
      <c r="A26" s="837" t="s">
        <v>88</v>
      </c>
      <c r="B26" s="814">
        <v>0</v>
      </c>
      <c r="C26" s="814">
        <v>793120.9</v>
      </c>
      <c r="D26" s="809">
        <v>0</v>
      </c>
      <c r="E26" s="808">
        <v>0</v>
      </c>
      <c r="F26" s="814">
        <v>0</v>
      </c>
      <c r="G26" s="809">
        <v>0</v>
      </c>
      <c r="H26" s="809">
        <v>1326.3</v>
      </c>
      <c r="I26" s="809">
        <v>22360288.27</v>
      </c>
      <c r="J26" s="815">
        <v>0</v>
      </c>
      <c r="K26" s="835">
        <f t="shared" si="3"/>
        <v>1326.3</v>
      </c>
      <c r="L26" s="836">
        <f t="shared" si="4"/>
        <v>23153409.169999998</v>
      </c>
      <c r="M26" s="817">
        <f t="shared" si="5"/>
        <v>0</v>
      </c>
      <c r="N26" s="551"/>
      <c r="O26" s="552"/>
      <c r="P26" s="552"/>
      <c r="Q26" s="552"/>
      <c r="R26" s="558"/>
      <c r="S26" s="558"/>
      <c r="T26" s="558"/>
      <c r="U26" s="558"/>
      <c r="V26" s="558"/>
      <c r="W26" s="558"/>
      <c r="X26" s="558"/>
      <c r="Y26" s="559"/>
      <c r="Z26" s="559"/>
      <c r="AA26" s="559"/>
      <c r="AB26" s="559"/>
      <c r="AC26" s="559"/>
      <c r="AD26" s="559"/>
    </row>
    <row r="27" spans="1:30" ht="13.5" customHeight="1" hidden="1">
      <c r="A27" s="834" t="s">
        <v>89</v>
      </c>
      <c r="B27" s="814">
        <v>0</v>
      </c>
      <c r="C27" s="814">
        <v>0</v>
      </c>
      <c r="D27" s="809">
        <v>0</v>
      </c>
      <c r="E27" s="808">
        <v>0</v>
      </c>
      <c r="F27" s="814">
        <v>0</v>
      </c>
      <c r="G27" s="809">
        <v>0</v>
      </c>
      <c r="H27" s="809">
        <v>0</v>
      </c>
      <c r="I27" s="809">
        <v>0</v>
      </c>
      <c r="J27" s="815">
        <v>0</v>
      </c>
      <c r="K27" s="835">
        <f t="shared" si="3"/>
        <v>0</v>
      </c>
      <c r="L27" s="836">
        <f t="shared" si="4"/>
        <v>0</v>
      </c>
      <c r="M27" s="817">
        <f t="shared" si="5"/>
        <v>0</v>
      </c>
      <c r="N27" s="551"/>
      <c r="O27" s="552"/>
      <c r="P27" s="552"/>
      <c r="Q27" s="552"/>
      <c r="R27" s="558"/>
      <c r="S27" s="558"/>
      <c r="T27" s="558"/>
      <c r="U27" s="558"/>
      <c r="V27" s="558"/>
      <c r="W27" s="558"/>
      <c r="X27" s="558"/>
      <c r="Y27" s="559"/>
      <c r="Z27" s="559"/>
      <c r="AA27" s="559"/>
      <c r="AB27" s="559"/>
      <c r="AC27" s="559"/>
      <c r="AD27" s="559"/>
    </row>
    <row r="28" spans="1:30" ht="12">
      <c r="A28" s="821" t="s">
        <v>90</v>
      </c>
      <c r="B28" s="554">
        <v>56128.63</v>
      </c>
      <c r="C28" s="838">
        <v>0</v>
      </c>
      <c r="D28" s="809">
        <v>1972.99</v>
      </c>
      <c r="E28" s="808">
        <v>0</v>
      </c>
      <c r="F28" s="814">
        <v>0</v>
      </c>
      <c r="G28" s="809">
        <v>0</v>
      </c>
      <c r="H28" s="809">
        <v>0</v>
      </c>
      <c r="I28" s="809">
        <v>0</v>
      </c>
      <c r="J28" s="815">
        <v>0</v>
      </c>
      <c r="K28" s="835">
        <f t="shared" si="3"/>
        <v>56128.63</v>
      </c>
      <c r="L28" s="836">
        <f t="shared" si="4"/>
        <v>0</v>
      </c>
      <c r="M28" s="817">
        <f t="shared" si="5"/>
        <v>1972.99</v>
      </c>
      <c r="N28" s="551"/>
      <c r="O28" s="552"/>
      <c r="P28" s="552"/>
      <c r="Q28" s="552"/>
      <c r="R28" s="558"/>
      <c r="S28" s="558"/>
      <c r="T28" s="558"/>
      <c r="U28" s="558"/>
      <c r="V28" s="558"/>
      <c r="W28" s="558"/>
      <c r="X28" s="558"/>
      <c r="Y28" s="559"/>
      <c r="Z28" s="559"/>
      <c r="AA28" s="559"/>
      <c r="AB28" s="559"/>
      <c r="AC28" s="559"/>
      <c r="AD28" s="559"/>
    </row>
    <row r="29" spans="1:30" ht="12.75" thickBot="1">
      <c r="A29" s="821" t="s">
        <v>39</v>
      </c>
      <c r="B29" s="839">
        <v>56747.37</v>
      </c>
      <c r="C29" s="839">
        <v>449876.19</v>
      </c>
      <c r="D29" s="840">
        <v>5000</v>
      </c>
      <c r="E29" s="815">
        <v>35000</v>
      </c>
      <c r="F29" s="555">
        <v>0</v>
      </c>
      <c r="G29" s="809">
        <v>0</v>
      </c>
      <c r="H29" s="814">
        <v>0</v>
      </c>
      <c r="I29" s="809">
        <v>600</v>
      </c>
      <c r="J29" s="815">
        <v>0</v>
      </c>
      <c r="K29" s="841">
        <f t="shared" si="3"/>
        <v>91747.37</v>
      </c>
      <c r="L29" s="842">
        <f t="shared" si="4"/>
        <v>450476.19</v>
      </c>
      <c r="M29" s="824">
        <f t="shared" si="5"/>
        <v>5000</v>
      </c>
      <c r="N29" s="551"/>
      <c r="O29" s="552"/>
      <c r="P29" s="552"/>
      <c r="Q29" s="552"/>
      <c r="R29" s="558"/>
      <c r="S29" s="558"/>
      <c r="T29" s="558"/>
      <c r="U29" s="558"/>
      <c r="V29" s="558"/>
      <c r="W29" s="558"/>
      <c r="X29" s="558"/>
      <c r="Y29" s="559"/>
      <c r="Z29" s="559"/>
      <c r="AA29" s="559"/>
      <c r="AB29" s="559"/>
      <c r="AC29" s="559"/>
      <c r="AD29" s="559"/>
    </row>
    <row r="30" spans="1:30" ht="12.75" thickBot="1">
      <c r="A30" s="795" t="s">
        <v>65</v>
      </c>
      <c r="B30" s="553">
        <f aca="true" t="shared" si="6" ref="B30:G30">SUM(B20:B29)</f>
        <v>112965.98000000001</v>
      </c>
      <c r="C30" s="553">
        <f t="shared" si="6"/>
        <v>1242997.09</v>
      </c>
      <c r="D30" s="553">
        <f t="shared" si="6"/>
        <v>7202.9</v>
      </c>
      <c r="E30" s="553">
        <f t="shared" si="6"/>
        <v>35000</v>
      </c>
      <c r="F30" s="553">
        <f t="shared" si="6"/>
        <v>0</v>
      </c>
      <c r="G30" s="553">
        <f t="shared" si="6"/>
        <v>0.1</v>
      </c>
      <c r="H30" s="553">
        <f aca="true" t="shared" si="7" ref="H30:M30">SUM(H20:H29)</f>
        <v>20247889.26</v>
      </c>
      <c r="I30" s="553">
        <f t="shared" si="7"/>
        <v>30683782.96</v>
      </c>
      <c r="J30" s="553">
        <f t="shared" si="7"/>
        <v>394.14000000000004</v>
      </c>
      <c r="K30" s="843">
        <f t="shared" si="7"/>
        <v>20395855.240000002</v>
      </c>
      <c r="L30" s="843">
        <f t="shared" si="7"/>
        <v>31926780.05</v>
      </c>
      <c r="M30" s="843">
        <f t="shared" si="7"/>
        <v>7597.14</v>
      </c>
      <c r="N30" s="551"/>
      <c r="O30" s="552"/>
      <c r="P30" s="552"/>
      <c r="Q30" s="552"/>
      <c r="R30" s="558"/>
      <c r="S30" s="558"/>
      <c r="T30" s="558"/>
      <c r="U30" s="558"/>
      <c r="V30" s="558"/>
      <c r="W30" s="558"/>
      <c r="X30" s="558"/>
      <c r="Y30" s="559"/>
      <c r="Z30" s="559"/>
      <c r="AA30" s="559"/>
      <c r="AB30" s="559"/>
      <c r="AC30" s="559"/>
      <c r="AD30" s="559"/>
    </row>
    <row r="31" spans="1:30" ht="12.75" thickBot="1">
      <c r="A31" s="844" t="s">
        <v>220</v>
      </c>
      <c r="B31" s="843">
        <f aca="true" t="shared" si="8" ref="B31:G31">B8+B19-B30</f>
        <v>133349.47999999998</v>
      </c>
      <c r="C31" s="843">
        <f t="shared" si="8"/>
        <v>430336.30000000005</v>
      </c>
      <c r="D31" s="843">
        <f t="shared" si="8"/>
        <v>3924830.02</v>
      </c>
      <c r="E31" s="843">
        <f t="shared" si="8"/>
        <v>803963.91</v>
      </c>
      <c r="F31" s="843">
        <f t="shared" si="8"/>
        <v>171910.06</v>
      </c>
      <c r="G31" s="843">
        <f t="shared" si="8"/>
        <v>55777.28</v>
      </c>
      <c r="H31" s="843">
        <f aca="true" t="shared" si="9" ref="H31:M31">H8+H19-H30</f>
        <v>1273.269999999553</v>
      </c>
      <c r="I31" s="843">
        <f t="shared" si="9"/>
        <v>3949901.1799999997</v>
      </c>
      <c r="J31" s="843">
        <f t="shared" si="9"/>
        <v>1914806.4100000001</v>
      </c>
      <c r="K31" s="843">
        <f t="shared" si="9"/>
        <v>938586.6599999964</v>
      </c>
      <c r="L31" s="843">
        <f t="shared" si="9"/>
        <v>4552147.540000003</v>
      </c>
      <c r="M31" s="843">
        <f t="shared" si="9"/>
        <v>5895413.71</v>
      </c>
      <c r="N31" s="551"/>
      <c r="O31" s="804"/>
      <c r="P31" s="804"/>
      <c r="Q31" s="804"/>
      <c r="R31" s="558"/>
      <c r="S31" s="558"/>
      <c r="T31" s="558"/>
      <c r="U31" s="558"/>
      <c r="V31" s="558"/>
      <c r="W31" s="558"/>
      <c r="X31" s="558"/>
      <c r="Y31" s="559"/>
      <c r="Z31" s="559"/>
      <c r="AA31" s="559"/>
      <c r="AB31" s="559"/>
      <c r="AC31" s="559"/>
      <c r="AD31" s="559"/>
    </row>
    <row r="32" spans="1:30" ht="12">
      <c r="A32" s="560"/>
      <c r="B32" s="560"/>
      <c r="C32" s="556"/>
      <c r="D32" s="560"/>
      <c r="E32" s="556"/>
      <c r="F32" s="556"/>
      <c r="G32" s="556"/>
      <c r="H32" s="560"/>
      <c r="I32" s="560"/>
      <c r="J32" s="560"/>
      <c r="K32" s="560"/>
      <c r="L32" s="560"/>
      <c r="M32" s="560"/>
      <c r="N32" s="551"/>
      <c r="O32" s="804"/>
      <c r="P32" s="804"/>
      <c r="Q32" s="804"/>
      <c r="R32" s="558"/>
      <c r="S32" s="558"/>
      <c r="T32" s="558"/>
      <c r="U32" s="558"/>
      <c r="V32" s="558"/>
      <c r="W32" s="558"/>
      <c r="X32" s="558"/>
      <c r="Y32" s="559"/>
      <c r="Z32" s="559"/>
      <c r="AA32" s="559"/>
      <c r="AB32" s="559"/>
      <c r="AC32" s="559"/>
      <c r="AD32" s="559"/>
    </row>
    <row r="33" spans="1:30" ht="0.75" customHeight="1">
      <c r="A33" s="560"/>
      <c r="B33" s="560"/>
      <c r="C33" s="556"/>
      <c r="D33" s="560"/>
      <c r="E33" s="556"/>
      <c r="F33" s="556"/>
      <c r="G33" s="556"/>
      <c r="H33" s="560"/>
      <c r="I33" s="560"/>
      <c r="J33" s="560"/>
      <c r="K33" s="845"/>
      <c r="L33" s="845"/>
      <c r="M33" s="560"/>
      <c r="N33" s="551"/>
      <c r="O33" s="804"/>
      <c r="P33" s="804"/>
      <c r="Q33" s="804"/>
      <c r="R33" s="558"/>
      <c r="S33" s="558"/>
      <c r="T33" s="558"/>
      <c r="U33" s="558"/>
      <c r="V33" s="558"/>
      <c r="W33" s="558"/>
      <c r="X33" s="558"/>
      <c r="Y33" s="559"/>
      <c r="Z33" s="559"/>
      <c r="AA33" s="559"/>
      <c r="AB33" s="559"/>
      <c r="AC33" s="559"/>
      <c r="AD33" s="559"/>
    </row>
    <row r="34" spans="1:30" ht="2.25" customHeight="1">
      <c r="A34" s="560"/>
      <c r="B34" s="560"/>
      <c r="C34" s="556"/>
      <c r="D34" s="560"/>
      <c r="E34" s="556"/>
      <c r="F34" s="556"/>
      <c r="G34" s="556"/>
      <c r="H34" s="560"/>
      <c r="I34" s="560"/>
      <c r="J34" s="560"/>
      <c r="K34" s="845"/>
      <c r="L34" s="845"/>
      <c r="M34" s="560"/>
      <c r="N34" s="551"/>
      <c r="O34" s="804"/>
      <c r="P34" s="804"/>
      <c r="Q34" s="804"/>
      <c r="R34" s="558"/>
      <c r="S34" s="558"/>
      <c r="T34" s="558"/>
      <c r="U34" s="558"/>
      <c r="V34" s="558"/>
      <c r="W34" s="558"/>
      <c r="X34" s="558"/>
      <c r="Y34" s="559"/>
      <c r="Z34" s="559"/>
      <c r="AA34" s="559"/>
      <c r="AB34" s="559"/>
      <c r="AC34" s="559"/>
      <c r="AD34" s="559"/>
    </row>
    <row r="35" spans="1:30" ht="12" hidden="1">
      <c r="A35" s="560"/>
      <c r="B35" s="560"/>
      <c r="C35" s="556"/>
      <c r="D35" s="560"/>
      <c r="E35" s="556"/>
      <c r="F35" s="556"/>
      <c r="G35" s="556"/>
      <c r="H35" s="560"/>
      <c r="I35" s="560"/>
      <c r="J35" s="560"/>
      <c r="K35" s="845"/>
      <c r="L35" s="845"/>
      <c r="M35" s="560"/>
      <c r="N35" s="551"/>
      <c r="O35" s="804"/>
      <c r="P35" s="804"/>
      <c r="Q35" s="804"/>
      <c r="R35" s="558"/>
      <c r="S35" s="558"/>
      <c r="T35" s="558"/>
      <c r="U35" s="558"/>
      <c r="V35" s="558"/>
      <c r="W35" s="558"/>
      <c r="X35" s="558"/>
      <c r="Y35" s="559"/>
      <c r="Z35" s="559"/>
      <c r="AA35" s="559"/>
      <c r="AB35" s="559"/>
      <c r="AC35" s="559"/>
      <c r="AD35" s="559"/>
    </row>
    <row r="36" spans="1:30" ht="12" hidden="1">
      <c r="A36" s="560"/>
      <c r="B36" s="560"/>
      <c r="C36" s="556"/>
      <c r="D36" s="560"/>
      <c r="E36" s="556"/>
      <c r="F36" s="556"/>
      <c r="G36" s="556"/>
      <c r="H36" s="560"/>
      <c r="I36" s="560"/>
      <c r="J36" s="560"/>
      <c r="K36" s="845"/>
      <c r="L36" s="845"/>
      <c r="M36" s="560"/>
      <c r="N36" s="551"/>
      <c r="O36" s="804"/>
      <c r="P36" s="804"/>
      <c r="Q36" s="804"/>
      <c r="R36" s="558"/>
      <c r="S36" s="558"/>
      <c r="T36" s="558"/>
      <c r="U36" s="558"/>
      <c r="V36" s="558"/>
      <c r="W36" s="558"/>
      <c r="X36" s="558"/>
      <c r="Y36" s="559"/>
      <c r="Z36" s="559"/>
      <c r="AA36" s="559"/>
      <c r="AB36" s="559"/>
      <c r="AC36" s="559"/>
      <c r="AD36" s="559"/>
    </row>
    <row r="37" spans="1:30" ht="12" hidden="1">
      <c r="A37" s="560"/>
      <c r="B37" s="560"/>
      <c r="C37" s="556"/>
      <c r="D37" s="560"/>
      <c r="E37" s="556"/>
      <c r="F37" s="556"/>
      <c r="G37" s="556"/>
      <c r="H37" s="560"/>
      <c r="I37" s="560"/>
      <c r="J37" s="560"/>
      <c r="K37" s="845"/>
      <c r="L37" s="845"/>
      <c r="M37" s="560"/>
      <c r="N37" s="551"/>
      <c r="O37" s="804"/>
      <c r="P37" s="804"/>
      <c r="Q37" s="804"/>
      <c r="R37" s="558"/>
      <c r="S37" s="558"/>
      <c r="T37" s="558"/>
      <c r="U37" s="558"/>
      <c r="V37" s="558"/>
      <c r="W37" s="558"/>
      <c r="X37" s="558"/>
      <c r="Y37" s="559"/>
      <c r="Z37" s="559"/>
      <c r="AA37" s="559"/>
      <c r="AB37" s="559"/>
      <c r="AC37" s="559"/>
      <c r="AD37" s="559"/>
    </row>
    <row r="38" spans="1:30" ht="12" hidden="1">
      <c r="A38" s="560"/>
      <c r="B38" s="560"/>
      <c r="C38" s="556"/>
      <c r="D38" s="560"/>
      <c r="E38" s="556"/>
      <c r="F38" s="556"/>
      <c r="G38" s="556"/>
      <c r="H38" s="560"/>
      <c r="I38" s="560"/>
      <c r="J38" s="560"/>
      <c r="K38" s="845"/>
      <c r="L38" s="845"/>
      <c r="M38" s="560"/>
      <c r="N38" s="551"/>
      <c r="O38" s="804"/>
      <c r="P38" s="804"/>
      <c r="Q38" s="804"/>
      <c r="R38" s="558"/>
      <c r="S38" s="558"/>
      <c r="T38" s="558"/>
      <c r="U38" s="558"/>
      <c r="V38" s="558"/>
      <c r="W38" s="558"/>
      <c r="X38" s="558"/>
      <c r="Y38" s="559"/>
      <c r="Z38" s="559"/>
      <c r="AA38" s="559"/>
      <c r="AB38" s="559"/>
      <c r="AC38" s="559"/>
      <c r="AD38" s="559"/>
    </row>
    <row r="39" spans="1:30" ht="12" hidden="1">
      <c r="A39" s="560"/>
      <c r="B39" s="560"/>
      <c r="C39" s="556"/>
      <c r="D39" s="560"/>
      <c r="E39" s="556"/>
      <c r="F39" s="556"/>
      <c r="G39" s="556"/>
      <c r="H39" s="560"/>
      <c r="I39" s="560"/>
      <c r="J39" s="560"/>
      <c r="K39" s="845"/>
      <c r="L39" s="845"/>
      <c r="M39" s="560"/>
      <c r="N39" s="551"/>
      <c r="O39" s="804"/>
      <c r="P39" s="804"/>
      <c r="Q39" s="804"/>
      <c r="R39" s="558"/>
      <c r="S39" s="558"/>
      <c r="T39" s="558"/>
      <c r="U39" s="558"/>
      <c r="V39" s="558"/>
      <c r="W39" s="558"/>
      <c r="X39" s="558"/>
      <c r="Y39" s="559"/>
      <c r="Z39" s="559"/>
      <c r="AA39" s="559"/>
      <c r="AB39" s="559"/>
      <c r="AC39" s="559"/>
      <c r="AD39" s="559"/>
    </row>
    <row r="40" spans="1:30" ht="12" hidden="1">
      <c r="A40" s="560"/>
      <c r="B40" s="560"/>
      <c r="C40" s="556"/>
      <c r="D40" s="560"/>
      <c r="E40" s="556"/>
      <c r="F40" s="556"/>
      <c r="G40" s="556"/>
      <c r="H40" s="560"/>
      <c r="I40" s="560"/>
      <c r="J40" s="560"/>
      <c r="K40" s="351"/>
      <c r="L40" s="351"/>
      <c r="M40" s="560"/>
      <c r="N40" s="551"/>
      <c r="O40" s="559"/>
      <c r="P40" s="558"/>
      <c r="Q40" s="558"/>
      <c r="R40" s="558"/>
      <c r="S40" s="558"/>
      <c r="T40" s="558"/>
      <c r="U40" s="558"/>
      <c r="V40" s="558"/>
      <c r="W40" s="558"/>
      <c r="X40" s="558"/>
      <c r="Y40" s="559"/>
      <c r="Z40" s="559"/>
      <c r="AA40" s="559"/>
      <c r="AB40" s="559"/>
      <c r="AC40" s="559"/>
      <c r="AD40" s="559"/>
    </row>
    <row r="41" spans="1:30" ht="12" hidden="1">
      <c r="A41" s="560"/>
      <c r="B41" s="560"/>
      <c r="C41" s="556"/>
      <c r="D41" s="560"/>
      <c r="E41" s="556"/>
      <c r="F41" s="556"/>
      <c r="G41" s="556"/>
      <c r="H41" s="560"/>
      <c r="I41" s="560"/>
      <c r="J41" s="560"/>
      <c r="K41" s="556"/>
      <c r="L41" s="556"/>
      <c r="M41" s="556"/>
      <c r="N41" s="551"/>
      <c r="O41" s="559"/>
      <c r="P41" s="558"/>
      <c r="Q41" s="558"/>
      <c r="R41" s="558"/>
      <c r="S41" s="558"/>
      <c r="T41" s="558"/>
      <c r="U41" s="558"/>
      <c r="V41" s="558"/>
      <c r="W41" s="558"/>
      <c r="X41" s="558"/>
      <c r="Y41" s="559"/>
      <c r="Z41" s="559"/>
      <c r="AA41" s="559"/>
      <c r="AB41" s="559"/>
      <c r="AC41" s="559"/>
      <c r="AD41" s="559"/>
    </row>
    <row r="42" spans="1:30" ht="12" hidden="1">
      <c r="A42" s="556"/>
      <c r="B42" s="560"/>
      <c r="C42" s="556"/>
      <c r="D42" s="556"/>
      <c r="E42" s="556"/>
      <c r="F42" s="556"/>
      <c r="G42" s="556"/>
      <c r="H42" s="560"/>
      <c r="I42" s="560"/>
      <c r="J42" s="560"/>
      <c r="K42" s="556"/>
      <c r="L42" s="556"/>
      <c r="M42" s="556"/>
      <c r="N42" s="551"/>
      <c r="O42" s="559"/>
      <c r="P42" s="558"/>
      <c r="Q42" s="558"/>
      <c r="R42" s="558"/>
      <c r="S42" s="558"/>
      <c r="T42" s="558"/>
      <c r="U42" s="558"/>
      <c r="V42" s="558"/>
      <c r="W42" s="558"/>
      <c r="X42" s="558"/>
      <c r="Y42" s="559"/>
      <c r="Z42" s="559"/>
      <c r="AA42" s="559"/>
      <c r="AB42" s="559"/>
      <c r="AC42" s="559"/>
      <c r="AD42" s="559"/>
    </row>
    <row r="43" spans="1:30" ht="12.75" customHeight="1" hidden="1">
      <c r="A43" s="556"/>
      <c r="B43" s="556"/>
      <c r="C43" s="556"/>
      <c r="D43" s="556"/>
      <c r="E43" s="556"/>
      <c r="F43" s="556"/>
      <c r="G43" s="556"/>
      <c r="H43" s="560"/>
      <c r="I43" s="560"/>
      <c r="J43" s="560"/>
      <c r="K43" s="556"/>
      <c r="L43" s="556"/>
      <c r="M43" s="556"/>
      <c r="N43" s="551"/>
      <c r="O43" s="846"/>
      <c r="P43" s="813"/>
      <c r="Q43" s="559"/>
      <c r="R43" s="813"/>
      <c r="S43" s="559"/>
      <c r="T43" s="813"/>
      <c r="U43" s="813"/>
      <c r="V43" s="813"/>
      <c r="W43" s="813"/>
      <c r="X43" s="813"/>
      <c r="Y43" s="559"/>
      <c r="Z43" s="559"/>
      <c r="AA43" s="559"/>
      <c r="AB43" s="559"/>
      <c r="AC43" s="559"/>
      <c r="AD43" s="559"/>
    </row>
    <row r="44" spans="1:30" ht="12.75" customHeight="1">
      <c r="A44" s="556"/>
      <c r="B44" s="556"/>
      <c r="C44" s="556"/>
      <c r="D44" s="556"/>
      <c r="E44" s="556"/>
      <c r="F44" s="847"/>
      <c r="G44" s="556"/>
      <c r="H44" s="560"/>
      <c r="I44" s="560"/>
      <c r="J44" s="560"/>
      <c r="K44" s="556"/>
      <c r="L44" s="556"/>
      <c r="M44" s="556"/>
      <c r="N44" s="551"/>
      <c r="O44" s="846"/>
      <c r="P44" s="813"/>
      <c r="Q44" s="559"/>
      <c r="R44" s="813"/>
      <c r="S44" s="559"/>
      <c r="T44" s="813"/>
      <c r="U44" s="813"/>
      <c r="V44" s="813"/>
      <c r="W44" s="813"/>
      <c r="X44" s="813"/>
      <c r="Y44" s="559"/>
      <c r="Z44" s="559"/>
      <c r="AA44" s="559"/>
      <c r="AB44" s="559"/>
      <c r="AC44" s="559"/>
      <c r="AD44" s="559"/>
    </row>
    <row r="45" spans="1:30" ht="12.75" customHeight="1">
      <c r="A45" s="848"/>
      <c r="B45" s="849"/>
      <c r="C45" s="557"/>
      <c r="D45" s="557"/>
      <c r="E45" s="557"/>
      <c r="F45" s="557"/>
      <c r="G45" s="556"/>
      <c r="H45" s="556"/>
      <c r="I45" s="556"/>
      <c r="J45" s="560"/>
      <c r="K45" s="556"/>
      <c r="L45" s="556"/>
      <c r="M45" s="556"/>
      <c r="N45" s="551"/>
      <c r="O45" s="846"/>
      <c r="P45" s="813"/>
      <c r="Q45" s="559"/>
      <c r="R45" s="813"/>
      <c r="S45" s="559"/>
      <c r="T45" s="813"/>
      <c r="U45" s="813"/>
      <c r="V45" s="813"/>
      <c r="W45" s="813"/>
      <c r="X45" s="813"/>
      <c r="Y45" s="559"/>
      <c r="Z45" s="559"/>
      <c r="AA45" s="559"/>
      <c r="AB45" s="559"/>
      <c r="AC45" s="559"/>
      <c r="AD45" s="559"/>
    </row>
    <row r="46" spans="1:30" ht="12.75" customHeight="1" thickBot="1">
      <c r="A46" s="850" t="s">
        <v>257</v>
      </c>
      <c r="B46" s="850"/>
      <c r="C46" s="850"/>
      <c r="D46" s="850"/>
      <c r="E46" s="850"/>
      <c r="F46" s="850"/>
      <c r="G46" s="351"/>
      <c r="H46" s="351"/>
      <c r="I46" s="351"/>
      <c r="J46" s="351"/>
      <c r="K46" s="551"/>
      <c r="L46" s="551"/>
      <c r="M46" s="551"/>
      <c r="N46" s="551"/>
      <c r="O46" s="846"/>
      <c r="P46" s="813"/>
      <c r="Q46" s="559"/>
      <c r="R46" s="813"/>
      <c r="S46" s="559"/>
      <c r="T46" s="813"/>
      <c r="U46" s="813"/>
      <c r="V46" s="813"/>
      <c r="W46" s="813"/>
      <c r="X46" s="813"/>
      <c r="Y46" s="559"/>
      <c r="Z46" s="559"/>
      <c r="AA46" s="559"/>
      <c r="AB46" s="559"/>
      <c r="AC46" s="559"/>
      <c r="AD46" s="559"/>
    </row>
    <row r="47" spans="1:30" ht="12.75" customHeight="1" thickBot="1">
      <c r="A47" s="851" t="s">
        <v>45</v>
      </c>
      <c r="B47" s="852" t="s">
        <v>91</v>
      </c>
      <c r="C47" s="853"/>
      <c r="D47" s="852" t="s">
        <v>92</v>
      </c>
      <c r="E47" s="854"/>
      <c r="F47" s="852" t="s">
        <v>93</v>
      </c>
      <c r="G47" s="854"/>
      <c r="H47" s="852" t="s">
        <v>94</v>
      </c>
      <c r="I47" s="855"/>
      <c r="J47" s="856"/>
      <c r="K47" s="849"/>
      <c r="L47" s="849"/>
      <c r="M47" s="849"/>
      <c r="N47" s="551"/>
      <c r="O47" s="846"/>
      <c r="P47" s="813"/>
      <c r="Q47" s="559"/>
      <c r="R47" s="813"/>
      <c r="S47" s="559"/>
      <c r="T47" s="813"/>
      <c r="U47" s="813"/>
      <c r="V47" s="813"/>
      <c r="W47" s="813"/>
      <c r="X47" s="813"/>
      <c r="Y47" s="559"/>
      <c r="Z47" s="559"/>
      <c r="AA47" s="559"/>
      <c r="AB47" s="559"/>
      <c r="AC47" s="559"/>
      <c r="AD47" s="559"/>
    </row>
    <row r="48" spans="1:30" ht="37.5" customHeight="1" thickBot="1">
      <c r="A48" s="857"/>
      <c r="B48" s="858" t="s">
        <v>95</v>
      </c>
      <c r="C48" s="859" t="s">
        <v>6</v>
      </c>
      <c r="D48" s="860" t="s">
        <v>96</v>
      </c>
      <c r="E48" s="859" t="s">
        <v>7</v>
      </c>
      <c r="F48" s="859" t="s">
        <v>97</v>
      </c>
      <c r="G48" s="859" t="s">
        <v>7</v>
      </c>
      <c r="H48" s="861" t="s">
        <v>98</v>
      </c>
      <c r="I48" s="858" t="s">
        <v>7</v>
      </c>
      <c r="J48" s="856"/>
      <c r="K48" s="849"/>
      <c r="L48" s="849"/>
      <c r="M48" s="849"/>
      <c r="N48" s="551"/>
      <c r="O48" s="846"/>
      <c r="P48" s="813"/>
      <c r="Q48" s="559"/>
      <c r="R48" s="813"/>
      <c r="S48" s="559"/>
      <c r="T48" s="813"/>
      <c r="U48" s="813"/>
      <c r="V48" s="813"/>
      <c r="W48" s="813"/>
      <c r="X48" s="813"/>
      <c r="Y48" s="559"/>
      <c r="Z48" s="559"/>
      <c r="AA48" s="559"/>
      <c r="AB48" s="559"/>
      <c r="AC48" s="559"/>
      <c r="AD48" s="559"/>
    </row>
    <row r="49" spans="1:30" ht="12.75" thickBot="1">
      <c r="A49" s="862"/>
      <c r="B49" s="863" t="s">
        <v>8</v>
      </c>
      <c r="C49" s="863" t="s">
        <v>8</v>
      </c>
      <c r="D49" s="864" t="s">
        <v>8</v>
      </c>
      <c r="E49" s="863" t="s">
        <v>8</v>
      </c>
      <c r="F49" s="863" t="s">
        <v>8</v>
      </c>
      <c r="G49" s="864" t="s">
        <v>8</v>
      </c>
      <c r="H49" s="864" t="s">
        <v>8</v>
      </c>
      <c r="I49" s="865" t="s">
        <v>8</v>
      </c>
      <c r="J49" s="866"/>
      <c r="K49" s="849"/>
      <c r="L49" s="849"/>
      <c r="M49" s="849"/>
      <c r="N49" s="551"/>
      <c r="O49" s="559"/>
      <c r="P49" s="559"/>
      <c r="Q49" s="559"/>
      <c r="R49" s="559"/>
      <c r="S49" s="559"/>
      <c r="T49" s="559"/>
      <c r="U49" s="559"/>
      <c r="V49" s="559"/>
      <c r="W49" s="559"/>
      <c r="X49" s="558"/>
      <c r="Y49" s="559"/>
      <c r="Z49" s="559"/>
      <c r="AA49" s="559"/>
      <c r="AB49" s="559"/>
      <c r="AC49" s="559"/>
      <c r="AD49" s="559"/>
    </row>
    <row r="50" spans="1:30" ht="14.25" customHeight="1" hidden="1" thickBot="1">
      <c r="A50" s="553" t="s">
        <v>99</v>
      </c>
      <c r="B50" s="867">
        <v>19570557.69</v>
      </c>
      <c r="C50" s="868">
        <v>777675165.18</v>
      </c>
      <c r="D50" s="799">
        <v>2820583.46</v>
      </c>
      <c r="E50" s="553">
        <v>325332151.06</v>
      </c>
      <c r="F50" s="553">
        <v>325332151.06</v>
      </c>
      <c r="G50" s="798">
        <v>8489963.93</v>
      </c>
      <c r="H50" s="798">
        <v>8489963.93</v>
      </c>
      <c r="I50" s="798"/>
      <c r="J50" s="826">
        <v>1093767117.51</v>
      </c>
      <c r="K50" s="869">
        <f>B50+E50+H50</f>
        <v>353392672.68</v>
      </c>
      <c r="L50" s="869"/>
      <c r="M50" s="560">
        <f>D50+G50+J50</f>
        <v>1105077664.9</v>
      </c>
      <c r="N50" s="551"/>
      <c r="O50" s="559"/>
      <c r="P50" s="559"/>
      <c r="Q50" s="559"/>
      <c r="R50" s="559"/>
      <c r="S50" s="559"/>
      <c r="T50" s="559"/>
      <c r="U50" s="559"/>
      <c r="V50" s="559"/>
      <c r="W50" s="559"/>
      <c r="X50" s="558"/>
      <c r="Y50" s="559"/>
      <c r="Z50" s="559"/>
      <c r="AA50" s="559"/>
      <c r="AB50" s="559"/>
      <c r="AC50" s="559"/>
      <c r="AD50" s="559"/>
    </row>
    <row r="51" spans="1:30" ht="12.75" thickBot="1">
      <c r="A51" s="795" t="s">
        <v>198</v>
      </c>
      <c r="B51" s="553">
        <v>4937614.09</v>
      </c>
      <c r="C51" s="868">
        <v>4423030.64</v>
      </c>
      <c r="D51" s="553">
        <v>5920558.1</v>
      </c>
      <c r="E51" s="868">
        <v>5048816.66</v>
      </c>
      <c r="F51" s="553">
        <v>0</v>
      </c>
      <c r="G51" s="868">
        <v>6666353.31</v>
      </c>
      <c r="H51" s="553">
        <f>B51+D51</f>
        <v>10858172.19</v>
      </c>
      <c r="I51" s="553">
        <f>C51+E51+G51</f>
        <v>16138200.61</v>
      </c>
      <c r="J51" s="826"/>
      <c r="K51" s="560"/>
      <c r="L51" s="560"/>
      <c r="M51" s="560"/>
      <c r="N51" s="560"/>
      <c r="O51" s="559"/>
      <c r="P51" s="559"/>
      <c r="Q51" s="558"/>
      <c r="R51" s="558"/>
      <c r="S51" s="558"/>
      <c r="T51" s="558"/>
      <c r="U51" s="559"/>
      <c r="V51" s="558"/>
      <c r="W51" s="558"/>
      <c r="X51" s="558"/>
      <c r="Y51" s="559"/>
      <c r="Z51" s="559"/>
      <c r="AA51" s="559"/>
      <c r="AB51" s="559"/>
      <c r="AC51" s="559"/>
      <c r="AD51" s="559"/>
    </row>
    <row r="52" spans="1:30" ht="12">
      <c r="A52" s="837" t="s">
        <v>167</v>
      </c>
      <c r="B52" s="554">
        <v>11931716</v>
      </c>
      <c r="C52" s="554">
        <v>0</v>
      </c>
      <c r="D52" s="554">
        <v>13631311</v>
      </c>
      <c r="E52" s="554">
        <v>0</v>
      </c>
      <c r="F52" s="554">
        <v>7142.1</v>
      </c>
      <c r="G52" s="554">
        <v>0</v>
      </c>
      <c r="H52" s="812">
        <f>B52+D52+F52</f>
        <v>25570169.1</v>
      </c>
      <c r="I52" s="832">
        <v>0</v>
      </c>
      <c r="J52" s="870"/>
      <c r="K52" s="556"/>
      <c r="L52" s="556"/>
      <c r="M52" s="556"/>
      <c r="N52" s="560"/>
      <c r="O52" s="559"/>
      <c r="P52" s="559"/>
      <c r="Q52" s="558"/>
      <c r="R52" s="558"/>
      <c r="S52" s="558"/>
      <c r="T52" s="558"/>
      <c r="U52" s="559"/>
      <c r="V52" s="558"/>
      <c r="W52" s="558"/>
      <c r="X52" s="558"/>
      <c r="Y52" s="559"/>
      <c r="Z52" s="559"/>
      <c r="AA52" s="559"/>
      <c r="AB52" s="559"/>
      <c r="AC52" s="559"/>
      <c r="AD52" s="559"/>
    </row>
    <row r="53" spans="1:30" ht="12">
      <c r="A53" s="834" t="s">
        <v>100</v>
      </c>
      <c r="B53" s="814">
        <v>0</v>
      </c>
      <c r="C53" s="554">
        <v>2364000</v>
      </c>
      <c r="D53" s="554">
        <v>0</v>
      </c>
      <c r="E53" s="554">
        <v>2809000</v>
      </c>
      <c r="F53" s="814">
        <v>0</v>
      </c>
      <c r="G53" s="554">
        <v>0</v>
      </c>
      <c r="H53" s="871">
        <v>0</v>
      </c>
      <c r="I53" s="871">
        <f>C53+E53</f>
        <v>5173000</v>
      </c>
      <c r="J53" s="870"/>
      <c r="K53" s="556"/>
      <c r="L53" s="556"/>
      <c r="M53" s="556"/>
      <c r="N53" s="560"/>
      <c r="O53" s="559"/>
      <c r="P53" s="559"/>
      <c r="Q53" s="558"/>
      <c r="R53" s="558"/>
      <c r="S53" s="558"/>
      <c r="T53" s="558"/>
      <c r="U53" s="559"/>
      <c r="V53" s="558"/>
      <c r="W53" s="558"/>
      <c r="X53" s="558"/>
      <c r="Y53" s="559"/>
      <c r="Z53" s="559"/>
      <c r="AA53" s="559"/>
      <c r="AB53" s="559"/>
      <c r="AC53" s="559"/>
      <c r="AD53" s="559"/>
    </row>
    <row r="54" spans="1:30" ht="12">
      <c r="A54" s="834" t="s">
        <v>101</v>
      </c>
      <c r="B54" s="554">
        <v>0</v>
      </c>
      <c r="C54" s="814">
        <v>0</v>
      </c>
      <c r="D54" s="554">
        <v>0</v>
      </c>
      <c r="E54" s="814">
        <v>0</v>
      </c>
      <c r="F54" s="814">
        <v>0</v>
      </c>
      <c r="G54" s="554">
        <v>1460307</v>
      </c>
      <c r="H54" s="817">
        <v>0</v>
      </c>
      <c r="I54" s="871">
        <v>1460307</v>
      </c>
      <c r="J54" s="870"/>
      <c r="K54" s="556"/>
      <c r="L54" s="556"/>
      <c r="M54" s="556"/>
      <c r="N54" s="560"/>
      <c r="O54" s="559"/>
      <c r="P54" s="558"/>
      <c r="Q54" s="558"/>
      <c r="R54" s="558"/>
      <c r="S54" s="558"/>
      <c r="T54" s="558"/>
      <c r="U54" s="558"/>
      <c r="V54" s="558"/>
      <c r="W54" s="558"/>
      <c r="X54" s="558"/>
      <c r="Y54" s="559"/>
      <c r="Z54" s="559"/>
      <c r="AA54" s="559"/>
      <c r="AB54" s="559"/>
      <c r="AC54" s="559"/>
      <c r="AD54" s="559"/>
    </row>
    <row r="55" spans="1:30" ht="12">
      <c r="A55" s="834" t="s">
        <v>102</v>
      </c>
      <c r="B55" s="814">
        <v>0</v>
      </c>
      <c r="C55" s="554">
        <v>0</v>
      </c>
      <c r="D55" s="814">
        <v>0</v>
      </c>
      <c r="E55" s="554">
        <v>0</v>
      </c>
      <c r="F55" s="814">
        <v>0</v>
      </c>
      <c r="G55" s="814">
        <v>0</v>
      </c>
      <c r="H55" s="817">
        <v>0</v>
      </c>
      <c r="I55" s="836">
        <v>0</v>
      </c>
      <c r="J55" s="870"/>
      <c r="K55" s="556"/>
      <c r="L55" s="556"/>
      <c r="M55" s="556"/>
      <c r="N55" s="560"/>
      <c r="O55" s="559"/>
      <c r="P55" s="558"/>
      <c r="Q55" s="558"/>
      <c r="R55" s="558"/>
      <c r="S55" s="558"/>
      <c r="T55" s="558"/>
      <c r="U55" s="558"/>
      <c r="V55" s="558"/>
      <c r="W55" s="558"/>
      <c r="X55" s="558"/>
      <c r="Y55" s="559"/>
      <c r="Z55" s="559"/>
      <c r="AA55" s="559"/>
      <c r="AB55" s="559"/>
      <c r="AC55" s="559"/>
      <c r="AD55" s="559"/>
    </row>
    <row r="56" spans="1:30" ht="12">
      <c r="A56" s="821" t="s">
        <v>168</v>
      </c>
      <c r="B56" s="814">
        <v>0</v>
      </c>
      <c r="C56" s="554">
        <v>1585.71</v>
      </c>
      <c r="D56" s="814">
        <v>0</v>
      </c>
      <c r="E56" s="554">
        <v>1585.71</v>
      </c>
      <c r="F56" s="814">
        <v>0</v>
      </c>
      <c r="G56" s="814">
        <v>0</v>
      </c>
      <c r="H56" s="872">
        <v>0</v>
      </c>
      <c r="I56" s="836">
        <f>C56+E56</f>
        <v>3171.42</v>
      </c>
      <c r="J56" s="870"/>
      <c r="K56" s="556"/>
      <c r="L56" s="556"/>
      <c r="M56" s="556"/>
      <c r="N56" s="560"/>
      <c r="O56" s="559"/>
      <c r="P56" s="558"/>
      <c r="Q56" s="558"/>
      <c r="R56" s="558"/>
      <c r="S56" s="558"/>
      <c r="T56" s="558"/>
      <c r="U56" s="558"/>
      <c r="V56" s="558"/>
      <c r="W56" s="558"/>
      <c r="X56" s="558"/>
      <c r="Y56" s="559"/>
      <c r="Z56" s="559"/>
      <c r="AA56" s="559"/>
      <c r="AB56" s="559"/>
      <c r="AC56" s="559"/>
      <c r="AD56" s="559"/>
    </row>
    <row r="57" spans="1:30" ht="13.5" customHeight="1" thickBot="1">
      <c r="A57" s="873" t="s">
        <v>169</v>
      </c>
      <c r="B57" s="554">
        <v>444738.27</v>
      </c>
      <c r="C57" s="554">
        <v>479132.43</v>
      </c>
      <c r="D57" s="554">
        <v>478778.49</v>
      </c>
      <c r="E57" s="554">
        <v>169867.93</v>
      </c>
      <c r="F57" s="819">
        <v>200.91</v>
      </c>
      <c r="G57" s="554">
        <v>75196.1</v>
      </c>
      <c r="H57" s="874">
        <v>923717.67</v>
      </c>
      <c r="I57" s="871">
        <v>724196.46</v>
      </c>
      <c r="J57" s="560"/>
      <c r="K57" s="560"/>
      <c r="L57" s="560"/>
      <c r="M57" s="560"/>
      <c r="N57" s="560"/>
      <c r="O57" s="559"/>
      <c r="P57" s="558"/>
      <c r="Q57" s="558"/>
      <c r="R57" s="558"/>
      <c r="S57" s="559"/>
      <c r="T57" s="559"/>
      <c r="U57" s="558"/>
      <c r="V57" s="559"/>
      <c r="W57" s="559"/>
      <c r="X57" s="558"/>
      <c r="Y57" s="559"/>
      <c r="Z57" s="559"/>
      <c r="AA57" s="559"/>
      <c r="AB57" s="559"/>
      <c r="AC57" s="559"/>
      <c r="AD57" s="559"/>
    </row>
    <row r="58" spans="1:30" ht="12.75" thickBot="1">
      <c r="A58" s="795" t="s">
        <v>15</v>
      </c>
      <c r="B58" s="553">
        <f aca="true" t="shared" si="10" ref="B58:G58">SUM(B52:B57)</f>
        <v>12376454.27</v>
      </c>
      <c r="C58" s="553">
        <f t="shared" si="10"/>
        <v>2844718.14</v>
      </c>
      <c r="D58" s="553">
        <f t="shared" si="10"/>
        <v>14110089.49</v>
      </c>
      <c r="E58" s="553">
        <f t="shared" si="10"/>
        <v>2980453.64</v>
      </c>
      <c r="F58" s="553">
        <f t="shared" si="10"/>
        <v>7343.01</v>
      </c>
      <c r="G58" s="553">
        <f t="shared" si="10"/>
        <v>1535503.1</v>
      </c>
      <c r="H58" s="553">
        <f>H52+H57</f>
        <v>26493886.770000003</v>
      </c>
      <c r="I58" s="553">
        <f>I53+I54+I56+I57</f>
        <v>7360674.88</v>
      </c>
      <c r="J58" s="870"/>
      <c r="K58" s="556"/>
      <c r="L58" s="556"/>
      <c r="M58" s="556"/>
      <c r="N58" s="560"/>
      <c r="O58" s="559"/>
      <c r="P58" s="558"/>
      <c r="Q58" s="558"/>
      <c r="R58" s="558"/>
      <c r="S58" s="559"/>
      <c r="T58" s="559"/>
      <c r="U58" s="558"/>
      <c r="V58" s="559"/>
      <c r="W58" s="559"/>
      <c r="X58" s="558"/>
      <c r="Y58" s="559"/>
      <c r="Z58" s="559"/>
      <c r="AA58" s="559"/>
      <c r="AB58" s="559"/>
      <c r="AC58" s="559"/>
      <c r="AD58" s="559"/>
    </row>
    <row r="59" spans="1:30" ht="12">
      <c r="A59" s="870" t="s">
        <v>208</v>
      </c>
      <c r="B59" s="807">
        <v>0</v>
      </c>
      <c r="C59" s="807">
        <v>549284.53</v>
      </c>
      <c r="D59" s="807">
        <v>0</v>
      </c>
      <c r="E59" s="807">
        <v>575782.04</v>
      </c>
      <c r="F59" s="807">
        <v>0</v>
      </c>
      <c r="G59" s="807">
        <v>0</v>
      </c>
      <c r="H59" s="832">
        <v>0</v>
      </c>
      <c r="I59" s="832">
        <f>C59+E59</f>
        <v>1125066.57</v>
      </c>
      <c r="J59" s="870"/>
      <c r="K59" s="556"/>
      <c r="L59" s="556"/>
      <c r="M59" s="556"/>
      <c r="N59" s="560"/>
      <c r="O59" s="559"/>
      <c r="P59" s="558"/>
      <c r="Q59" s="558"/>
      <c r="R59" s="558"/>
      <c r="S59" s="559"/>
      <c r="T59" s="559"/>
      <c r="U59" s="558"/>
      <c r="V59" s="559"/>
      <c r="W59" s="559"/>
      <c r="X59" s="558"/>
      <c r="Y59" s="559"/>
      <c r="Z59" s="559"/>
      <c r="AA59" s="559"/>
      <c r="AB59" s="559"/>
      <c r="AC59" s="559"/>
      <c r="AD59" s="559"/>
    </row>
    <row r="60" spans="1:30" ht="12">
      <c r="A60" s="834" t="s">
        <v>103</v>
      </c>
      <c r="B60" s="554">
        <v>11936491.71</v>
      </c>
      <c r="C60" s="554">
        <v>2081718.41</v>
      </c>
      <c r="D60" s="554">
        <v>13149888.03</v>
      </c>
      <c r="E60" s="554">
        <v>2182876.86</v>
      </c>
      <c r="F60" s="554">
        <v>0</v>
      </c>
      <c r="G60" s="554">
        <v>30694.3</v>
      </c>
      <c r="H60" s="871">
        <f>B60+D60</f>
        <v>25086379.740000002</v>
      </c>
      <c r="I60" s="871">
        <f>C60+E60+G60</f>
        <v>4295289.569999999</v>
      </c>
      <c r="J60" s="870"/>
      <c r="K60" s="556"/>
      <c r="L60" s="556"/>
      <c r="M60" s="556"/>
      <c r="N60" s="560"/>
      <c r="O60" s="559"/>
      <c r="P60" s="558"/>
      <c r="Q60" s="558"/>
      <c r="R60" s="558"/>
      <c r="S60" s="558"/>
      <c r="T60" s="558"/>
      <c r="U60" s="558"/>
      <c r="V60" s="558"/>
      <c r="W60" s="558"/>
      <c r="X60" s="558"/>
      <c r="Y60" s="559"/>
      <c r="Z60" s="559"/>
      <c r="AA60" s="559"/>
      <c r="AB60" s="559"/>
      <c r="AC60" s="559"/>
      <c r="AD60" s="559"/>
    </row>
    <row r="61" spans="1:30" ht="12">
      <c r="A61" s="821" t="s">
        <v>170</v>
      </c>
      <c r="B61" s="555">
        <v>0</v>
      </c>
      <c r="C61" s="554">
        <v>1585.71</v>
      </c>
      <c r="D61" s="875">
        <v>0</v>
      </c>
      <c r="E61" s="554">
        <v>1585.71</v>
      </c>
      <c r="F61" s="814">
        <v>0</v>
      </c>
      <c r="G61" s="875">
        <v>0</v>
      </c>
      <c r="H61" s="876">
        <v>0</v>
      </c>
      <c r="I61" s="871">
        <f>C61+E61</f>
        <v>3171.42</v>
      </c>
      <c r="J61" s="870"/>
      <c r="K61" s="556"/>
      <c r="L61" s="556"/>
      <c r="M61" s="556"/>
      <c r="N61" s="556"/>
      <c r="O61" s="559"/>
      <c r="P61" s="558"/>
      <c r="Q61" s="558"/>
      <c r="R61" s="558"/>
      <c r="S61" s="558"/>
      <c r="T61" s="558"/>
      <c r="U61" s="558"/>
      <c r="V61" s="558"/>
      <c r="W61" s="558"/>
      <c r="X61" s="558"/>
      <c r="Y61" s="559"/>
      <c r="Z61" s="559"/>
      <c r="AA61" s="559"/>
      <c r="AB61" s="559"/>
      <c r="AC61" s="559"/>
      <c r="AD61" s="559"/>
    </row>
    <row r="62" spans="1:30" ht="12.75" thickBot="1">
      <c r="A62" s="834" t="s">
        <v>39</v>
      </c>
      <c r="B62" s="839">
        <v>0</v>
      </c>
      <c r="C62" s="838">
        <v>188379.72</v>
      </c>
      <c r="D62" s="839">
        <v>0</v>
      </c>
      <c r="E62" s="877">
        <v>302.17</v>
      </c>
      <c r="F62" s="555">
        <v>7343.01</v>
      </c>
      <c r="G62" s="839">
        <v>32796.69</v>
      </c>
      <c r="H62" s="842">
        <v>7343.01</v>
      </c>
      <c r="I62" s="827">
        <f>C62+E62+G62</f>
        <v>221478.58000000002</v>
      </c>
      <c r="J62" s="870"/>
      <c r="K62" s="556"/>
      <c r="L62" s="556"/>
      <c r="M62" s="556"/>
      <c r="N62" s="560"/>
      <c r="O62" s="558"/>
      <c r="P62" s="878"/>
      <c r="Q62" s="558"/>
      <c r="R62" s="558"/>
      <c r="S62" s="558"/>
      <c r="T62" s="558"/>
      <c r="U62" s="558"/>
      <c r="V62" s="558"/>
      <c r="W62" s="558"/>
      <c r="X62" s="813"/>
      <c r="Y62" s="559"/>
      <c r="Z62" s="559"/>
      <c r="AA62" s="559"/>
      <c r="AB62" s="559"/>
      <c r="AC62" s="559"/>
      <c r="AD62" s="559"/>
    </row>
    <row r="63" spans="1:30" ht="12.75" thickBot="1">
      <c r="A63" s="553" t="s">
        <v>65</v>
      </c>
      <c r="B63" s="553">
        <f aca="true" t="shared" si="11" ref="B63:I63">SUM(B59:B62)</f>
        <v>11936491.71</v>
      </c>
      <c r="C63" s="553">
        <f t="shared" si="11"/>
        <v>2820968.37</v>
      </c>
      <c r="D63" s="553">
        <f t="shared" si="11"/>
        <v>13149888.03</v>
      </c>
      <c r="E63" s="553">
        <f t="shared" si="11"/>
        <v>2760546.78</v>
      </c>
      <c r="F63" s="553">
        <f t="shared" si="11"/>
        <v>7343.01</v>
      </c>
      <c r="G63" s="553">
        <f t="shared" si="11"/>
        <v>63490.990000000005</v>
      </c>
      <c r="H63" s="553">
        <f t="shared" si="11"/>
        <v>25093722.750000004</v>
      </c>
      <c r="I63" s="553">
        <f t="shared" si="11"/>
        <v>5645006.14</v>
      </c>
      <c r="J63" s="826"/>
      <c r="K63" s="560"/>
      <c r="L63" s="560"/>
      <c r="M63" s="560"/>
      <c r="N63" s="560"/>
      <c r="O63" s="558"/>
      <c r="P63" s="558"/>
      <c r="Q63" s="558"/>
      <c r="R63" s="558"/>
      <c r="S63" s="558"/>
      <c r="T63" s="558"/>
      <c r="U63" s="558"/>
      <c r="V63" s="558"/>
      <c r="W63" s="558"/>
      <c r="X63" s="813"/>
      <c r="Y63" s="559"/>
      <c r="Z63" s="559"/>
      <c r="AA63" s="559"/>
      <c r="AB63" s="559"/>
      <c r="AC63" s="559"/>
      <c r="AD63" s="559"/>
    </row>
    <row r="64" spans="1:30" ht="12.75" thickBot="1">
      <c r="A64" s="844" t="s">
        <v>220</v>
      </c>
      <c r="B64" s="553">
        <f aca="true" t="shared" si="12" ref="B64:I64">B51+B58-B63</f>
        <v>5377576.6499999985</v>
      </c>
      <c r="C64" s="553">
        <f t="shared" si="12"/>
        <v>4446780.409999999</v>
      </c>
      <c r="D64" s="553">
        <f t="shared" si="12"/>
        <v>6880759.5600000005</v>
      </c>
      <c r="E64" s="553">
        <f t="shared" si="12"/>
        <v>5268723.520000001</v>
      </c>
      <c r="F64" s="553">
        <f t="shared" si="12"/>
        <v>0</v>
      </c>
      <c r="G64" s="553">
        <f t="shared" si="12"/>
        <v>8138365.42</v>
      </c>
      <c r="H64" s="553">
        <f t="shared" si="12"/>
        <v>12258336.209999997</v>
      </c>
      <c r="I64" s="553">
        <f t="shared" si="12"/>
        <v>17853869.349999998</v>
      </c>
      <c r="J64" s="560"/>
      <c r="K64" s="560"/>
      <c r="L64" s="560"/>
      <c r="M64" s="560"/>
      <c r="N64" s="551"/>
      <c r="O64" s="559"/>
      <c r="P64" s="559"/>
      <c r="Q64" s="559"/>
      <c r="R64" s="559"/>
      <c r="S64" s="559"/>
      <c r="T64" s="559"/>
      <c r="U64" s="558"/>
      <c r="V64" s="558"/>
      <c r="W64" s="558"/>
      <c r="X64" s="558"/>
      <c r="Y64" s="559"/>
      <c r="Z64" s="559"/>
      <c r="AA64" s="559"/>
      <c r="AB64" s="559"/>
      <c r="AC64" s="559"/>
      <c r="AD64" s="559"/>
    </row>
    <row r="65" spans="1:30" ht="12">
      <c r="A65" s="560"/>
      <c r="B65" s="560"/>
      <c r="C65" s="560"/>
      <c r="D65" s="560"/>
      <c r="E65" s="560"/>
      <c r="F65" s="560"/>
      <c r="G65" s="560"/>
      <c r="H65" s="869"/>
      <c r="I65" s="869"/>
      <c r="J65" s="556"/>
      <c r="K65" s="556"/>
      <c r="L65" s="556"/>
      <c r="M65" s="556"/>
      <c r="N65" s="551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9"/>
      <c r="Z65" s="559"/>
      <c r="AA65" s="559"/>
      <c r="AB65" s="559"/>
      <c r="AC65" s="559"/>
      <c r="AD65" s="559"/>
    </row>
    <row r="66" spans="1:30" ht="12">
      <c r="A66" s="560"/>
      <c r="B66" s="560"/>
      <c r="C66" s="560"/>
      <c r="D66" s="560"/>
      <c r="E66" s="560"/>
      <c r="F66" s="560"/>
      <c r="G66" s="560"/>
      <c r="H66" s="869"/>
      <c r="I66" s="869"/>
      <c r="J66" s="556"/>
      <c r="K66" s="556"/>
      <c r="L66" s="556"/>
      <c r="M66" s="556"/>
      <c r="N66" s="551"/>
      <c r="O66" s="558"/>
      <c r="P66" s="558"/>
      <c r="Q66" s="558"/>
      <c r="R66" s="879"/>
      <c r="S66" s="558"/>
      <c r="T66" s="558"/>
      <c r="U66" s="558"/>
      <c r="V66" s="879"/>
      <c r="W66" s="558"/>
      <c r="X66" s="558"/>
      <c r="Y66" s="559"/>
      <c r="Z66" s="559"/>
      <c r="AA66" s="559"/>
      <c r="AB66" s="559"/>
      <c r="AC66" s="559"/>
      <c r="AD66" s="559"/>
    </row>
    <row r="67" spans="1:30" ht="12">
      <c r="A67" s="557"/>
      <c r="B67" s="557"/>
      <c r="C67" s="557"/>
      <c r="D67" s="557"/>
      <c r="E67" s="557"/>
      <c r="F67" s="557"/>
      <c r="G67" s="557"/>
      <c r="H67" s="556"/>
      <c r="I67" s="556"/>
      <c r="J67" s="560"/>
      <c r="K67" s="560"/>
      <c r="L67" s="560"/>
      <c r="M67" s="560"/>
      <c r="N67" s="551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9"/>
      <c r="Z67" s="559"/>
      <c r="AA67" s="559"/>
      <c r="AB67" s="559"/>
      <c r="AC67" s="559"/>
      <c r="AD67" s="559"/>
    </row>
    <row r="68" spans="1:30" ht="12">
      <c r="A68" s="351"/>
      <c r="B68" s="557"/>
      <c r="C68" s="557"/>
      <c r="D68" s="557"/>
      <c r="E68" s="557"/>
      <c r="F68" s="557"/>
      <c r="G68" s="557"/>
      <c r="H68" s="556"/>
      <c r="I68" s="556"/>
      <c r="J68" s="556"/>
      <c r="K68" s="557"/>
      <c r="L68" s="557"/>
      <c r="M68" s="557"/>
      <c r="N68" s="551"/>
      <c r="O68" s="558"/>
      <c r="P68" s="558"/>
      <c r="Q68" s="813"/>
      <c r="R68" s="813"/>
      <c r="S68" s="813"/>
      <c r="T68" s="813"/>
      <c r="U68" s="558"/>
      <c r="V68" s="558"/>
      <c r="W68" s="558"/>
      <c r="X68" s="558"/>
      <c r="Y68" s="559"/>
      <c r="Z68" s="559"/>
      <c r="AA68" s="559"/>
      <c r="AB68" s="559"/>
      <c r="AC68" s="559"/>
      <c r="AD68" s="559"/>
    </row>
    <row r="69" spans="1:30" ht="12">
      <c r="A69" s="351"/>
      <c r="B69" s="557"/>
      <c r="C69" s="557"/>
      <c r="D69" s="557"/>
      <c r="E69" s="557"/>
      <c r="F69" s="557"/>
      <c r="G69" s="557"/>
      <c r="H69" s="556"/>
      <c r="I69" s="556"/>
      <c r="J69" s="556"/>
      <c r="K69" s="557"/>
      <c r="L69" s="557"/>
      <c r="M69" s="557"/>
      <c r="N69" s="551"/>
      <c r="O69" s="558"/>
      <c r="P69" s="558"/>
      <c r="Q69" s="813"/>
      <c r="R69" s="813"/>
      <c r="S69" s="813"/>
      <c r="T69" s="813"/>
      <c r="U69" s="558"/>
      <c r="V69" s="558"/>
      <c r="W69" s="558"/>
      <c r="X69" s="558"/>
      <c r="Y69" s="559"/>
      <c r="Z69" s="559"/>
      <c r="AA69" s="559"/>
      <c r="AB69" s="559"/>
      <c r="AC69" s="559"/>
      <c r="AD69" s="559"/>
    </row>
    <row r="70" spans="1:30" ht="12">
      <c r="A70" s="557"/>
      <c r="B70" s="557"/>
      <c r="C70" s="557"/>
      <c r="D70" s="557"/>
      <c r="E70" s="557"/>
      <c r="F70" s="557"/>
      <c r="G70" s="557"/>
      <c r="H70" s="556"/>
      <c r="I70" s="556"/>
      <c r="J70" s="556"/>
      <c r="K70" s="557"/>
      <c r="L70" s="557"/>
      <c r="M70" s="557"/>
      <c r="N70" s="551"/>
      <c r="O70" s="558"/>
      <c r="P70" s="558"/>
      <c r="Q70" s="813"/>
      <c r="R70" s="813"/>
      <c r="S70" s="813"/>
      <c r="T70" s="813"/>
      <c r="U70" s="558"/>
      <c r="V70" s="558"/>
      <c r="W70" s="558"/>
      <c r="X70" s="558"/>
      <c r="Y70" s="559"/>
      <c r="Z70" s="559"/>
      <c r="AA70" s="559"/>
      <c r="AB70" s="559"/>
      <c r="AC70" s="559"/>
      <c r="AD70" s="559"/>
    </row>
    <row r="71" spans="1:30" ht="12">
      <c r="A71" s="557"/>
      <c r="B71" s="557"/>
      <c r="C71" s="557"/>
      <c r="D71" s="557"/>
      <c r="E71" s="557"/>
      <c r="F71" s="557"/>
      <c r="G71" s="557"/>
      <c r="H71" s="556"/>
      <c r="I71" s="556"/>
      <c r="J71" s="556"/>
      <c r="K71" s="557"/>
      <c r="L71" s="557"/>
      <c r="M71" s="557"/>
      <c r="N71" s="551"/>
      <c r="O71" s="558"/>
      <c r="P71" s="558"/>
      <c r="Q71" s="813"/>
      <c r="R71" s="813"/>
      <c r="S71" s="813"/>
      <c r="T71" s="813"/>
      <c r="U71" s="558"/>
      <c r="V71" s="558"/>
      <c r="W71" s="558"/>
      <c r="X71" s="558"/>
      <c r="Y71" s="559"/>
      <c r="Z71" s="559"/>
      <c r="AA71" s="559"/>
      <c r="AB71" s="559"/>
      <c r="AC71" s="559"/>
      <c r="AD71" s="559"/>
    </row>
    <row r="72" spans="1:30" ht="12">
      <c r="A72" s="557"/>
      <c r="B72" s="351"/>
      <c r="C72" s="557"/>
      <c r="D72" s="351"/>
      <c r="E72" s="351"/>
      <c r="F72" s="351"/>
      <c r="G72" s="351"/>
      <c r="H72" s="556"/>
      <c r="I72" s="556"/>
      <c r="J72" s="556"/>
      <c r="K72" s="557"/>
      <c r="L72" s="557"/>
      <c r="M72" s="557"/>
      <c r="N72" s="551"/>
      <c r="O72" s="558"/>
      <c r="P72" s="558"/>
      <c r="Q72" s="813"/>
      <c r="R72" s="813"/>
      <c r="S72" s="813"/>
      <c r="T72" s="813"/>
      <c r="U72" s="558"/>
      <c r="V72" s="558"/>
      <c r="W72" s="558"/>
      <c r="X72" s="558"/>
      <c r="Y72" s="559"/>
      <c r="Z72" s="559"/>
      <c r="AA72" s="559"/>
      <c r="AB72" s="559"/>
      <c r="AC72" s="559"/>
      <c r="AD72" s="559"/>
    </row>
    <row r="73" spans="1:30" ht="12">
      <c r="A73" s="351"/>
      <c r="B73" s="557"/>
      <c r="C73" s="557"/>
      <c r="D73" s="557"/>
      <c r="E73" s="557"/>
      <c r="F73" s="557"/>
      <c r="G73" s="557"/>
      <c r="H73" s="556"/>
      <c r="I73" s="556"/>
      <c r="J73" s="556"/>
      <c r="K73" s="351"/>
      <c r="L73" s="351"/>
      <c r="M73" s="351"/>
      <c r="N73" s="551"/>
      <c r="O73" s="558"/>
      <c r="P73" s="558"/>
      <c r="Q73" s="558"/>
      <c r="R73" s="558"/>
      <c r="S73" s="558"/>
      <c r="T73" s="558"/>
      <c r="U73" s="558"/>
      <c r="V73" s="558"/>
      <c r="W73" s="558"/>
      <c r="X73" s="558"/>
      <c r="Y73" s="559"/>
      <c r="Z73" s="559"/>
      <c r="AA73" s="559"/>
      <c r="AB73" s="559"/>
      <c r="AC73" s="559"/>
      <c r="AD73" s="559"/>
    </row>
    <row r="74" spans="1:30" ht="13.5" customHeight="1" hidden="1">
      <c r="A74" s="351"/>
      <c r="B74" s="557"/>
      <c r="C74" s="557"/>
      <c r="D74" s="557"/>
      <c r="E74" s="557"/>
      <c r="F74" s="557"/>
      <c r="G74" s="557"/>
      <c r="H74" s="556"/>
      <c r="I74" s="556"/>
      <c r="J74" s="556"/>
      <c r="K74" s="557"/>
      <c r="L74" s="557"/>
      <c r="M74" s="557"/>
      <c r="N74" s="551"/>
      <c r="O74" s="558"/>
      <c r="P74" s="558"/>
      <c r="Q74" s="558"/>
      <c r="R74" s="558"/>
      <c r="S74" s="558"/>
      <c r="T74" s="558"/>
      <c r="U74" s="558"/>
      <c r="V74" s="558"/>
      <c r="W74" s="558"/>
      <c r="X74" s="558"/>
      <c r="Y74" s="559"/>
      <c r="Z74" s="559"/>
      <c r="AA74" s="559"/>
      <c r="AB74" s="559"/>
      <c r="AC74" s="559"/>
      <c r="AD74" s="559"/>
    </row>
    <row r="75" spans="1:30" ht="12.75" customHeight="1" hidden="1">
      <c r="A75" s="557"/>
      <c r="B75" s="557"/>
      <c r="C75" s="557"/>
      <c r="D75" s="557"/>
      <c r="E75" s="557"/>
      <c r="F75" s="557"/>
      <c r="G75" s="557"/>
      <c r="H75" s="556"/>
      <c r="I75" s="556"/>
      <c r="J75" s="556"/>
      <c r="K75" s="557"/>
      <c r="L75" s="557"/>
      <c r="M75" s="557"/>
      <c r="N75" s="551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9"/>
      <c r="Z75" s="559"/>
      <c r="AA75" s="559"/>
      <c r="AB75" s="559"/>
      <c r="AC75" s="559"/>
      <c r="AD75" s="559"/>
    </row>
    <row r="76" spans="1:30" ht="13.5" customHeight="1" hidden="1">
      <c r="A76" s="557"/>
      <c r="B76" s="557"/>
      <c r="C76" s="557"/>
      <c r="D76" s="557"/>
      <c r="E76" s="557"/>
      <c r="F76" s="557"/>
      <c r="G76" s="557"/>
      <c r="H76" s="556"/>
      <c r="I76" s="556"/>
      <c r="J76" s="556"/>
      <c r="K76" s="557"/>
      <c r="L76" s="557"/>
      <c r="M76" s="557"/>
      <c r="N76" s="551"/>
      <c r="O76" s="558"/>
      <c r="P76" s="558"/>
      <c r="Q76" s="558"/>
      <c r="R76" s="558"/>
      <c r="S76" s="558"/>
      <c r="T76" s="558"/>
      <c r="U76" s="558"/>
      <c r="V76" s="558"/>
      <c r="W76" s="558"/>
      <c r="X76" s="558"/>
      <c r="Y76" s="559"/>
      <c r="Z76" s="559"/>
      <c r="AA76" s="559"/>
      <c r="AB76" s="559"/>
      <c r="AC76" s="559"/>
      <c r="AD76" s="559"/>
    </row>
    <row r="77" spans="1:30" ht="13.5" customHeight="1" hidden="1">
      <c r="A77" s="557"/>
      <c r="B77" s="557"/>
      <c r="C77" s="557"/>
      <c r="D77" s="557"/>
      <c r="E77" s="557"/>
      <c r="F77" s="557"/>
      <c r="G77" s="557"/>
      <c r="H77" s="556"/>
      <c r="I77" s="556"/>
      <c r="J77" s="556"/>
      <c r="K77" s="557"/>
      <c r="L77" s="557"/>
      <c r="M77" s="557"/>
      <c r="N77" s="551"/>
      <c r="O77" s="558"/>
      <c r="P77" s="558"/>
      <c r="Q77" s="558"/>
      <c r="R77" s="879"/>
      <c r="S77" s="558"/>
      <c r="T77" s="558"/>
      <c r="U77" s="558"/>
      <c r="V77" s="879"/>
      <c r="W77" s="558"/>
      <c r="X77" s="558"/>
      <c r="Y77" s="559"/>
      <c r="Z77" s="559"/>
      <c r="AA77" s="559"/>
      <c r="AB77" s="559"/>
      <c r="AC77" s="559"/>
      <c r="AD77" s="559"/>
    </row>
    <row r="78" spans="1:30" ht="12">
      <c r="A78" s="557"/>
      <c r="B78" s="557"/>
      <c r="C78" s="557"/>
      <c r="D78" s="557"/>
      <c r="E78" s="557"/>
      <c r="F78" s="557"/>
      <c r="G78" s="557"/>
      <c r="H78" s="556"/>
      <c r="I78" s="556"/>
      <c r="J78" s="556"/>
      <c r="K78" s="557"/>
      <c r="L78" s="557"/>
      <c r="M78" s="557"/>
      <c r="N78" s="551"/>
      <c r="O78" s="558"/>
      <c r="P78" s="558"/>
      <c r="Q78" s="558"/>
      <c r="R78" s="558"/>
      <c r="S78" s="558"/>
      <c r="T78" s="558"/>
      <c r="U78" s="558"/>
      <c r="V78" s="558"/>
      <c r="W78" s="558"/>
      <c r="X78" s="558"/>
      <c r="Y78" s="559"/>
      <c r="Z78" s="559"/>
      <c r="AA78" s="559"/>
      <c r="AB78" s="559"/>
      <c r="AC78" s="559"/>
      <c r="AD78" s="559"/>
    </row>
    <row r="79" spans="1:30" ht="12">
      <c r="A79" s="557"/>
      <c r="B79" s="557"/>
      <c r="C79" s="557"/>
      <c r="D79" s="557"/>
      <c r="E79" s="557"/>
      <c r="F79" s="557"/>
      <c r="G79" s="557"/>
      <c r="H79" s="556"/>
      <c r="I79" s="556"/>
      <c r="J79" s="556"/>
      <c r="K79" s="557"/>
      <c r="L79" s="557"/>
      <c r="M79" s="557"/>
      <c r="N79" s="551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59"/>
      <c r="AA79" s="559"/>
      <c r="AB79" s="559"/>
      <c r="AC79" s="559"/>
      <c r="AD79" s="559"/>
    </row>
    <row r="80" spans="1:30" ht="12">
      <c r="A80" s="557"/>
      <c r="B80" s="557"/>
      <c r="C80" s="557"/>
      <c r="D80" s="557"/>
      <c r="E80" s="557"/>
      <c r="F80" s="557"/>
      <c r="G80" s="557"/>
      <c r="H80" s="556"/>
      <c r="I80" s="556"/>
      <c r="J80" s="556"/>
      <c r="K80" s="557"/>
      <c r="L80" s="557"/>
      <c r="M80" s="557"/>
      <c r="N80" s="551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</row>
    <row r="81" spans="1:30" ht="12">
      <c r="A81" s="557"/>
      <c r="B81" s="557"/>
      <c r="C81" s="557"/>
      <c r="D81" s="557"/>
      <c r="E81" s="557"/>
      <c r="F81" s="557"/>
      <c r="G81" s="557"/>
      <c r="H81" s="556"/>
      <c r="I81" s="556"/>
      <c r="J81" s="556"/>
      <c r="K81" s="557"/>
      <c r="L81" s="557"/>
      <c r="M81" s="557"/>
      <c r="N81" s="551"/>
      <c r="O81" s="833"/>
      <c r="P81" s="833"/>
      <c r="Q81" s="833"/>
      <c r="R81" s="833"/>
      <c r="S81" s="833"/>
      <c r="T81" s="833"/>
      <c r="U81" s="833"/>
      <c r="V81" s="833"/>
      <c r="W81" s="833"/>
      <c r="X81" s="833"/>
      <c r="Y81" s="559"/>
      <c r="Z81" s="559"/>
      <c r="AA81" s="559"/>
      <c r="AB81" s="559"/>
      <c r="AC81" s="559"/>
      <c r="AD81" s="559"/>
    </row>
    <row r="82" spans="1:30" ht="12">
      <c r="A82" s="557"/>
      <c r="B82" s="557"/>
      <c r="C82" s="557"/>
      <c r="D82" s="557"/>
      <c r="E82" s="557"/>
      <c r="F82" s="557"/>
      <c r="G82" s="557"/>
      <c r="H82" s="556"/>
      <c r="I82" s="556"/>
      <c r="J82" s="556"/>
      <c r="K82" s="557"/>
      <c r="L82" s="557"/>
      <c r="M82" s="557"/>
      <c r="N82" s="551"/>
      <c r="O82" s="833"/>
      <c r="P82" s="833"/>
      <c r="Q82" s="833"/>
      <c r="R82" s="833"/>
      <c r="S82" s="833"/>
      <c r="T82" s="833"/>
      <c r="U82" s="833"/>
      <c r="V82" s="833"/>
      <c r="W82" s="833"/>
      <c r="X82" s="833"/>
      <c r="Y82" s="559"/>
      <c r="Z82" s="559"/>
      <c r="AA82" s="559"/>
      <c r="AB82" s="559"/>
      <c r="AC82" s="559"/>
      <c r="AD82" s="559"/>
    </row>
    <row r="83" spans="1:30" ht="12">
      <c r="A83" s="557"/>
      <c r="B83" s="557"/>
      <c r="C83" s="557"/>
      <c r="D83" s="557"/>
      <c r="E83" s="557"/>
      <c r="F83" s="557"/>
      <c r="G83" s="557"/>
      <c r="H83" s="556"/>
      <c r="I83" s="556"/>
      <c r="J83" s="556"/>
      <c r="K83" s="557"/>
      <c r="L83" s="557"/>
      <c r="M83" s="557"/>
      <c r="N83" s="551"/>
      <c r="O83" s="833"/>
      <c r="P83" s="833"/>
      <c r="Q83" s="833"/>
      <c r="R83" s="833"/>
      <c r="S83" s="833"/>
      <c r="T83" s="833"/>
      <c r="U83" s="833"/>
      <c r="V83" s="833"/>
      <c r="W83" s="833"/>
      <c r="X83" s="833"/>
      <c r="Y83" s="559"/>
      <c r="Z83" s="559"/>
      <c r="AA83" s="559"/>
      <c r="AB83" s="559"/>
      <c r="AC83" s="559"/>
      <c r="AD83" s="559"/>
    </row>
    <row r="84" spans="1:30" ht="12">
      <c r="A84" s="557"/>
      <c r="B84" s="557"/>
      <c r="C84" s="557"/>
      <c r="D84" s="557"/>
      <c r="E84" s="557"/>
      <c r="F84" s="557"/>
      <c r="G84" s="557"/>
      <c r="H84" s="556"/>
      <c r="I84" s="556"/>
      <c r="J84" s="556"/>
      <c r="K84" s="557"/>
      <c r="L84" s="557"/>
      <c r="M84" s="557"/>
      <c r="N84" s="551"/>
      <c r="O84" s="833"/>
      <c r="P84" s="833"/>
      <c r="Q84" s="833"/>
      <c r="R84" s="833"/>
      <c r="S84" s="833"/>
      <c r="T84" s="833"/>
      <c r="U84" s="833"/>
      <c r="V84" s="833"/>
      <c r="W84" s="833"/>
      <c r="X84" s="833"/>
      <c r="Y84" s="559"/>
      <c r="Z84" s="559"/>
      <c r="AA84" s="559"/>
      <c r="AB84" s="559"/>
      <c r="AC84" s="559"/>
      <c r="AD84" s="559"/>
    </row>
    <row r="85" spans="1:30" ht="12">
      <c r="A85" s="557"/>
      <c r="B85" s="557"/>
      <c r="C85" s="557"/>
      <c r="D85" s="557"/>
      <c r="E85" s="557"/>
      <c r="F85" s="557"/>
      <c r="G85" s="557"/>
      <c r="H85" s="560"/>
      <c r="I85" s="560"/>
      <c r="J85" s="556"/>
      <c r="K85" s="557"/>
      <c r="L85" s="557"/>
      <c r="M85" s="557"/>
      <c r="N85" s="551"/>
      <c r="O85" s="833"/>
      <c r="P85" s="833"/>
      <c r="Q85" s="833"/>
      <c r="R85" s="833"/>
      <c r="S85" s="833"/>
      <c r="T85" s="833"/>
      <c r="U85" s="833"/>
      <c r="V85" s="833"/>
      <c r="W85" s="833"/>
      <c r="X85" s="833"/>
      <c r="Y85" s="559"/>
      <c r="Z85" s="559"/>
      <c r="AA85" s="559"/>
      <c r="AB85" s="559"/>
      <c r="AC85" s="559"/>
      <c r="AD85" s="559"/>
    </row>
    <row r="86" spans="1:30" ht="12">
      <c r="A86" s="557"/>
      <c r="B86" s="557"/>
      <c r="C86" s="557"/>
      <c r="D86" s="557"/>
      <c r="E86" s="557"/>
      <c r="F86" s="557"/>
      <c r="G86" s="557"/>
      <c r="H86" s="560"/>
      <c r="I86" s="560"/>
      <c r="J86" s="560"/>
      <c r="K86" s="557"/>
      <c r="L86" s="557"/>
      <c r="M86" s="557"/>
      <c r="N86" s="551"/>
      <c r="O86" s="833"/>
      <c r="P86" s="833"/>
      <c r="Q86" s="833"/>
      <c r="R86" s="833"/>
      <c r="S86" s="833"/>
      <c r="T86" s="833"/>
      <c r="U86" s="833"/>
      <c r="V86" s="833"/>
      <c r="W86" s="833"/>
      <c r="X86" s="833"/>
      <c r="Y86" s="559"/>
      <c r="Z86" s="559"/>
      <c r="AA86" s="559"/>
      <c r="AB86" s="559"/>
      <c r="AC86" s="559"/>
      <c r="AD86" s="559"/>
    </row>
    <row r="87" spans="1:30" ht="12">
      <c r="A87" s="557"/>
      <c r="B87" s="557"/>
      <c r="C87" s="557"/>
      <c r="D87" s="557"/>
      <c r="E87" s="557"/>
      <c r="F87" s="557"/>
      <c r="G87" s="557"/>
      <c r="H87" s="560"/>
      <c r="I87" s="560"/>
      <c r="J87" s="560"/>
      <c r="K87" s="557"/>
      <c r="L87" s="557"/>
      <c r="M87" s="557"/>
      <c r="N87" s="551"/>
      <c r="O87" s="833"/>
      <c r="P87" s="833"/>
      <c r="Q87" s="833"/>
      <c r="R87" s="833"/>
      <c r="S87" s="833"/>
      <c r="T87" s="833"/>
      <c r="U87" s="833"/>
      <c r="V87" s="833"/>
      <c r="W87" s="833"/>
      <c r="X87" s="833"/>
      <c r="Y87" s="559"/>
      <c r="Z87" s="559"/>
      <c r="AA87" s="559"/>
      <c r="AB87" s="559"/>
      <c r="AC87" s="559"/>
      <c r="AD87" s="559"/>
    </row>
    <row r="88" spans="1:30" ht="12">
      <c r="A88" s="557"/>
      <c r="B88" s="557"/>
      <c r="C88" s="557"/>
      <c r="D88" s="557"/>
      <c r="E88" s="557"/>
      <c r="F88" s="557"/>
      <c r="G88" s="557"/>
      <c r="H88" s="557"/>
      <c r="I88" s="557"/>
      <c r="J88" s="560"/>
      <c r="K88" s="557"/>
      <c r="L88" s="557"/>
      <c r="M88" s="557"/>
      <c r="N88" s="551"/>
      <c r="O88" s="833"/>
      <c r="P88" s="833"/>
      <c r="Q88" s="833"/>
      <c r="R88" s="833"/>
      <c r="S88" s="833"/>
      <c r="T88" s="833"/>
      <c r="U88" s="833"/>
      <c r="V88" s="833"/>
      <c r="W88" s="833"/>
      <c r="X88" s="833"/>
      <c r="Y88" s="559"/>
      <c r="Z88" s="559"/>
      <c r="AA88" s="559"/>
      <c r="AB88" s="559"/>
      <c r="AC88" s="559"/>
      <c r="AD88" s="559"/>
    </row>
    <row r="89" spans="1:30" ht="12">
      <c r="A89" s="557"/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1"/>
      <c r="O89" s="833"/>
      <c r="P89" s="833"/>
      <c r="Q89" s="833"/>
      <c r="R89" s="833"/>
      <c r="S89" s="833"/>
      <c r="T89" s="833"/>
      <c r="U89" s="833"/>
      <c r="V89" s="833"/>
      <c r="W89" s="833"/>
      <c r="X89" s="833"/>
      <c r="Y89" s="559"/>
      <c r="Z89" s="559"/>
      <c r="AA89" s="559"/>
      <c r="AB89" s="559"/>
      <c r="AC89" s="559"/>
      <c r="AD89" s="559"/>
    </row>
    <row r="90" spans="1:30" ht="12.75" customHeight="1" hidden="1">
      <c r="A90" s="557"/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1"/>
      <c r="O90" s="833"/>
      <c r="P90" s="833"/>
      <c r="Q90" s="833"/>
      <c r="R90" s="833"/>
      <c r="S90" s="833"/>
      <c r="T90" s="833"/>
      <c r="U90" s="833"/>
      <c r="V90" s="833"/>
      <c r="W90" s="833"/>
      <c r="X90" s="833"/>
      <c r="Y90" s="559"/>
      <c r="Z90" s="559"/>
      <c r="AA90" s="559"/>
      <c r="AB90" s="559"/>
      <c r="AC90" s="559"/>
      <c r="AD90" s="559"/>
    </row>
    <row r="91" spans="1:30" ht="12.75" customHeight="1" hidden="1">
      <c r="A91" s="557"/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1"/>
      <c r="O91" s="833"/>
      <c r="P91" s="833"/>
      <c r="Q91" s="833"/>
      <c r="R91" s="833"/>
      <c r="S91" s="833"/>
      <c r="T91" s="833"/>
      <c r="U91" s="833"/>
      <c r="V91" s="833"/>
      <c r="W91" s="833"/>
      <c r="X91" s="833"/>
      <c r="Y91" s="559"/>
      <c r="Z91" s="559"/>
      <c r="AA91" s="559"/>
      <c r="AB91" s="559"/>
      <c r="AC91" s="559"/>
      <c r="AD91" s="559"/>
    </row>
    <row r="92" spans="1:30" ht="12">
      <c r="A92" s="557"/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1"/>
      <c r="O92" s="833"/>
      <c r="P92" s="833"/>
      <c r="Q92" s="833"/>
      <c r="R92" s="833"/>
      <c r="S92" s="833"/>
      <c r="T92" s="833"/>
      <c r="U92" s="833"/>
      <c r="V92" s="833"/>
      <c r="W92" s="833"/>
      <c r="X92" s="833"/>
      <c r="Y92" s="559"/>
      <c r="Z92" s="559"/>
      <c r="AA92" s="559"/>
      <c r="AB92" s="559"/>
      <c r="AC92" s="559"/>
      <c r="AD92" s="559"/>
    </row>
    <row r="93" spans="1:30" ht="12">
      <c r="A93" s="557"/>
      <c r="B93" s="557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557"/>
      <c r="N93" s="551"/>
      <c r="O93" s="833"/>
      <c r="P93" s="833"/>
      <c r="Q93" s="833"/>
      <c r="R93" s="833"/>
      <c r="S93" s="833"/>
      <c r="T93" s="833"/>
      <c r="U93" s="833"/>
      <c r="V93" s="833"/>
      <c r="W93" s="833"/>
      <c r="X93" s="833"/>
      <c r="Y93" s="559"/>
      <c r="Z93" s="559"/>
      <c r="AA93" s="559"/>
      <c r="AB93" s="559"/>
      <c r="AC93" s="559"/>
      <c r="AD93" s="559"/>
    </row>
    <row r="94" spans="1:30" ht="12">
      <c r="A94" s="557"/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1"/>
      <c r="Y94" s="559"/>
      <c r="Z94" s="559"/>
      <c r="AA94" s="559"/>
      <c r="AB94" s="559"/>
      <c r="AC94" s="559"/>
      <c r="AD94" s="559"/>
    </row>
    <row r="95" spans="1:30" ht="12">
      <c r="A95" s="557"/>
      <c r="B95" s="557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1"/>
      <c r="Y95" s="559"/>
      <c r="Z95" s="559"/>
      <c r="AA95" s="559"/>
      <c r="AB95" s="559"/>
      <c r="AC95" s="559"/>
      <c r="AD95" s="559"/>
    </row>
    <row r="96" spans="1:30" ht="12">
      <c r="A96" s="557"/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1"/>
      <c r="Y96" s="559"/>
      <c r="Z96" s="559"/>
      <c r="AA96" s="559"/>
      <c r="AB96" s="559"/>
      <c r="AC96" s="559"/>
      <c r="AD96" s="559"/>
    </row>
    <row r="97" spans="1:30" ht="12.75" customHeight="1" hidden="1">
      <c r="A97" s="557"/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1"/>
      <c r="Y97" s="559"/>
      <c r="Z97" s="559"/>
      <c r="AA97" s="559"/>
      <c r="AB97" s="559"/>
      <c r="AC97" s="559"/>
      <c r="AD97" s="559"/>
    </row>
    <row r="98" spans="1:30" ht="12">
      <c r="A98" s="351"/>
      <c r="B98" s="351"/>
      <c r="C98" s="557"/>
      <c r="D98" s="351"/>
      <c r="E98" s="351"/>
      <c r="F98" s="351"/>
      <c r="G98" s="351"/>
      <c r="H98" s="351"/>
      <c r="I98" s="351"/>
      <c r="J98" s="557"/>
      <c r="K98" s="557"/>
      <c r="L98" s="557"/>
      <c r="M98" s="557"/>
      <c r="N98" s="551"/>
      <c r="Y98" s="559"/>
      <c r="Z98" s="559"/>
      <c r="AA98" s="559"/>
      <c r="AB98" s="559"/>
      <c r="AC98" s="559"/>
      <c r="AD98" s="559"/>
    </row>
    <row r="99" spans="1:30" ht="12">
      <c r="A99" s="351"/>
      <c r="B99" s="351"/>
      <c r="C99" s="557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551"/>
      <c r="Y99" s="559"/>
      <c r="Z99" s="559"/>
      <c r="AA99" s="559"/>
      <c r="AB99" s="559"/>
      <c r="AC99" s="559"/>
      <c r="AD99" s="559"/>
    </row>
    <row r="100" spans="1:30" ht="12">
      <c r="A100" s="557"/>
      <c r="B100" s="557"/>
      <c r="C100" s="557"/>
      <c r="D100" s="557"/>
      <c r="E100" s="557"/>
      <c r="F100" s="557"/>
      <c r="G100" s="557"/>
      <c r="H100" s="557"/>
      <c r="I100" s="557"/>
      <c r="J100" s="351"/>
      <c r="K100" s="351"/>
      <c r="L100" s="351"/>
      <c r="M100" s="351"/>
      <c r="N100" s="551"/>
      <c r="Y100" s="559"/>
      <c r="Z100" s="559"/>
      <c r="AA100" s="559"/>
      <c r="AB100" s="559"/>
      <c r="AC100" s="559"/>
      <c r="AD100" s="559"/>
    </row>
    <row r="101" spans="1:30" ht="12">
      <c r="A101" s="557"/>
      <c r="B101" s="557"/>
      <c r="C101" s="557"/>
      <c r="D101" s="557"/>
      <c r="E101" s="557"/>
      <c r="F101" s="557"/>
      <c r="G101" s="557"/>
      <c r="H101" s="557"/>
      <c r="I101" s="557"/>
      <c r="J101" s="557"/>
      <c r="K101" s="557"/>
      <c r="L101" s="557"/>
      <c r="M101" s="557"/>
      <c r="N101" s="551"/>
      <c r="Y101" s="559"/>
      <c r="Z101" s="559"/>
      <c r="AA101" s="559"/>
      <c r="AB101" s="559"/>
      <c r="AC101" s="559"/>
      <c r="AD101" s="559"/>
    </row>
    <row r="102" spans="1:30" ht="12">
      <c r="A102" s="543"/>
      <c r="B102" s="543"/>
      <c r="C102" s="543"/>
      <c r="D102" s="543"/>
      <c r="E102" s="543"/>
      <c r="F102" s="543"/>
      <c r="G102" s="543"/>
      <c r="H102" s="543"/>
      <c r="I102" s="543"/>
      <c r="J102" s="557"/>
      <c r="K102" s="557"/>
      <c r="L102" s="557"/>
      <c r="M102" s="557"/>
      <c r="N102" s="557"/>
      <c r="O102" s="559"/>
      <c r="P102" s="559"/>
      <c r="Q102" s="559"/>
      <c r="R102" s="559"/>
      <c r="S102" s="559"/>
      <c r="T102" s="559"/>
      <c r="U102" s="559"/>
      <c r="V102" s="559"/>
      <c r="W102" s="559"/>
      <c r="X102" s="559"/>
      <c r="Y102" s="559"/>
      <c r="Z102" s="559"/>
      <c r="AA102" s="559"/>
      <c r="AB102" s="559"/>
      <c r="AC102" s="559"/>
      <c r="AD102" s="559"/>
    </row>
    <row r="103" spans="1:30" ht="12">
      <c r="A103" s="557"/>
      <c r="B103" s="557"/>
      <c r="C103" s="557"/>
      <c r="D103" s="557"/>
      <c r="E103" s="557"/>
      <c r="F103" s="557"/>
      <c r="G103" s="557"/>
      <c r="H103" s="557"/>
      <c r="I103" s="557"/>
      <c r="J103" s="543"/>
      <c r="K103" s="543"/>
      <c r="L103" s="543"/>
      <c r="M103" s="557"/>
      <c r="N103" s="557"/>
      <c r="O103" s="559"/>
      <c r="P103" s="559"/>
      <c r="Q103" s="559"/>
      <c r="R103" s="559"/>
      <c r="S103" s="559"/>
      <c r="T103" s="559"/>
      <c r="U103" s="559"/>
      <c r="V103" s="559"/>
      <c r="W103" s="559"/>
      <c r="X103" s="559"/>
      <c r="Y103" s="559"/>
      <c r="Z103" s="559"/>
      <c r="AA103" s="559"/>
      <c r="AB103" s="559"/>
      <c r="AC103" s="559"/>
      <c r="AD103" s="559"/>
    </row>
    <row r="104" spans="1:30" ht="12">
      <c r="A104" s="557"/>
      <c r="B104" s="557"/>
      <c r="C104" s="847"/>
      <c r="D104" s="847"/>
      <c r="E104" s="847"/>
      <c r="F104" s="847"/>
      <c r="G104" s="847"/>
      <c r="H104" s="847"/>
      <c r="I104" s="847"/>
      <c r="J104" s="849"/>
      <c r="K104" s="849"/>
      <c r="L104" s="849"/>
      <c r="M104" s="557"/>
      <c r="N104" s="557"/>
      <c r="O104" s="559"/>
      <c r="P104" s="559"/>
      <c r="Q104" s="559"/>
      <c r="R104" s="559"/>
      <c r="S104" s="559"/>
      <c r="T104" s="559"/>
      <c r="U104" s="559"/>
      <c r="V104" s="559"/>
      <c r="W104" s="559"/>
      <c r="X104" s="559"/>
      <c r="Y104" s="559"/>
      <c r="Z104" s="559"/>
      <c r="AA104" s="559"/>
      <c r="AB104" s="559"/>
      <c r="AC104" s="559"/>
      <c r="AD104" s="559"/>
    </row>
    <row r="105" spans="1:30" ht="12">
      <c r="A105" s="557"/>
      <c r="B105" s="557"/>
      <c r="C105" s="351"/>
      <c r="D105" s="351"/>
      <c r="E105" s="351"/>
      <c r="F105" s="351"/>
      <c r="G105" s="351"/>
      <c r="H105" s="351"/>
      <c r="I105" s="351"/>
      <c r="J105" s="849"/>
      <c r="K105" s="849"/>
      <c r="L105" s="849"/>
      <c r="M105" s="557"/>
      <c r="N105" s="557"/>
      <c r="O105" s="559"/>
      <c r="P105" s="559"/>
      <c r="Q105" s="559"/>
      <c r="R105" s="559"/>
      <c r="S105" s="559"/>
      <c r="T105" s="559"/>
      <c r="U105" s="559"/>
      <c r="V105" s="559"/>
      <c r="W105" s="559"/>
      <c r="X105" s="559"/>
      <c r="Y105" s="559"/>
      <c r="Z105" s="559"/>
      <c r="AA105" s="559"/>
      <c r="AB105" s="559"/>
      <c r="AC105" s="559"/>
      <c r="AD105" s="559"/>
    </row>
    <row r="106" spans="1:30" ht="12">
      <c r="A106" s="351"/>
      <c r="B106" s="557"/>
      <c r="C106" s="849"/>
      <c r="D106" s="849"/>
      <c r="E106" s="849"/>
      <c r="F106" s="849"/>
      <c r="G106" s="557"/>
      <c r="H106" s="557"/>
      <c r="I106" s="557"/>
      <c r="J106" s="849"/>
      <c r="K106" s="351"/>
      <c r="L106" s="351"/>
      <c r="M106" s="557"/>
      <c r="N106" s="557"/>
      <c r="O106" s="559"/>
      <c r="P106" s="559"/>
      <c r="Q106" s="559"/>
      <c r="R106" s="559"/>
      <c r="S106" s="559"/>
      <c r="T106" s="559"/>
      <c r="U106" s="559"/>
      <c r="V106" s="559"/>
      <c r="W106" s="559"/>
      <c r="X106" s="559"/>
      <c r="Y106" s="559"/>
      <c r="Z106" s="559"/>
      <c r="AA106" s="559"/>
      <c r="AB106" s="559"/>
      <c r="AC106" s="559"/>
      <c r="AD106" s="559"/>
    </row>
    <row r="107" spans="1:30" ht="12">
      <c r="A107" s="557"/>
      <c r="B107" s="557"/>
      <c r="C107" s="847"/>
      <c r="D107" s="847"/>
      <c r="E107" s="847"/>
      <c r="F107" s="847"/>
      <c r="G107" s="557"/>
      <c r="H107" s="557"/>
      <c r="I107" s="557"/>
      <c r="J107" s="869"/>
      <c r="K107" s="351"/>
      <c r="L107" s="351"/>
      <c r="M107" s="557"/>
      <c r="N107" s="557"/>
      <c r="O107" s="559"/>
      <c r="P107" s="559"/>
      <c r="Q107" s="559"/>
      <c r="R107" s="559"/>
      <c r="S107" s="559"/>
      <c r="T107" s="559"/>
      <c r="U107" s="559"/>
      <c r="V107" s="559"/>
      <c r="W107" s="559"/>
      <c r="X107" s="559"/>
      <c r="Y107" s="559"/>
      <c r="Z107" s="559"/>
      <c r="AA107" s="559"/>
      <c r="AB107" s="559"/>
      <c r="AC107" s="559"/>
      <c r="AD107" s="559"/>
    </row>
    <row r="108" spans="1:30" ht="12">
      <c r="A108" s="557"/>
      <c r="B108" s="557"/>
      <c r="C108" s="869"/>
      <c r="D108" s="869"/>
      <c r="E108" s="351"/>
      <c r="F108" s="351"/>
      <c r="G108" s="557"/>
      <c r="H108" s="557"/>
      <c r="I108" s="557"/>
      <c r="J108" s="869"/>
      <c r="K108" s="351"/>
      <c r="L108" s="351"/>
      <c r="M108" s="557"/>
      <c r="N108" s="557"/>
      <c r="O108" s="559"/>
      <c r="P108" s="559"/>
      <c r="Q108" s="559"/>
      <c r="R108" s="559"/>
      <c r="S108" s="559"/>
      <c r="T108" s="559"/>
      <c r="U108" s="559"/>
      <c r="V108" s="559"/>
      <c r="W108" s="559"/>
      <c r="X108" s="559"/>
      <c r="Y108" s="559"/>
      <c r="Z108" s="559"/>
      <c r="AA108" s="559"/>
      <c r="AB108" s="559"/>
      <c r="AC108" s="559"/>
      <c r="AD108" s="559"/>
    </row>
    <row r="109" spans="1:30" ht="12">
      <c r="A109" s="557"/>
      <c r="B109" s="557"/>
      <c r="C109" s="557"/>
      <c r="D109" s="557"/>
      <c r="E109" s="351"/>
      <c r="F109" s="351"/>
      <c r="G109" s="557"/>
      <c r="H109" s="557"/>
      <c r="I109" s="557"/>
      <c r="J109" s="869"/>
      <c r="K109" s="351"/>
      <c r="L109" s="351"/>
      <c r="M109" s="557"/>
      <c r="N109" s="557"/>
      <c r="O109" s="559"/>
      <c r="P109" s="559"/>
      <c r="Q109" s="559"/>
      <c r="R109" s="559"/>
      <c r="S109" s="559"/>
      <c r="T109" s="559"/>
      <c r="U109" s="559"/>
      <c r="V109" s="559"/>
      <c r="W109" s="559"/>
      <c r="X109" s="559"/>
      <c r="Y109" s="559"/>
      <c r="Z109" s="559"/>
      <c r="AA109" s="559"/>
      <c r="AB109" s="559"/>
      <c r="AC109" s="559"/>
      <c r="AD109" s="559"/>
    </row>
    <row r="110" spans="1:30" ht="12">
      <c r="A110" s="557"/>
      <c r="B110" s="557"/>
      <c r="C110" s="557"/>
      <c r="D110" s="557"/>
      <c r="E110" s="351"/>
      <c r="F110" s="351"/>
      <c r="G110" s="557"/>
      <c r="H110" s="557"/>
      <c r="I110" s="557"/>
      <c r="J110" s="869"/>
      <c r="K110" s="351"/>
      <c r="L110" s="351"/>
      <c r="M110" s="557"/>
      <c r="N110" s="557"/>
      <c r="O110" s="559"/>
      <c r="P110" s="559"/>
      <c r="Q110" s="559"/>
      <c r="R110" s="559"/>
      <c r="S110" s="559"/>
      <c r="T110" s="559"/>
      <c r="U110" s="559"/>
      <c r="V110" s="559"/>
      <c r="W110" s="559"/>
      <c r="X110" s="559"/>
      <c r="Y110" s="559"/>
      <c r="Z110" s="559"/>
      <c r="AA110" s="559"/>
      <c r="AB110" s="559"/>
      <c r="AC110" s="559"/>
      <c r="AD110" s="559"/>
    </row>
    <row r="111" spans="1:30" ht="12">
      <c r="A111" s="557"/>
      <c r="B111" s="557"/>
      <c r="C111" s="557"/>
      <c r="D111" s="557"/>
      <c r="E111" s="351"/>
      <c r="F111" s="351"/>
      <c r="G111" s="557"/>
      <c r="H111" s="557"/>
      <c r="I111" s="557"/>
      <c r="J111" s="869"/>
      <c r="K111" s="351"/>
      <c r="L111" s="351"/>
      <c r="M111" s="557"/>
      <c r="N111" s="557"/>
      <c r="O111" s="559"/>
      <c r="P111" s="559"/>
      <c r="Q111" s="559"/>
      <c r="R111" s="559"/>
      <c r="S111" s="559"/>
      <c r="T111" s="559"/>
      <c r="U111" s="559"/>
      <c r="V111" s="559"/>
      <c r="W111" s="559"/>
      <c r="X111" s="559"/>
      <c r="Y111" s="559"/>
      <c r="Z111" s="559"/>
      <c r="AA111" s="559"/>
      <c r="AB111" s="559"/>
      <c r="AC111" s="559"/>
      <c r="AD111" s="559"/>
    </row>
    <row r="112" spans="1:30" ht="12">
      <c r="A112" s="557"/>
      <c r="B112" s="557"/>
      <c r="C112" s="557"/>
      <c r="D112" s="557"/>
      <c r="E112" s="351"/>
      <c r="F112" s="351"/>
      <c r="G112" s="351"/>
      <c r="H112" s="351"/>
      <c r="I112" s="351"/>
      <c r="J112" s="869"/>
      <c r="K112" s="351"/>
      <c r="L112" s="351"/>
      <c r="M112" s="557"/>
      <c r="N112" s="557"/>
      <c r="O112" s="559"/>
      <c r="P112" s="559"/>
      <c r="Q112" s="559"/>
      <c r="R112" s="559"/>
      <c r="S112" s="559"/>
      <c r="T112" s="559"/>
      <c r="U112" s="559"/>
      <c r="V112" s="559"/>
      <c r="W112" s="559"/>
      <c r="X112" s="559"/>
      <c r="Y112" s="559"/>
      <c r="Z112" s="559"/>
      <c r="AA112" s="559"/>
      <c r="AB112" s="559"/>
      <c r="AC112" s="559"/>
      <c r="AD112" s="559"/>
    </row>
    <row r="113" spans="1:30" ht="12">
      <c r="A113" s="557"/>
      <c r="B113" s="557"/>
      <c r="C113" s="557"/>
      <c r="D113" s="557"/>
      <c r="E113" s="351"/>
      <c r="F113" s="351"/>
      <c r="G113" s="557"/>
      <c r="H113" s="557"/>
      <c r="I113" s="557"/>
      <c r="J113" s="869"/>
      <c r="K113" s="351"/>
      <c r="L113" s="351"/>
      <c r="M113" s="557"/>
      <c r="N113" s="557"/>
      <c r="O113" s="559"/>
      <c r="P113" s="559"/>
      <c r="Q113" s="559"/>
      <c r="R113" s="559"/>
      <c r="S113" s="559"/>
      <c r="T113" s="559"/>
      <c r="U113" s="559"/>
      <c r="V113" s="559"/>
      <c r="W113" s="559"/>
      <c r="X113" s="559"/>
      <c r="Y113" s="559"/>
      <c r="Z113" s="559"/>
      <c r="AA113" s="559"/>
      <c r="AB113" s="559"/>
      <c r="AC113" s="559"/>
      <c r="AD113" s="559"/>
    </row>
    <row r="114" spans="1:30" ht="12">
      <c r="A114" s="557"/>
      <c r="B114" s="557"/>
      <c r="C114" s="557"/>
      <c r="D114" s="557"/>
      <c r="E114" s="351"/>
      <c r="F114" s="351"/>
      <c r="G114" s="557"/>
      <c r="H114" s="557"/>
      <c r="I114" s="557"/>
      <c r="J114" s="351"/>
      <c r="K114" s="351"/>
      <c r="L114" s="351"/>
      <c r="M114" s="557"/>
      <c r="N114" s="557"/>
      <c r="O114" s="559"/>
      <c r="P114" s="559"/>
      <c r="Q114" s="559"/>
      <c r="R114" s="559"/>
      <c r="S114" s="559"/>
      <c r="T114" s="559"/>
      <c r="U114" s="559"/>
      <c r="V114" s="559"/>
      <c r="W114" s="559"/>
      <c r="X114" s="559"/>
      <c r="Y114" s="559"/>
      <c r="Z114" s="559"/>
      <c r="AA114" s="559"/>
      <c r="AB114" s="559"/>
      <c r="AC114" s="559"/>
      <c r="AD114" s="559"/>
    </row>
    <row r="115" spans="1:30" ht="12">
      <c r="A115" s="557"/>
      <c r="B115" s="557"/>
      <c r="C115" s="557"/>
      <c r="D115" s="557"/>
      <c r="E115" s="351"/>
      <c r="F115" s="351"/>
      <c r="G115" s="557"/>
      <c r="H115" s="557"/>
      <c r="I115" s="557"/>
      <c r="J115" s="351"/>
      <c r="K115" s="351"/>
      <c r="L115" s="351"/>
      <c r="M115" s="557"/>
      <c r="N115" s="557"/>
      <c r="O115" s="559"/>
      <c r="P115" s="559"/>
      <c r="Q115" s="559"/>
      <c r="R115" s="559"/>
      <c r="S115" s="559"/>
      <c r="T115" s="559"/>
      <c r="U115" s="559"/>
      <c r="V115" s="559"/>
      <c r="W115" s="559"/>
      <c r="X115" s="559"/>
      <c r="Y115" s="559"/>
      <c r="Z115" s="559"/>
      <c r="AA115" s="559"/>
      <c r="AB115" s="559"/>
      <c r="AC115" s="559"/>
      <c r="AD115" s="559"/>
    </row>
    <row r="116" spans="1:30" ht="12">
      <c r="A116" s="557"/>
      <c r="B116" s="557"/>
      <c r="C116" s="557"/>
      <c r="D116" s="557"/>
      <c r="E116" s="351"/>
      <c r="F116" s="351"/>
      <c r="G116" s="557"/>
      <c r="H116" s="557"/>
      <c r="I116" s="557"/>
      <c r="J116" s="351"/>
      <c r="K116" s="351"/>
      <c r="L116" s="351"/>
      <c r="M116" s="557"/>
      <c r="N116" s="557"/>
      <c r="O116" s="559"/>
      <c r="P116" s="559"/>
      <c r="Q116" s="559"/>
      <c r="R116" s="559"/>
      <c r="S116" s="559"/>
      <c r="T116" s="559"/>
      <c r="U116" s="559"/>
      <c r="V116" s="559"/>
      <c r="W116" s="559"/>
      <c r="X116" s="559"/>
      <c r="Y116" s="559"/>
      <c r="Z116" s="559"/>
      <c r="AA116" s="559"/>
      <c r="AB116" s="559"/>
      <c r="AC116" s="559"/>
      <c r="AD116" s="559"/>
    </row>
    <row r="117" spans="1:30" ht="12">
      <c r="A117" s="557"/>
      <c r="B117" s="557"/>
      <c r="C117" s="557"/>
      <c r="D117" s="557"/>
      <c r="E117" s="351"/>
      <c r="F117" s="351"/>
      <c r="G117" s="557"/>
      <c r="H117" s="557"/>
      <c r="I117" s="557"/>
      <c r="J117" s="351"/>
      <c r="K117" s="351"/>
      <c r="L117" s="351"/>
      <c r="M117" s="557"/>
      <c r="N117" s="557"/>
      <c r="O117" s="559"/>
      <c r="P117" s="559"/>
      <c r="Q117" s="559"/>
      <c r="R117" s="559"/>
      <c r="S117" s="559"/>
      <c r="T117" s="559"/>
      <c r="U117" s="559"/>
      <c r="V117" s="559"/>
      <c r="W117" s="559"/>
      <c r="X117" s="559"/>
      <c r="Y117" s="559"/>
      <c r="Z117" s="559"/>
      <c r="AA117" s="559"/>
      <c r="AB117" s="559"/>
      <c r="AC117" s="559"/>
      <c r="AD117" s="559"/>
    </row>
    <row r="118" spans="1:30" ht="12">
      <c r="A118" s="557"/>
      <c r="B118" s="557"/>
      <c r="C118" s="557"/>
      <c r="D118" s="557"/>
      <c r="E118" s="351"/>
      <c r="F118" s="351"/>
      <c r="G118" s="557"/>
      <c r="H118" s="557"/>
      <c r="I118" s="557"/>
      <c r="J118" s="351"/>
      <c r="K118" s="351"/>
      <c r="L118" s="351"/>
      <c r="M118" s="557"/>
      <c r="N118" s="557"/>
      <c r="O118" s="559"/>
      <c r="P118" s="559"/>
      <c r="Q118" s="559"/>
      <c r="R118" s="559"/>
      <c r="S118" s="559"/>
      <c r="T118" s="559"/>
      <c r="U118" s="559"/>
      <c r="V118" s="559"/>
      <c r="W118" s="559"/>
      <c r="X118" s="559"/>
      <c r="Y118" s="559"/>
      <c r="Z118" s="559"/>
      <c r="AA118" s="559"/>
      <c r="AB118" s="559"/>
      <c r="AC118" s="559"/>
      <c r="AD118" s="559"/>
    </row>
    <row r="119" spans="1:30" ht="12">
      <c r="A119" s="557"/>
      <c r="B119" s="557"/>
      <c r="C119" s="351"/>
      <c r="D119" s="557"/>
      <c r="E119" s="351"/>
      <c r="F119" s="351"/>
      <c r="G119" s="557"/>
      <c r="H119" s="557"/>
      <c r="I119" s="557"/>
      <c r="J119" s="351"/>
      <c r="K119" s="351"/>
      <c r="L119" s="351"/>
      <c r="M119" s="557"/>
      <c r="N119" s="557"/>
      <c r="O119" s="559"/>
      <c r="P119" s="559"/>
      <c r="Q119" s="559"/>
      <c r="R119" s="559"/>
      <c r="S119" s="559"/>
      <c r="T119" s="559"/>
      <c r="U119" s="559"/>
      <c r="V119" s="559"/>
      <c r="W119" s="559"/>
      <c r="X119" s="559"/>
      <c r="Y119" s="559"/>
      <c r="Z119" s="559"/>
      <c r="AA119" s="559"/>
      <c r="AB119" s="559"/>
      <c r="AC119" s="559"/>
      <c r="AD119" s="559"/>
    </row>
    <row r="120" spans="1:30" ht="12">
      <c r="A120" s="557"/>
      <c r="B120" s="557"/>
      <c r="C120" s="351"/>
      <c r="D120" s="557"/>
      <c r="E120" s="351"/>
      <c r="F120" s="351"/>
      <c r="G120" s="557"/>
      <c r="H120" s="557"/>
      <c r="I120" s="557"/>
      <c r="J120" s="351"/>
      <c r="K120" s="351"/>
      <c r="L120" s="351"/>
      <c r="M120" s="557"/>
      <c r="N120" s="557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559"/>
      <c r="AC120" s="559"/>
      <c r="AD120" s="559"/>
    </row>
    <row r="121" spans="1:30" ht="12">
      <c r="A121" s="351"/>
      <c r="B121" s="557"/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557"/>
      <c r="N121" s="557"/>
      <c r="O121" s="559"/>
      <c r="P121" s="559"/>
      <c r="Q121" s="559"/>
      <c r="R121" s="559"/>
      <c r="S121" s="559"/>
      <c r="T121" s="559"/>
      <c r="U121" s="559"/>
      <c r="V121" s="559"/>
      <c r="W121" s="559"/>
      <c r="X121" s="559"/>
      <c r="Y121" s="559"/>
      <c r="Z121" s="559"/>
      <c r="AA121" s="559"/>
      <c r="AB121" s="559"/>
      <c r="AC121" s="559"/>
      <c r="AD121" s="559"/>
    </row>
    <row r="122" spans="1:30" ht="12">
      <c r="A122" s="557"/>
      <c r="B122" s="557"/>
      <c r="C122" s="557"/>
      <c r="D122" s="557"/>
      <c r="E122" s="557"/>
      <c r="F122" s="557"/>
      <c r="G122" s="557"/>
      <c r="H122" s="351"/>
      <c r="I122" s="351"/>
      <c r="J122" s="351"/>
      <c r="K122" s="351"/>
      <c r="L122" s="351"/>
      <c r="M122" s="557"/>
      <c r="N122" s="557"/>
      <c r="O122" s="559"/>
      <c r="P122" s="559"/>
      <c r="Q122" s="559"/>
      <c r="R122" s="559"/>
      <c r="S122" s="559"/>
      <c r="T122" s="559"/>
      <c r="U122" s="559"/>
      <c r="V122" s="559"/>
      <c r="W122" s="559"/>
      <c r="X122" s="559"/>
      <c r="Y122" s="559"/>
      <c r="Z122" s="559"/>
      <c r="AA122" s="559"/>
      <c r="AB122" s="559"/>
      <c r="AC122" s="559"/>
      <c r="AD122" s="559"/>
    </row>
    <row r="123" spans="1:30" ht="12">
      <c r="A123" s="351"/>
      <c r="B123" s="557"/>
      <c r="C123" s="351"/>
      <c r="D123" s="351"/>
      <c r="E123" s="351"/>
      <c r="F123" s="351"/>
      <c r="G123" s="351"/>
      <c r="H123" s="351"/>
      <c r="I123" s="351"/>
      <c r="J123" s="557"/>
      <c r="K123" s="557"/>
      <c r="L123" s="557"/>
      <c r="M123" s="557"/>
      <c r="N123" s="557"/>
      <c r="O123" s="559"/>
      <c r="P123" s="559"/>
      <c r="Q123" s="559"/>
      <c r="R123" s="559"/>
      <c r="S123" s="559"/>
      <c r="T123" s="559"/>
      <c r="U123" s="559"/>
      <c r="V123" s="559"/>
      <c r="W123" s="559"/>
      <c r="X123" s="559"/>
      <c r="Y123" s="559"/>
      <c r="Z123" s="559"/>
      <c r="AA123" s="559"/>
      <c r="AB123" s="559"/>
      <c r="AC123" s="559"/>
      <c r="AD123" s="559"/>
    </row>
    <row r="124" spans="1:30" ht="12">
      <c r="A124" s="557"/>
      <c r="B124" s="557"/>
      <c r="C124" s="557"/>
      <c r="D124" s="557"/>
      <c r="E124" s="557"/>
      <c r="F124" s="557"/>
      <c r="G124" s="557"/>
      <c r="H124" s="557"/>
      <c r="I124" s="557"/>
      <c r="J124" s="351"/>
      <c r="K124" s="351"/>
      <c r="L124" s="351"/>
      <c r="M124" s="557"/>
      <c r="N124" s="557"/>
      <c r="O124" s="559"/>
      <c r="P124" s="559"/>
      <c r="Q124" s="559"/>
      <c r="R124" s="559"/>
      <c r="S124" s="559"/>
      <c r="T124" s="559"/>
      <c r="U124" s="559"/>
      <c r="V124" s="559"/>
      <c r="W124" s="559"/>
      <c r="X124" s="559"/>
      <c r="Y124" s="559"/>
      <c r="Z124" s="559"/>
      <c r="AA124" s="559"/>
      <c r="AB124" s="559"/>
      <c r="AC124" s="559"/>
      <c r="AD124" s="559"/>
    </row>
    <row r="125" spans="1:30" ht="12">
      <c r="A125" s="557"/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  <c r="N125" s="557"/>
      <c r="O125" s="559"/>
      <c r="P125" s="559"/>
      <c r="Q125" s="559"/>
      <c r="R125" s="559"/>
      <c r="S125" s="559"/>
      <c r="T125" s="559"/>
      <c r="U125" s="559"/>
      <c r="V125" s="559"/>
      <c r="W125" s="559"/>
      <c r="X125" s="559"/>
      <c r="Y125" s="559"/>
      <c r="Z125" s="559"/>
      <c r="AA125" s="559"/>
      <c r="AB125" s="559"/>
      <c r="AC125" s="559"/>
      <c r="AD125" s="559"/>
    </row>
    <row r="126" spans="1:30" ht="12">
      <c r="A126" s="557"/>
      <c r="B126" s="557"/>
      <c r="C126" s="557"/>
      <c r="D126" s="557"/>
      <c r="E126" s="557"/>
      <c r="F126" s="557"/>
      <c r="G126" s="557"/>
      <c r="H126" s="557"/>
      <c r="I126" s="557"/>
      <c r="J126" s="557"/>
      <c r="K126" s="557"/>
      <c r="L126" s="557"/>
      <c r="M126" s="557"/>
      <c r="N126" s="557"/>
      <c r="O126" s="559"/>
      <c r="P126" s="559"/>
      <c r="Q126" s="559"/>
      <c r="R126" s="559"/>
      <c r="S126" s="559"/>
      <c r="T126" s="559"/>
      <c r="U126" s="559"/>
      <c r="V126" s="559"/>
      <c r="W126" s="559"/>
      <c r="X126" s="559"/>
      <c r="Y126" s="559"/>
      <c r="Z126" s="559"/>
      <c r="AA126" s="559"/>
      <c r="AB126" s="559"/>
      <c r="AC126" s="559"/>
      <c r="AD126" s="559"/>
    </row>
    <row r="127" spans="1:30" ht="12">
      <c r="A127" s="557"/>
      <c r="B127" s="557"/>
      <c r="C127" s="557"/>
      <c r="D127" s="557"/>
      <c r="E127" s="557"/>
      <c r="F127" s="557"/>
      <c r="G127" s="557"/>
      <c r="H127" s="557"/>
      <c r="I127" s="557"/>
      <c r="J127" s="557"/>
      <c r="K127" s="557"/>
      <c r="L127" s="557"/>
      <c r="M127" s="557"/>
      <c r="N127" s="557"/>
      <c r="O127" s="559"/>
      <c r="P127" s="559"/>
      <c r="Q127" s="559"/>
      <c r="R127" s="559"/>
      <c r="S127" s="559"/>
      <c r="T127" s="559"/>
      <c r="U127" s="559"/>
      <c r="V127" s="559"/>
      <c r="W127" s="559"/>
      <c r="X127" s="559"/>
      <c r="Y127" s="559"/>
      <c r="Z127" s="559"/>
      <c r="AA127" s="559"/>
      <c r="AB127" s="559"/>
      <c r="AC127" s="559"/>
      <c r="AD127" s="559"/>
    </row>
    <row r="128" spans="1:30" ht="12">
      <c r="A128" s="557"/>
      <c r="B128" s="557"/>
      <c r="C128" s="557"/>
      <c r="D128" s="557"/>
      <c r="E128" s="557"/>
      <c r="F128" s="557"/>
      <c r="G128" s="557"/>
      <c r="H128" s="557"/>
      <c r="I128" s="557"/>
      <c r="J128" s="557"/>
      <c r="K128" s="557"/>
      <c r="L128" s="557"/>
      <c r="M128" s="557"/>
      <c r="N128" s="557"/>
      <c r="O128" s="559"/>
      <c r="P128" s="559"/>
      <c r="Q128" s="559"/>
      <c r="R128" s="559"/>
      <c r="S128" s="559"/>
      <c r="T128" s="559"/>
      <c r="U128" s="559"/>
      <c r="V128" s="559"/>
      <c r="W128" s="559"/>
      <c r="X128" s="559"/>
      <c r="Y128" s="559"/>
      <c r="Z128" s="559"/>
      <c r="AA128" s="559"/>
      <c r="AB128" s="559"/>
      <c r="AC128" s="559"/>
      <c r="AD128" s="559"/>
    </row>
    <row r="129" spans="1:30" ht="12">
      <c r="A129" s="557"/>
      <c r="B129" s="557"/>
      <c r="C129" s="557"/>
      <c r="D129" s="557"/>
      <c r="E129" s="557"/>
      <c r="F129" s="557"/>
      <c r="G129" s="557"/>
      <c r="H129" s="557"/>
      <c r="I129" s="557"/>
      <c r="J129" s="557"/>
      <c r="K129" s="557"/>
      <c r="L129" s="557"/>
      <c r="M129" s="557"/>
      <c r="N129" s="557"/>
      <c r="O129" s="559"/>
      <c r="P129" s="559"/>
      <c r="Q129" s="559"/>
      <c r="R129" s="559"/>
      <c r="S129" s="559"/>
      <c r="T129" s="559"/>
      <c r="U129" s="559"/>
      <c r="V129" s="559"/>
      <c r="W129" s="559"/>
      <c r="X129" s="559"/>
      <c r="Y129" s="559"/>
      <c r="Z129" s="559"/>
      <c r="AA129" s="559"/>
      <c r="AB129" s="559"/>
      <c r="AC129" s="559"/>
      <c r="AD129" s="559"/>
    </row>
    <row r="130" spans="1:30" ht="12">
      <c r="A130" s="557"/>
      <c r="B130" s="557"/>
      <c r="C130" s="557"/>
      <c r="D130" s="557"/>
      <c r="E130" s="557"/>
      <c r="F130" s="557"/>
      <c r="G130" s="557"/>
      <c r="H130" s="557"/>
      <c r="I130" s="557"/>
      <c r="J130" s="557"/>
      <c r="K130" s="557"/>
      <c r="L130" s="557"/>
      <c r="M130" s="557"/>
      <c r="N130" s="557"/>
      <c r="O130" s="559"/>
      <c r="P130" s="559"/>
      <c r="Q130" s="559"/>
      <c r="R130" s="559"/>
      <c r="S130" s="559"/>
      <c r="T130" s="559"/>
      <c r="U130" s="559"/>
      <c r="V130" s="559"/>
      <c r="W130" s="559"/>
      <c r="X130" s="559"/>
      <c r="Y130" s="559"/>
      <c r="Z130" s="559"/>
      <c r="AA130" s="559"/>
      <c r="AB130" s="559"/>
      <c r="AC130" s="559"/>
      <c r="AD130" s="559"/>
    </row>
    <row r="131" spans="1:30" ht="12">
      <c r="A131" s="557"/>
      <c r="B131" s="557"/>
      <c r="C131" s="557"/>
      <c r="D131" s="557"/>
      <c r="E131" s="557"/>
      <c r="F131" s="557"/>
      <c r="G131" s="557"/>
      <c r="H131" s="557"/>
      <c r="I131" s="557"/>
      <c r="J131" s="557"/>
      <c r="K131" s="557"/>
      <c r="L131" s="557"/>
      <c r="M131" s="557"/>
      <c r="N131" s="557"/>
      <c r="O131" s="559"/>
      <c r="P131" s="559"/>
      <c r="Q131" s="559"/>
      <c r="R131" s="559"/>
      <c r="S131" s="559"/>
      <c r="T131" s="559"/>
      <c r="U131" s="559"/>
      <c r="V131" s="559"/>
      <c r="W131" s="559"/>
      <c r="X131" s="559"/>
      <c r="Y131" s="559"/>
      <c r="Z131" s="559"/>
      <c r="AA131" s="559"/>
      <c r="AB131" s="559"/>
      <c r="AC131" s="559"/>
      <c r="AD131" s="559"/>
    </row>
    <row r="132" spans="1:30" ht="12">
      <c r="A132" s="557"/>
      <c r="B132" s="557"/>
      <c r="C132" s="557"/>
      <c r="D132" s="557"/>
      <c r="E132" s="557"/>
      <c r="F132" s="557"/>
      <c r="G132" s="557"/>
      <c r="H132" s="557"/>
      <c r="I132" s="557"/>
      <c r="J132" s="557"/>
      <c r="K132" s="557"/>
      <c r="L132" s="557"/>
      <c r="M132" s="557"/>
      <c r="N132" s="557"/>
      <c r="O132" s="559"/>
      <c r="P132" s="559"/>
      <c r="Q132" s="559"/>
      <c r="R132" s="559"/>
      <c r="S132" s="559"/>
      <c r="T132" s="559"/>
      <c r="U132" s="559"/>
      <c r="V132" s="559"/>
      <c r="W132" s="559"/>
      <c r="X132" s="559"/>
      <c r="Y132" s="559"/>
      <c r="Z132" s="559"/>
      <c r="AA132" s="559"/>
      <c r="AB132" s="559"/>
      <c r="AC132" s="559"/>
      <c r="AD132" s="559"/>
    </row>
    <row r="133" spans="1:30" ht="12">
      <c r="A133" s="557"/>
      <c r="B133" s="557"/>
      <c r="C133" s="557"/>
      <c r="D133" s="557"/>
      <c r="E133" s="557"/>
      <c r="F133" s="557"/>
      <c r="G133" s="557"/>
      <c r="H133" s="557"/>
      <c r="I133" s="557"/>
      <c r="J133" s="557"/>
      <c r="K133" s="557"/>
      <c r="L133" s="557"/>
      <c r="M133" s="557"/>
      <c r="N133" s="557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59"/>
      <c r="AD133" s="559"/>
    </row>
    <row r="134" spans="1:30" ht="12">
      <c r="A134" s="557"/>
      <c r="B134" s="557"/>
      <c r="C134" s="557"/>
      <c r="D134" s="557"/>
      <c r="E134" s="557"/>
      <c r="F134" s="557"/>
      <c r="G134" s="557"/>
      <c r="H134" s="557"/>
      <c r="I134" s="557"/>
      <c r="J134" s="557"/>
      <c r="K134" s="557"/>
      <c r="L134" s="557"/>
      <c r="M134" s="557"/>
      <c r="N134" s="557"/>
      <c r="O134" s="559"/>
      <c r="P134" s="559"/>
      <c r="Q134" s="559"/>
      <c r="R134" s="559"/>
      <c r="S134" s="559"/>
      <c r="T134" s="559"/>
      <c r="U134" s="559"/>
      <c r="V134" s="559"/>
      <c r="W134" s="559"/>
      <c r="X134" s="559"/>
      <c r="Y134" s="559"/>
      <c r="Z134" s="559"/>
      <c r="AA134" s="559"/>
      <c r="AB134" s="559"/>
      <c r="AC134" s="559"/>
      <c r="AD134" s="559"/>
    </row>
    <row r="135" spans="1:30" ht="12">
      <c r="A135" s="557"/>
      <c r="B135" s="557"/>
      <c r="C135" s="557"/>
      <c r="D135" s="557"/>
      <c r="E135" s="557"/>
      <c r="F135" s="557"/>
      <c r="G135" s="557"/>
      <c r="H135" s="557"/>
      <c r="I135" s="557"/>
      <c r="J135" s="557"/>
      <c r="K135" s="557"/>
      <c r="L135" s="557"/>
      <c r="M135" s="557"/>
      <c r="N135" s="557"/>
      <c r="O135" s="559"/>
      <c r="P135" s="559"/>
      <c r="Q135" s="559"/>
      <c r="R135" s="559"/>
      <c r="S135" s="559"/>
      <c r="T135" s="559"/>
      <c r="U135" s="559"/>
      <c r="V135" s="559"/>
      <c r="W135" s="559"/>
      <c r="X135" s="559"/>
      <c r="Y135" s="559"/>
      <c r="Z135" s="559"/>
      <c r="AA135" s="559"/>
      <c r="AB135" s="559"/>
      <c r="AC135" s="559"/>
      <c r="AD135" s="559"/>
    </row>
    <row r="136" spans="1:30" ht="12">
      <c r="A136" s="557"/>
      <c r="B136" s="557"/>
      <c r="C136" s="557"/>
      <c r="D136" s="557"/>
      <c r="E136" s="557"/>
      <c r="F136" s="557"/>
      <c r="G136" s="557"/>
      <c r="H136" s="557"/>
      <c r="I136" s="557"/>
      <c r="J136" s="557"/>
      <c r="K136" s="557"/>
      <c r="L136" s="557"/>
      <c r="M136" s="557"/>
      <c r="N136" s="557"/>
      <c r="O136" s="559"/>
      <c r="P136" s="559"/>
      <c r="Q136" s="559"/>
      <c r="R136" s="559"/>
      <c r="S136" s="559"/>
      <c r="T136" s="559"/>
      <c r="U136" s="559"/>
      <c r="V136" s="559"/>
      <c r="W136" s="559"/>
      <c r="X136" s="559"/>
      <c r="Y136" s="559"/>
      <c r="Z136" s="559"/>
      <c r="AA136" s="559"/>
      <c r="AB136" s="559"/>
      <c r="AC136" s="559"/>
      <c r="AD136" s="559"/>
    </row>
    <row r="137" spans="1:30" ht="12">
      <c r="A137" s="557"/>
      <c r="B137" s="557"/>
      <c r="C137" s="557"/>
      <c r="D137" s="557"/>
      <c r="E137" s="557"/>
      <c r="F137" s="557"/>
      <c r="G137" s="557"/>
      <c r="H137" s="557"/>
      <c r="I137" s="557"/>
      <c r="J137" s="557"/>
      <c r="K137" s="557"/>
      <c r="L137" s="557"/>
      <c r="M137" s="557"/>
      <c r="N137" s="557"/>
      <c r="O137" s="559"/>
      <c r="P137" s="559"/>
      <c r="Q137" s="559"/>
      <c r="R137" s="559"/>
      <c r="S137" s="559"/>
      <c r="T137" s="559"/>
      <c r="U137" s="559"/>
      <c r="V137" s="559"/>
      <c r="W137" s="559"/>
      <c r="X137" s="559"/>
      <c r="Y137" s="559"/>
      <c r="Z137" s="559"/>
      <c r="AA137" s="559"/>
      <c r="AB137" s="559"/>
      <c r="AC137" s="559"/>
      <c r="AD137" s="559"/>
    </row>
    <row r="138" spans="1:30" ht="12">
      <c r="A138" s="557"/>
      <c r="B138" s="557"/>
      <c r="C138" s="557"/>
      <c r="D138" s="557"/>
      <c r="E138" s="557"/>
      <c r="F138" s="557"/>
      <c r="G138" s="557"/>
      <c r="H138" s="557"/>
      <c r="I138" s="557"/>
      <c r="J138" s="557"/>
      <c r="K138" s="557"/>
      <c r="L138" s="557"/>
      <c r="M138" s="557"/>
      <c r="N138" s="557"/>
      <c r="O138" s="559"/>
      <c r="P138" s="559"/>
      <c r="Q138" s="559"/>
      <c r="R138" s="559"/>
      <c r="S138" s="559"/>
      <c r="T138" s="559"/>
      <c r="U138" s="559"/>
      <c r="V138" s="559"/>
      <c r="W138" s="559"/>
      <c r="X138" s="559"/>
      <c r="Y138" s="559"/>
      <c r="Z138" s="559"/>
      <c r="AA138" s="559"/>
      <c r="AB138" s="559"/>
      <c r="AC138" s="559"/>
      <c r="AD138" s="559"/>
    </row>
    <row r="139" spans="1:30" ht="12">
      <c r="A139" s="557"/>
      <c r="B139" s="557"/>
      <c r="C139" s="557"/>
      <c r="D139" s="557"/>
      <c r="E139" s="557"/>
      <c r="F139" s="557"/>
      <c r="G139" s="557"/>
      <c r="H139" s="557"/>
      <c r="I139" s="557"/>
      <c r="J139" s="557"/>
      <c r="K139" s="557"/>
      <c r="L139" s="557"/>
      <c r="M139" s="557"/>
      <c r="N139" s="557"/>
      <c r="O139" s="559"/>
      <c r="P139" s="559"/>
      <c r="Q139" s="559"/>
      <c r="R139" s="559"/>
      <c r="S139" s="559"/>
      <c r="T139" s="559"/>
      <c r="U139" s="559"/>
      <c r="V139" s="559"/>
      <c r="W139" s="559"/>
      <c r="X139" s="559"/>
      <c r="Y139" s="559"/>
      <c r="Z139" s="559"/>
      <c r="AA139" s="559"/>
      <c r="AB139" s="559"/>
      <c r="AC139" s="559"/>
      <c r="AD139" s="559"/>
    </row>
    <row r="140" spans="1:30" ht="12">
      <c r="A140" s="557"/>
      <c r="B140" s="557"/>
      <c r="C140" s="557"/>
      <c r="D140" s="557"/>
      <c r="E140" s="557"/>
      <c r="F140" s="557"/>
      <c r="G140" s="557"/>
      <c r="H140" s="557"/>
      <c r="I140" s="557"/>
      <c r="J140" s="557"/>
      <c r="K140" s="557"/>
      <c r="L140" s="557"/>
      <c r="M140" s="557"/>
      <c r="N140" s="557"/>
      <c r="O140" s="559"/>
      <c r="P140" s="559"/>
      <c r="Q140" s="559"/>
      <c r="R140" s="559"/>
      <c r="S140" s="559"/>
      <c r="T140" s="559"/>
      <c r="U140" s="559"/>
      <c r="V140" s="559"/>
      <c r="W140" s="559"/>
      <c r="X140" s="559"/>
      <c r="Y140" s="559"/>
      <c r="Z140" s="559"/>
      <c r="AA140" s="559"/>
      <c r="AB140" s="559"/>
      <c r="AC140" s="559"/>
      <c r="AD140" s="559"/>
    </row>
    <row r="141" spans="1:30" ht="12">
      <c r="A141" s="557"/>
      <c r="B141" s="557"/>
      <c r="C141" s="557"/>
      <c r="D141" s="557"/>
      <c r="E141" s="557"/>
      <c r="F141" s="557"/>
      <c r="G141" s="557"/>
      <c r="H141" s="557"/>
      <c r="I141" s="557"/>
      <c r="J141" s="557"/>
      <c r="K141" s="557"/>
      <c r="L141" s="557"/>
      <c r="M141" s="557"/>
      <c r="N141" s="557"/>
      <c r="O141" s="559"/>
      <c r="P141" s="559"/>
      <c r="Q141" s="559"/>
      <c r="R141" s="559"/>
      <c r="S141" s="559"/>
      <c r="T141" s="559"/>
      <c r="U141" s="559"/>
      <c r="V141" s="559"/>
      <c r="W141" s="559"/>
      <c r="X141" s="559"/>
      <c r="Y141" s="559"/>
      <c r="Z141" s="559"/>
      <c r="AA141" s="559"/>
      <c r="AB141" s="559"/>
      <c r="AC141" s="559"/>
      <c r="AD141" s="559"/>
    </row>
    <row r="142" spans="1:30" ht="12">
      <c r="A142" s="557"/>
      <c r="B142" s="557"/>
      <c r="C142" s="557"/>
      <c r="D142" s="557"/>
      <c r="E142" s="557"/>
      <c r="F142" s="557"/>
      <c r="G142" s="557"/>
      <c r="H142" s="557"/>
      <c r="I142" s="557"/>
      <c r="J142" s="557"/>
      <c r="K142" s="557"/>
      <c r="L142" s="557"/>
      <c r="M142" s="551"/>
      <c r="N142" s="551"/>
      <c r="Y142" s="559"/>
      <c r="Z142" s="559"/>
      <c r="AA142" s="559"/>
      <c r="AB142" s="559"/>
      <c r="AC142" s="559"/>
      <c r="AD142" s="559"/>
    </row>
    <row r="143" spans="1:30" ht="12">
      <c r="A143" s="557"/>
      <c r="B143" s="557"/>
      <c r="C143" s="557"/>
      <c r="D143" s="557"/>
      <c r="E143" s="557"/>
      <c r="F143" s="557"/>
      <c r="G143" s="557"/>
      <c r="H143" s="557"/>
      <c r="I143" s="557"/>
      <c r="J143" s="557"/>
      <c r="K143" s="557"/>
      <c r="L143" s="557"/>
      <c r="M143" s="551"/>
      <c r="N143" s="551"/>
      <c r="Y143" s="559"/>
      <c r="Z143" s="559"/>
      <c r="AA143" s="559"/>
      <c r="AB143" s="559"/>
      <c r="AC143" s="559"/>
      <c r="AD143" s="559"/>
    </row>
    <row r="144" spans="1:30" ht="12">
      <c r="A144" s="557"/>
      <c r="B144" s="557"/>
      <c r="C144" s="557"/>
      <c r="D144" s="557"/>
      <c r="E144" s="557"/>
      <c r="F144" s="557"/>
      <c r="G144" s="557"/>
      <c r="H144" s="557"/>
      <c r="I144" s="557"/>
      <c r="J144" s="557"/>
      <c r="K144" s="557"/>
      <c r="L144" s="557"/>
      <c r="M144" s="551"/>
      <c r="N144" s="551"/>
      <c r="Y144" s="559"/>
      <c r="Z144" s="559"/>
      <c r="AA144" s="559"/>
      <c r="AB144" s="559"/>
      <c r="AC144" s="559"/>
      <c r="AD144" s="559"/>
    </row>
    <row r="145" spans="1:30" ht="12">
      <c r="A145" s="557"/>
      <c r="B145" s="557"/>
      <c r="C145" s="557"/>
      <c r="D145" s="557"/>
      <c r="E145" s="557"/>
      <c r="F145" s="557"/>
      <c r="G145" s="557"/>
      <c r="H145" s="557"/>
      <c r="I145" s="557"/>
      <c r="J145" s="557"/>
      <c r="K145" s="557"/>
      <c r="L145" s="557"/>
      <c r="M145" s="551"/>
      <c r="N145" s="551"/>
      <c r="Y145" s="559"/>
      <c r="Z145" s="559"/>
      <c r="AA145" s="559"/>
      <c r="AB145" s="559"/>
      <c r="AC145" s="559"/>
      <c r="AD145" s="559"/>
    </row>
    <row r="146" spans="1:30" ht="12">
      <c r="A146" s="557"/>
      <c r="B146" s="557"/>
      <c r="C146" s="557"/>
      <c r="D146" s="557"/>
      <c r="E146" s="557"/>
      <c r="F146" s="557"/>
      <c r="G146" s="557"/>
      <c r="H146" s="557"/>
      <c r="I146" s="557"/>
      <c r="J146" s="557"/>
      <c r="K146" s="557"/>
      <c r="L146" s="557"/>
      <c r="M146" s="551"/>
      <c r="N146" s="551"/>
      <c r="Y146" s="559"/>
      <c r="Z146" s="559"/>
      <c r="AA146" s="559"/>
      <c r="AB146" s="559"/>
      <c r="AC146" s="559"/>
      <c r="AD146" s="559"/>
    </row>
    <row r="147" spans="1:30" ht="12">
      <c r="A147" s="557"/>
      <c r="B147" s="557"/>
      <c r="C147" s="557"/>
      <c r="D147" s="557"/>
      <c r="E147" s="557"/>
      <c r="F147" s="557"/>
      <c r="G147" s="557"/>
      <c r="H147" s="557"/>
      <c r="I147" s="557"/>
      <c r="J147" s="557"/>
      <c r="K147" s="557"/>
      <c r="L147" s="557"/>
      <c r="M147" s="551"/>
      <c r="N147" s="551"/>
      <c r="Y147" s="559"/>
      <c r="Z147" s="559"/>
      <c r="AA147" s="559"/>
      <c r="AB147" s="559"/>
      <c r="AC147" s="559"/>
      <c r="AD147" s="559"/>
    </row>
    <row r="148" spans="1:30" ht="12">
      <c r="A148" s="557"/>
      <c r="B148" s="557"/>
      <c r="C148" s="557"/>
      <c r="D148" s="557"/>
      <c r="E148" s="557"/>
      <c r="F148" s="557"/>
      <c r="G148" s="557"/>
      <c r="H148" s="557"/>
      <c r="I148" s="557"/>
      <c r="J148" s="557"/>
      <c r="K148" s="557"/>
      <c r="L148" s="557"/>
      <c r="M148" s="551"/>
      <c r="N148" s="551"/>
      <c r="Y148" s="559"/>
      <c r="Z148" s="559"/>
      <c r="AA148" s="559"/>
      <c r="AB148" s="559"/>
      <c r="AC148" s="559"/>
      <c r="AD148" s="559"/>
    </row>
    <row r="149" spans="1:30" ht="12">
      <c r="A149" s="557"/>
      <c r="B149" s="557"/>
      <c r="C149" s="557"/>
      <c r="D149" s="557"/>
      <c r="E149" s="557"/>
      <c r="F149" s="557"/>
      <c r="G149" s="557"/>
      <c r="H149" s="557"/>
      <c r="I149" s="557"/>
      <c r="J149" s="557"/>
      <c r="K149" s="557"/>
      <c r="L149" s="557"/>
      <c r="M149" s="551"/>
      <c r="N149" s="551"/>
      <c r="Y149" s="559"/>
      <c r="Z149" s="559"/>
      <c r="AA149" s="559"/>
      <c r="AB149" s="559"/>
      <c r="AC149" s="559"/>
      <c r="AD149" s="559"/>
    </row>
    <row r="150" spans="1:30" ht="12">
      <c r="A150" s="557"/>
      <c r="B150" s="557"/>
      <c r="C150" s="557"/>
      <c r="D150" s="557"/>
      <c r="E150" s="557"/>
      <c r="F150" s="557"/>
      <c r="G150" s="557"/>
      <c r="H150" s="557"/>
      <c r="I150" s="557"/>
      <c r="J150" s="557"/>
      <c r="K150" s="557"/>
      <c r="L150" s="557"/>
      <c r="M150" s="551"/>
      <c r="N150" s="551"/>
      <c r="Y150" s="559"/>
      <c r="Z150" s="559"/>
      <c r="AA150" s="559"/>
      <c r="AB150" s="559"/>
      <c r="AC150" s="559"/>
      <c r="AD150" s="559"/>
    </row>
    <row r="151" spans="1:30" ht="12">
      <c r="A151" s="557"/>
      <c r="B151" s="557"/>
      <c r="C151" s="557"/>
      <c r="D151" s="557"/>
      <c r="E151" s="557"/>
      <c r="F151" s="557"/>
      <c r="G151" s="557"/>
      <c r="H151" s="557"/>
      <c r="I151" s="557"/>
      <c r="J151" s="557"/>
      <c r="K151" s="557"/>
      <c r="L151" s="557"/>
      <c r="M151" s="551"/>
      <c r="N151" s="551"/>
      <c r="Y151" s="559"/>
      <c r="Z151" s="559"/>
      <c r="AA151" s="559"/>
      <c r="AB151" s="559"/>
      <c r="AC151" s="559"/>
      <c r="AD151" s="559"/>
    </row>
    <row r="152" spans="1:30" ht="12">
      <c r="A152" s="557"/>
      <c r="B152" s="557"/>
      <c r="C152" s="557"/>
      <c r="D152" s="557"/>
      <c r="E152" s="557"/>
      <c r="F152" s="557"/>
      <c r="G152" s="557"/>
      <c r="H152" s="557"/>
      <c r="I152" s="557"/>
      <c r="J152" s="557"/>
      <c r="K152" s="557"/>
      <c r="L152" s="557"/>
      <c r="M152" s="551"/>
      <c r="N152" s="551"/>
      <c r="Y152" s="559"/>
      <c r="Z152" s="559"/>
      <c r="AA152" s="559"/>
      <c r="AB152" s="559"/>
      <c r="AC152" s="559"/>
      <c r="AD152" s="559"/>
    </row>
    <row r="153" spans="1:30" ht="12">
      <c r="A153" s="557"/>
      <c r="B153" s="557"/>
      <c r="C153" s="557"/>
      <c r="D153" s="557"/>
      <c r="E153" s="557"/>
      <c r="F153" s="557"/>
      <c r="G153" s="557"/>
      <c r="H153" s="557"/>
      <c r="I153" s="557"/>
      <c r="J153" s="557"/>
      <c r="K153" s="557"/>
      <c r="L153" s="557"/>
      <c r="M153" s="551"/>
      <c r="N153" s="551"/>
      <c r="Y153" s="559"/>
      <c r="Z153" s="559"/>
      <c r="AA153" s="559"/>
      <c r="AB153" s="559"/>
      <c r="AC153" s="559"/>
      <c r="AD153" s="559"/>
    </row>
    <row r="154" spans="1:30" ht="12">
      <c r="A154" s="557"/>
      <c r="B154" s="557"/>
      <c r="C154" s="557"/>
      <c r="D154" s="557"/>
      <c r="E154" s="557"/>
      <c r="F154" s="557"/>
      <c r="G154" s="557"/>
      <c r="H154" s="557"/>
      <c r="I154" s="557"/>
      <c r="J154" s="557"/>
      <c r="K154" s="557"/>
      <c r="L154" s="557"/>
      <c r="M154" s="551"/>
      <c r="N154" s="551"/>
      <c r="Y154" s="559"/>
      <c r="Z154" s="559"/>
      <c r="AA154" s="559"/>
      <c r="AB154" s="559"/>
      <c r="AC154" s="559"/>
      <c r="AD154" s="559"/>
    </row>
    <row r="155" spans="1:30" ht="12">
      <c r="A155" s="557"/>
      <c r="B155" s="557"/>
      <c r="C155" s="557"/>
      <c r="D155" s="557"/>
      <c r="E155" s="557"/>
      <c r="F155" s="557"/>
      <c r="G155" s="557"/>
      <c r="H155" s="557"/>
      <c r="I155" s="557"/>
      <c r="J155" s="557"/>
      <c r="K155" s="557"/>
      <c r="L155" s="557"/>
      <c r="M155" s="551"/>
      <c r="N155" s="551"/>
      <c r="Y155" s="559"/>
      <c r="Z155" s="559"/>
      <c r="AA155" s="559"/>
      <c r="AB155" s="559"/>
      <c r="AC155" s="559"/>
      <c r="AD155" s="559"/>
    </row>
    <row r="156" spans="1:30" ht="12">
      <c r="A156" s="557"/>
      <c r="B156" s="557"/>
      <c r="C156" s="557"/>
      <c r="D156" s="557"/>
      <c r="E156" s="557"/>
      <c r="F156" s="557"/>
      <c r="G156" s="557"/>
      <c r="H156" s="557"/>
      <c r="I156" s="557"/>
      <c r="J156" s="557"/>
      <c r="K156" s="557"/>
      <c r="L156" s="557"/>
      <c r="M156" s="551"/>
      <c r="N156" s="551"/>
      <c r="Y156" s="559"/>
      <c r="Z156" s="559"/>
      <c r="AA156" s="559"/>
      <c r="AB156" s="559"/>
      <c r="AC156" s="559"/>
      <c r="AD156" s="559"/>
    </row>
    <row r="157" spans="1:30" ht="12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1"/>
      <c r="N157" s="551"/>
      <c r="Y157" s="559"/>
      <c r="Z157" s="559"/>
      <c r="AA157" s="559"/>
      <c r="AB157" s="559"/>
      <c r="AC157" s="559"/>
      <c r="AD157" s="559"/>
    </row>
    <row r="158" spans="1:30" ht="12">
      <c r="A158" s="557"/>
      <c r="B158" s="557"/>
      <c r="C158" s="557"/>
      <c r="D158" s="557"/>
      <c r="E158" s="557"/>
      <c r="F158" s="557"/>
      <c r="G158" s="557"/>
      <c r="H158" s="557"/>
      <c r="I158" s="557"/>
      <c r="J158" s="557"/>
      <c r="K158" s="557"/>
      <c r="L158" s="557"/>
      <c r="M158" s="551"/>
      <c r="N158" s="551"/>
      <c r="Y158" s="559"/>
      <c r="Z158" s="559"/>
      <c r="AA158" s="559"/>
      <c r="AB158" s="559"/>
      <c r="AC158" s="559"/>
      <c r="AD158" s="559"/>
    </row>
    <row r="159" spans="1:30" ht="12">
      <c r="A159" s="557"/>
      <c r="B159" s="557"/>
      <c r="C159" s="557"/>
      <c r="D159" s="557"/>
      <c r="E159" s="557"/>
      <c r="F159" s="557"/>
      <c r="G159" s="557"/>
      <c r="H159" s="557"/>
      <c r="I159" s="557"/>
      <c r="J159" s="557"/>
      <c r="K159" s="557"/>
      <c r="L159" s="557"/>
      <c r="M159" s="551"/>
      <c r="N159" s="551"/>
      <c r="Y159" s="559"/>
      <c r="Z159" s="559"/>
      <c r="AA159" s="559"/>
      <c r="AB159" s="559"/>
      <c r="AC159" s="559"/>
      <c r="AD159" s="559"/>
    </row>
    <row r="160" spans="1:30" ht="12">
      <c r="A160" s="557"/>
      <c r="B160" s="557"/>
      <c r="C160" s="557"/>
      <c r="D160" s="557"/>
      <c r="E160" s="557"/>
      <c r="F160" s="557"/>
      <c r="G160" s="557"/>
      <c r="H160" s="557"/>
      <c r="I160" s="557"/>
      <c r="J160" s="557"/>
      <c r="K160" s="557"/>
      <c r="L160" s="557"/>
      <c r="M160" s="551"/>
      <c r="N160" s="551"/>
      <c r="Y160" s="559"/>
      <c r="Z160" s="559"/>
      <c r="AA160" s="559"/>
      <c r="AB160" s="559"/>
      <c r="AC160" s="559"/>
      <c r="AD160" s="559"/>
    </row>
    <row r="161" spans="1:30" ht="12">
      <c r="A161" s="557"/>
      <c r="B161" s="557"/>
      <c r="C161" s="557"/>
      <c r="D161" s="557"/>
      <c r="E161" s="557"/>
      <c r="F161" s="557"/>
      <c r="G161" s="557"/>
      <c r="H161" s="557"/>
      <c r="I161" s="557"/>
      <c r="J161" s="557"/>
      <c r="K161" s="557"/>
      <c r="L161" s="557"/>
      <c r="M161" s="551"/>
      <c r="N161" s="551"/>
      <c r="Y161" s="559"/>
      <c r="Z161" s="559"/>
      <c r="AA161" s="559"/>
      <c r="AB161" s="559"/>
      <c r="AC161" s="559"/>
      <c r="AD161" s="559"/>
    </row>
    <row r="162" spans="1:30" ht="12">
      <c r="A162" s="557"/>
      <c r="B162" s="557"/>
      <c r="C162" s="557"/>
      <c r="D162" s="557"/>
      <c r="E162" s="557"/>
      <c r="F162" s="557"/>
      <c r="G162" s="557"/>
      <c r="H162" s="557"/>
      <c r="I162" s="557"/>
      <c r="J162" s="557"/>
      <c r="K162" s="557"/>
      <c r="L162" s="557"/>
      <c r="M162" s="551"/>
      <c r="N162" s="551"/>
      <c r="Y162" s="559"/>
      <c r="Z162" s="559"/>
      <c r="AA162" s="559"/>
      <c r="AB162" s="559"/>
      <c r="AC162" s="559"/>
      <c r="AD162" s="559"/>
    </row>
    <row r="163" spans="1:30" ht="12">
      <c r="A163" s="557"/>
      <c r="B163" s="557"/>
      <c r="C163" s="557"/>
      <c r="D163" s="557"/>
      <c r="E163" s="557"/>
      <c r="F163" s="557"/>
      <c r="G163" s="557"/>
      <c r="H163" s="557"/>
      <c r="I163" s="557"/>
      <c r="J163" s="557"/>
      <c r="K163" s="557"/>
      <c r="L163" s="557"/>
      <c r="M163" s="551"/>
      <c r="N163" s="551"/>
      <c r="Y163" s="559"/>
      <c r="Z163" s="559"/>
      <c r="AA163" s="559"/>
      <c r="AB163" s="559"/>
      <c r="AC163" s="559"/>
      <c r="AD163" s="559"/>
    </row>
    <row r="164" spans="1:30" ht="12">
      <c r="A164" s="557"/>
      <c r="B164" s="557"/>
      <c r="C164" s="557"/>
      <c r="D164" s="557"/>
      <c r="E164" s="557"/>
      <c r="F164" s="557"/>
      <c r="G164" s="557"/>
      <c r="H164" s="557"/>
      <c r="I164" s="557"/>
      <c r="J164" s="557"/>
      <c r="K164" s="557"/>
      <c r="L164" s="557"/>
      <c r="M164" s="551"/>
      <c r="N164" s="551"/>
      <c r="Y164" s="559"/>
      <c r="Z164" s="559"/>
      <c r="AA164" s="559"/>
      <c r="AB164" s="559"/>
      <c r="AC164" s="559"/>
      <c r="AD164" s="559"/>
    </row>
    <row r="165" spans="1:30" ht="12">
      <c r="A165" s="557"/>
      <c r="B165" s="557"/>
      <c r="C165" s="557"/>
      <c r="D165" s="557"/>
      <c r="E165" s="557"/>
      <c r="F165" s="557"/>
      <c r="G165" s="557"/>
      <c r="H165" s="557"/>
      <c r="I165" s="557"/>
      <c r="J165" s="557"/>
      <c r="K165" s="557"/>
      <c r="L165" s="557"/>
      <c r="M165" s="551"/>
      <c r="N165" s="551"/>
      <c r="Y165" s="559"/>
      <c r="Z165" s="559"/>
      <c r="AA165" s="559"/>
      <c r="AB165" s="559"/>
      <c r="AC165" s="559"/>
      <c r="AD165" s="559"/>
    </row>
    <row r="166" spans="1:30" ht="12">
      <c r="A166" s="557"/>
      <c r="B166" s="557"/>
      <c r="C166" s="557"/>
      <c r="D166" s="557"/>
      <c r="E166" s="557"/>
      <c r="F166" s="557"/>
      <c r="G166" s="557"/>
      <c r="H166" s="557"/>
      <c r="I166" s="557"/>
      <c r="J166" s="557"/>
      <c r="K166" s="557"/>
      <c r="L166" s="557"/>
      <c r="M166" s="551"/>
      <c r="N166" s="551"/>
      <c r="Y166" s="559"/>
      <c r="Z166" s="559"/>
      <c r="AA166" s="559"/>
      <c r="AB166" s="559"/>
      <c r="AC166" s="559"/>
      <c r="AD166" s="559"/>
    </row>
    <row r="167" spans="1:30" ht="12">
      <c r="A167" s="557"/>
      <c r="B167" s="557"/>
      <c r="C167" s="557"/>
      <c r="D167" s="557"/>
      <c r="E167" s="557"/>
      <c r="F167" s="557"/>
      <c r="G167" s="557"/>
      <c r="H167" s="557"/>
      <c r="I167" s="557"/>
      <c r="J167" s="557"/>
      <c r="K167" s="557"/>
      <c r="L167" s="557"/>
      <c r="M167" s="551"/>
      <c r="N167" s="551"/>
      <c r="Y167" s="559"/>
      <c r="Z167" s="559"/>
      <c r="AA167" s="559"/>
      <c r="AB167" s="559"/>
      <c r="AC167" s="559"/>
      <c r="AD167" s="559"/>
    </row>
    <row r="168" spans="1:30" ht="12">
      <c r="A168" s="557"/>
      <c r="B168" s="557"/>
      <c r="C168" s="557"/>
      <c r="D168" s="557"/>
      <c r="E168" s="557"/>
      <c r="F168" s="557"/>
      <c r="G168" s="557"/>
      <c r="H168" s="557"/>
      <c r="I168" s="557"/>
      <c r="J168" s="557"/>
      <c r="K168" s="557"/>
      <c r="L168" s="557"/>
      <c r="M168" s="551"/>
      <c r="N168" s="551"/>
      <c r="Y168" s="559"/>
      <c r="Z168" s="559"/>
      <c r="AA168" s="559"/>
      <c r="AB168" s="559"/>
      <c r="AC168" s="559"/>
      <c r="AD168" s="559"/>
    </row>
    <row r="169" spans="1:30" ht="12">
      <c r="A169" s="557"/>
      <c r="B169" s="557"/>
      <c r="C169" s="557"/>
      <c r="D169" s="557"/>
      <c r="E169" s="557"/>
      <c r="F169" s="557"/>
      <c r="G169" s="557"/>
      <c r="H169" s="557"/>
      <c r="I169" s="557"/>
      <c r="J169" s="557"/>
      <c r="K169" s="557"/>
      <c r="L169" s="557"/>
      <c r="M169" s="551"/>
      <c r="N169" s="551"/>
      <c r="Y169" s="559"/>
      <c r="Z169" s="559"/>
      <c r="AA169" s="559"/>
      <c r="AB169" s="559"/>
      <c r="AC169" s="559"/>
      <c r="AD169" s="559"/>
    </row>
    <row r="170" spans="1:30" ht="12">
      <c r="A170" s="557"/>
      <c r="B170" s="557"/>
      <c r="C170" s="557"/>
      <c r="D170" s="557"/>
      <c r="E170" s="557"/>
      <c r="F170" s="557"/>
      <c r="G170" s="557"/>
      <c r="H170" s="557"/>
      <c r="I170" s="557"/>
      <c r="J170" s="557"/>
      <c r="K170" s="557"/>
      <c r="L170" s="557"/>
      <c r="M170" s="551"/>
      <c r="N170" s="551"/>
      <c r="Y170" s="559"/>
      <c r="Z170" s="559"/>
      <c r="AA170" s="559"/>
      <c r="AB170" s="559"/>
      <c r="AC170" s="559"/>
      <c r="AD170" s="559"/>
    </row>
    <row r="171" spans="1:30" ht="12">
      <c r="A171" s="557"/>
      <c r="B171" s="557"/>
      <c r="C171" s="557"/>
      <c r="D171" s="557"/>
      <c r="E171" s="557"/>
      <c r="F171" s="557"/>
      <c r="G171" s="557"/>
      <c r="H171" s="557"/>
      <c r="I171" s="557"/>
      <c r="J171" s="557"/>
      <c r="K171" s="557"/>
      <c r="L171" s="557"/>
      <c r="M171" s="551"/>
      <c r="N171" s="551"/>
      <c r="Y171" s="559"/>
      <c r="Z171" s="559"/>
      <c r="AA171" s="559"/>
      <c r="AB171" s="559"/>
      <c r="AC171" s="559"/>
      <c r="AD171" s="559"/>
    </row>
    <row r="172" spans="1:30" ht="12">
      <c r="A172" s="557"/>
      <c r="B172" s="557"/>
      <c r="C172" s="557"/>
      <c r="D172" s="557"/>
      <c r="E172" s="557"/>
      <c r="F172" s="557"/>
      <c r="G172" s="557"/>
      <c r="H172" s="557"/>
      <c r="I172" s="557"/>
      <c r="J172" s="557"/>
      <c r="K172" s="557"/>
      <c r="L172" s="557"/>
      <c r="M172" s="551"/>
      <c r="N172" s="551"/>
      <c r="Y172" s="559"/>
      <c r="Z172" s="559"/>
      <c r="AA172" s="559"/>
      <c r="AB172" s="559"/>
      <c r="AC172" s="559"/>
      <c r="AD172" s="559"/>
    </row>
    <row r="173" spans="1:30" ht="12">
      <c r="A173" s="557"/>
      <c r="B173" s="557"/>
      <c r="C173" s="557"/>
      <c r="D173" s="557"/>
      <c r="E173" s="557"/>
      <c r="F173" s="557"/>
      <c r="G173" s="557"/>
      <c r="H173" s="557"/>
      <c r="I173" s="557"/>
      <c r="J173" s="557"/>
      <c r="K173" s="557"/>
      <c r="L173" s="557"/>
      <c r="M173" s="551"/>
      <c r="N173" s="551"/>
      <c r="Y173" s="559"/>
      <c r="Z173" s="559"/>
      <c r="AA173" s="559"/>
      <c r="AB173" s="559"/>
      <c r="AC173" s="559"/>
      <c r="AD173" s="559"/>
    </row>
    <row r="174" spans="1:30" ht="12">
      <c r="A174" s="557"/>
      <c r="B174" s="557"/>
      <c r="C174" s="557"/>
      <c r="D174" s="557"/>
      <c r="E174" s="557"/>
      <c r="F174" s="557"/>
      <c r="G174" s="557"/>
      <c r="H174" s="557"/>
      <c r="I174" s="557"/>
      <c r="J174" s="557"/>
      <c r="K174" s="557"/>
      <c r="L174" s="557"/>
      <c r="M174" s="551"/>
      <c r="N174" s="551"/>
      <c r="Y174" s="559"/>
      <c r="Z174" s="559"/>
      <c r="AA174" s="559"/>
      <c r="AB174" s="559"/>
      <c r="AC174" s="559"/>
      <c r="AD174" s="559"/>
    </row>
    <row r="175" spans="1:30" ht="12">
      <c r="A175" s="557"/>
      <c r="B175" s="557"/>
      <c r="C175" s="557"/>
      <c r="D175" s="557"/>
      <c r="E175" s="557"/>
      <c r="F175" s="557"/>
      <c r="G175" s="557"/>
      <c r="H175" s="557"/>
      <c r="I175" s="557"/>
      <c r="J175" s="557"/>
      <c r="K175" s="557"/>
      <c r="L175" s="557"/>
      <c r="M175" s="551"/>
      <c r="N175" s="551"/>
      <c r="Y175" s="559"/>
      <c r="Z175" s="559"/>
      <c r="AA175" s="559"/>
      <c r="AB175" s="559"/>
      <c r="AC175" s="559"/>
      <c r="AD175" s="559"/>
    </row>
    <row r="176" spans="1:30" ht="12">
      <c r="A176" s="557"/>
      <c r="B176" s="557"/>
      <c r="C176" s="557"/>
      <c r="D176" s="557"/>
      <c r="E176" s="557"/>
      <c r="F176" s="557"/>
      <c r="G176" s="557"/>
      <c r="H176" s="557"/>
      <c r="I176" s="557"/>
      <c r="J176" s="557"/>
      <c r="K176" s="557"/>
      <c r="L176" s="557"/>
      <c r="M176" s="551"/>
      <c r="N176" s="551"/>
      <c r="Y176" s="559"/>
      <c r="Z176" s="559"/>
      <c r="AA176" s="559"/>
      <c r="AB176" s="559"/>
      <c r="AC176" s="559"/>
      <c r="AD176" s="559"/>
    </row>
    <row r="177" spans="1:30" ht="12">
      <c r="A177" s="557"/>
      <c r="B177" s="557"/>
      <c r="C177" s="557"/>
      <c r="D177" s="557"/>
      <c r="E177" s="557"/>
      <c r="F177" s="557"/>
      <c r="G177" s="557"/>
      <c r="H177" s="557"/>
      <c r="I177" s="557"/>
      <c r="J177" s="557"/>
      <c r="K177" s="557"/>
      <c r="L177" s="557"/>
      <c r="M177" s="551"/>
      <c r="N177" s="551"/>
      <c r="Y177" s="559"/>
      <c r="Z177" s="559"/>
      <c r="AA177" s="559"/>
      <c r="AB177" s="559"/>
      <c r="AC177" s="559"/>
      <c r="AD177" s="559"/>
    </row>
    <row r="178" spans="1:30" ht="12">
      <c r="A178" s="557"/>
      <c r="B178" s="557"/>
      <c r="C178" s="557"/>
      <c r="D178" s="557"/>
      <c r="E178" s="557"/>
      <c r="F178" s="557"/>
      <c r="G178" s="557"/>
      <c r="H178" s="557"/>
      <c r="I178" s="557"/>
      <c r="J178" s="557"/>
      <c r="K178" s="557"/>
      <c r="L178" s="557"/>
      <c r="M178" s="551"/>
      <c r="N178" s="551"/>
      <c r="Y178" s="559"/>
      <c r="Z178" s="559"/>
      <c r="AA178" s="559"/>
      <c r="AB178" s="559"/>
      <c r="AC178" s="559"/>
      <c r="AD178" s="559"/>
    </row>
    <row r="179" spans="1:30" ht="12">
      <c r="A179" s="557"/>
      <c r="B179" s="557"/>
      <c r="C179" s="557"/>
      <c r="D179" s="557"/>
      <c r="E179" s="557"/>
      <c r="F179" s="557"/>
      <c r="G179" s="557"/>
      <c r="H179" s="557"/>
      <c r="I179" s="557"/>
      <c r="J179" s="557"/>
      <c r="K179" s="557"/>
      <c r="L179" s="557"/>
      <c r="M179" s="551"/>
      <c r="N179" s="551"/>
      <c r="Y179" s="559"/>
      <c r="Z179" s="559"/>
      <c r="AA179" s="559"/>
      <c r="AB179" s="559"/>
      <c r="AC179" s="559"/>
      <c r="AD179" s="559"/>
    </row>
    <row r="180" spans="1:30" ht="12">
      <c r="A180" s="557"/>
      <c r="B180" s="557"/>
      <c r="C180" s="557"/>
      <c r="D180" s="557"/>
      <c r="E180" s="557"/>
      <c r="F180" s="557"/>
      <c r="G180" s="557"/>
      <c r="H180" s="557"/>
      <c r="I180" s="557"/>
      <c r="J180" s="557"/>
      <c r="K180" s="557"/>
      <c r="L180" s="557"/>
      <c r="M180" s="551"/>
      <c r="N180" s="551"/>
      <c r="Y180" s="559"/>
      <c r="Z180" s="559"/>
      <c r="AA180" s="559"/>
      <c r="AB180" s="559"/>
      <c r="AC180" s="559"/>
      <c r="AD180" s="559"/>
    </row>
    <row r="181" spans="1:30" ht="12">
      <c r="A181" s="557"/>
      <c r="B181" s="557"/>
      <c r="C181" s="557"/>
      <c r="D181" s="557"/>
      <c r="E181" s="557"/>
      <c r="F181" s="557"/>
      <c r="G181" s="557"/>
      <c r="H181" s="557"/>
      <c r="I181" s="557"/>
      <c r="J181" s="557"/>
      <c r="K181" s="557"/>
      <c r="L181" s="557"/>
      <c r="M181" s="551"/>
      <c r="N181" s="551"/>
      <c r="Y181" s="559"/>
      <c r="Z181" s="559"/>
      <c r="AA181" s="559"/>
      <c r="AB181" s="559"/>
      <c r="AC181" s="559"/>
      <c r="AD181" s="559"/>
    </row>
    <row r="182" spans="1:30" ht="12">
      <c r="A182" s="557"/>
      <c r="B182" s="557"/>
      <c r="C182" s="557"/>
      <c r="D182" s="557"/>
      <c r="E182" s="557"/>
      <c r="F182" s="557"/>
      <c r="G182" s="557"/>
      <c r="H182" s="557"/>
      <c r="I182" s="557"/>
      <c r="J182" s="557"/>
      <c r="K182" s="557"/>
      <c r="L182" s="557"/>
      <c r="M182" s="551"/>
      <c r="N182" s="551"/>
      <c r="Y182" s="559"/>
      <c r="Z182" s="559"/>
      <c r="AA182" s="559"/>
      <c r="AB182" s="559"/>
      <c r="AC182" s="559"/>
      <c r="AD182" s="559"/>
    </row>
    <row r="183" spans="1:30" ht="12">
      <c r="A183" s="557"/>
      <c r="B183" s="557"/>
      <c r="C183" s="557"/>
      <c r="D183" s="557"/>
      <c r="E183" s="557"/>
      <c r="F183" s="557"/>
      <c r="G183" s="557"/>
      <c r="H183" s="557"/>
      <c r="I183" s="557"/>
      <c r="J183" s="557"/>
      <c r="K183" s="557"/>
      <c r="L183" s="557"/>
      <c r="M183" s="551"/>
      <c r="N183" s="551"/>
      <c r="Y183" s="559"/>
      <c r="Z183" s="559"/>
      <c r="AA183" s="559"/>
      <c r="AB183" s="559"/>
      <c r="AC183" s="559"/>
      <c r="AD183" s="559"/>
    </row>
    <row r="184" spans="1:30" ht="12">
      <c r="A184" s="557"/>
      <c r="B184" s="557"/>
      <c r="C184" s="557"/>
      <c r="D184" s="557"/>
      <c r="E184" s="557"/>
      <c r="F184" s="557"/>
      <c r="G184" s="557"/>
      <c r="H184" s="557"/>
      <c r="I184" s="557"/>
      <c r="J184" s="557"/>
      <c r="K184" s="557"/>
      <c r="L184" s="557"/>
      <c r="M184" s="551"/>
      <c r="N184" s="551"/>
      <c r="Y184" s="559"/>
      <c r="Z184" s="559"/>
      <c r="AA184" s="559"/>
      <c r="AB184" s="559"/>
      <c r="AC184" s="559"/>
      <c r="AD184" s="559"/>
    </row>
    <row r="185" spans="1:30" ht="12">
      <c r="A185" s="557"/>
      <c r="B185" s="557"/>
      <c r="C185" s="557"/>
      <c r="D185" s="557"/>
      <c r="E185" s="557"/>
      <c r="F185" s="557"/>
      <c r="G185" s="557"/>
      <c r="H185" s="557"/>
      <c r="I185" s="557"/>
      <c r="J185" s="557"/>
      <c r="K185" s="557"/>
      <c r="L185" s="557"/>
      <c r="M185" s="551"/>
      <c r="N185" s="551"/>
      <c r="Y185" s="559"/>
      <c r="Z185" s="559"/>
      <c r="AA185" s="559"/>
      <c r="AB185" s="559"/>
      <c r="AC185" s="559"/>
      <c r="AD185" s="559"/>
    </row>
    <row r="186" spans="1:30" ht="12">
      <c r="A186" s="557"/>
      <c r="B186" s="557"/>
      <c r="C186" s="557"/>
      <c r="D186" s="557"/>
      <c r="E186" s="557"/>
      <c r="F186" s="557"/>
      <c r="G186" s="557"/>
      <c r="H186" s="557"/>
      <c r="I186" s="557"/>
      <c r="J186" s="557"/>
      <c r="K186" s="557"/>
      <c r="L186" s="557"/>
      <c r="M186" s="551"/>
      <c r="N186" s="551"/>
      <c r="Y186" s="559"/>
      <c r="Z186" s="559"/>
      <c r="AA186" s="559"/>
      <c r="AB186" s="559"/>
      <c r="AC186" s="559"/>
      <c r="AD186" s="559"/>
    </row>
    <row r="187" spans="1:30" ht="12">
      <c r="A187" s="557"/>
      <c r="B187" s="557"/>
      <c r="C187" s="557"/>
      <c r="D187" s="557"/>
      <c r="E187" s="557"/>
      <c r="F187" s="557"/>
      <c r="G187" s="557"/>
      <c r="H187" s="557"/>
      <c r="I187" s="557"/>
      <c r="J187" s="557"/>
      <c r="K187" s="557"/>
      <c r="L187" s="557"/>
      <c r="M187" s="551"/>
      <c r="N187" s="551"/>
      <c r="Y187" s="559"/>
      <c r="Z187" s="559"/>
      <c r="AA187" s="559"/>
      <c r="AB187" s="559"/>
      <c r="AC187" s="559"/>
      <c r="AD187" s="559"/>
    </row>
    <row r="188" spans="1:30" ht="12">
      <c r="A188" s="557"/>
      <c r="B188" s="557"/>
      <c r="C188" s="557"/>
      <c r="D188" s="557"/>
      <c r="E188" s="557"/>
      <c r="F188" s="557"/>
      <c r="G188" s="557"/>
      <c r="H188" s="557"/>
      <c r="I188" s="557"/>
      <c r="J188" s="557"/>
      <c r="K188" s="557"/>
      <c r="L188" s="557"/>
      <c r="M188" s="551"/>
      <c r="N188" s="551"/>
      <c r="Y188" s="559"/>
      <c r="Z188" s="559"/>
      <c r="AA188" s="559"/>
      <c r="AB188" s="559"/>
      <c r="AC188" s="559"/>
      <c r="AD188" s="559"/>
    </row>
    <row r="189" spans="1:30" ht="12">
      <c r="A189" s="557"/>
      <c r="B189" s="557"/>
      <c r="C189" s="557"/>
      <c r="D189" s="557"/>
      <c r="E189" s="557"/>
      <c r="F189" s="557"/>
      <c r="G189" s="557"/>
      <c r="H189" s="557"/>
      <c r="I189" s="557"/>
      <c r="J189" s="557"/>
      <c r="K189" s="557"/>
      <c r="L189" s="557"/>
      <c r="M189" s="551"/>
      <c r="N189" s="551"/>
      <c r="Y189" s="559"/>
      <c r="Z189" s="559"/>
      <c r="AA189" s="559"/>
      <c r="AB189" s="559"/>
      <c r="AC189" s="559"/>
      <c r="AD189" s="559"/>
    </row>
    <row r="190" spans="1:30" ht="12">
      <c r="A190" s="557"/>
      <c r="B190" s="557"/>
      <c r="C190" s="557"/>
      <c r="D190" s="557"/>
      <c r="E190" s="557"/>
      <c r="F190" s="557"/>
      <c r="G190" s="557"/>
      <c r="H190" s="557"/>
      <c r="I190" s="557"/>
      <c r="J190" s="557"/>
      <c r="K190" s="557"/>
      <c r="L190" s="557"/>
      <c r="M190" s="551"/>
      <c r="N190" s="551"/>
      <c r="Y190" s="559"/>
      <c r="Z190" s="559"/>
      <c r="AA190" s="559"/>
      <c r="AB190" s="559"/>
      <c r="AC190" s="559"/>
      <c r="AD190" s="559"/>
    </row>
    <row r="191" spans="1:30" ht="12">
      <c r="A191" s="557"/>
      <c r="B191" s="557"/>
      <c r="C191" s="557"/>
      <c r="D191" s="557"/>
      <c r="E191" s="557"/>
      <c r="F191" s="557"/>
      <c r="G191" s="557"/>
      <c r="H191" s="557"/>
      <c r="I191" s="557"/>
      <c r="J191" s="557"/>
      <c r="K191" s="557"/>
      <c r="L191" s="557"/>
      <c r="M191" s="551"/>
      <c r="N191" s="551"/>
      <c r="Y191" s="559"/>
      <c r="Z191" s="559"/>
      <c r="AA191" s="559"/>
      <c r="AB191" s="559"/>
      <c r="AC191" s="559"/>
      <c r="AD191" s="559"/>
    </row>
    <row r="192" spans="1:30" ht="12">
      <c r="A192" s="557"/>
      <c r="B192" s="557"/>
      <c r="C192" s="557"/>
      <c r="D192" s="557"/>
      <c r="E192" s="557"/>
      <c r="F192" s="557"/>
      <c r="G192" s="557"/>
      <c r="H192" s="557"/>
      <c r="I192" s="557"/>
      <c r="J192" s="557"/>
      <c r="K192" s="557"/>
      <c r="L192" s="557"/>
      <c r="M192" s="551"/>
      <c r="N192" s="551"/>
      <c r="Y192" s="559"/>
      <c r="Z192" s="559"/>
      <c r="AA192" s="559"/>
      <c r="AB192" s="559"/>
      <c r="AC192" s="559"/>
      <c r="AD192" s="559"/>
    </row>
    <row r="193" spans="1:30" ht="12">
      <c r="A193" s="557"/>
      <c r="B193" s="557"/>
      <c r="C193" s="557"/>
      <c r="D193" s="557"/>
      <c r="E193" s="557"/>
      <c r="F193" s="557"/>
      <c r="G193" s="557"/>
      <c r="H193" s="557"/>
      <c r="I193" s="557"/>
      <c r="J193" s="557"/>
      <c r="K193" s="557"/>
      <c r="L193" s="557"/>
      <c r="M193" s="551"/>
      <c r="N193" s="551"/>
      <c r="Y193" s="559"/>
      <c r="Z193" s="559"/>
      <c r="AA193" s="559"/>
      <c r="AB193" s="559"/>
      <c r="AC193" s="559"/>
      <c r="AD193" s="559"/>
    </row>
    <row r="194" spans="1:30" ht="12">
      <c r="A194" s="557"/>
      <c r="B194" s="557"/>
      <c r="C194" s="557"/>
      <c r="D194" s="557"/>
      <c r="E194" s="557"/>
      <c r="F194" s="557"/>
      <c r="G194" s="557"/>
      <c r="H194" s="557"/>
      <c r="I194" s="557"/>
      <c r="J194" s="557"/>
      <c r="K194" s="557"/>
      <c r="L194" s="557"/>
      <c r="M194" s="551"/>
      <c r="N194" s="551"/>
      <c r="Y194" s="559"/>
      <c r="Z194" s="559"/>
      <c r="AA194" s="559"/>
      <c r="AB194" s="559"/>
      <c r="AC194" s="559"/>
      <c r="AD194" s="559"/>
    </row>
    <row r="195" spans="1:30" ht="12">
      <c r="A195" s="557"/>
      <c r="B195" s="557"/>
      <c r="C195" s="557"/>
      <c r="D195" s="557"/>
      <c r="E195" s="557"/>
      <c r="F195" s="557"/>
      <c r="G195" s="557"/>
      <c r="H195" s="557"/>
      <c r="I195" s="557"/>
      <c r="J195" s="557"/>
      <c r="K195" s="557"/>
      <c r="L195" s="557"/>
      <c r="M195" s="551"/>
      <c r="N195" s="551"/>
      <c r="Y195" s="559"/>
      <c r="Z195" s="559"/>
      <c r="AA195" s="559"/>
      <c r="AB195" s="559"/>
      <c r="AC195" s="559"/>
      <c r="AD195" s="559"/>
    </row>
    <row r="196" spans="1:30" ht="12">
      <c r="A196" s="557"/>
      <c r="B196" s="557"/>
      <c r="C196" s="557"/>
      <c r="D196" s="557"/>
      <c r="E196" s="557"/>
      <c r="F196" s="557"/>
      <c r="G196" s="557"/>
      <c r="H196" s="557"/>
      <c r="I196" s="557"/>
      <c r="J196" s="557"/>
      <c r="K196" s="557"/>
      <c r="L196" s="557"/>
      <c r="M196" s="551"/>
      <c r="N196" s="551"/>
      <c r="Y196" s="559"/>
      <c r="Z196" s="559"/>
      <c r="AA196" s="559"/>
      <c r="AB196" s="559"/>
      <c r="AC196" s="559"/>
      <c r="AD196" s="559"/>
    </row>
    <row r="197" spans="1:30" ht="12">
      <c r="A197" s="557"/>
      <c r="B197" s="557"/>
      <c r="C197" s="557"/>
      <c r="D197" s="557"/>
      <c r="E197" s="557"/>
      <c r="F197" s="557"/>
      <c r="G197" s="557"/>
      <c r="H197" s="557"/>
      <c r="I197" s="557"/>
      <c r="J197" s="557"/>
      <c r="K197" s="557"/>
      <c r="L197" s="557"/>
      <c r="M197" s="551"/>
      <c r="N197" s="551"/>
      <c r="Y197" s="559"/>
      <c r="Z197" s="559"/>
      <c r="AA197" s="559"/>
      <c r="AB197" s="559"/>
      <c r="AC197" s="559"/>
      <c r="AD197" s="559"/>
    </row>
    <row r="198" spans="1:30" ht="12">
      <c r="A198" s="557"/>
      <c r="B198" s="557"/>
      <c r="C198" s="557"/>
      <c r="D198" s="557"/>
      <c r="E198" s="557"/>
      <c r="F198" s="557"/>
      <c r="G198" s="557"/>
      <c r="H198" s="557"/>
      <c r="I198" s="557"/>
      <c r="J198" s="557"/>
      <c r="K198" s="557"/>
      <c r="L198" s="557"/>
      <c r="M198" s="551"/>
      <c r="N198" s="551"/>
      <c r="Y198" s="559"/>
      <c r="Z198" s="559"/>
      <c r="AA198" s="559"/>
      <c r="AB198" s="559"/>
      <c r="AC198" s="559"/>
      <c r="AD198" s="559"/>
    </row>
    <row r="199" spans="1:30" ht="12">
      <c r="A199" s="557"/>
      <c r="B199" s="557"/>
      <c r="C199" s="557"/>
      <c r="D199" s="557"/>
      <c r="E199" s="557"/>
      <c r="F199" s="557"/>
      <c r="G199" s="557"/>
      <c r="H199" s="557"/>
      <c r="I199" s="557"/>
      <c r="J199" s="557"/>
      <c r="K199" s="557"/>
      <c r="L199" s="557"/>
      <c r="M199" s="551"/>
      <c r="N199" s="551"/>
      <c r="Y199" s="559"/>
      <c r="Z199" s="559"/>
      <c r="AA199" s="559"/>
      <c r="AB199" s="559"/>
      <c r="AC199" s="559"/>
      <c r="AD199" s="559"/>
    </row>
    <row r="200" spans="1:30" ht="12">
      <c r="A200" s="557"/>
      <c r="B200" s="557"/>
      <c r="C200" s="557"/>
      <c r="D200" s="557"/>
      <c r="E200" s="557"/>
      <c r="F200" s="557"/>
      <c r="G200" s="557"/>
      <c r="H200" s="557"/>
      <c r="I200" s="557"/>
      <c r="J200" s="557"/>
      <c r="K200" s="557"/>
      <c r="L200" s="557"/>
      <c r="M200" s="551"/>
      <c r="N200" s="551"/>
      <c r="Y200" s="559"/>
      <c r="Z200" s="559"/>
      <c r="AA200" s="559"/>
      <c r="AB200" s="559"/>
      <c r="AC200" s="559"/>
      <c r="AD200" s="559"/>
    </row>
    <row r="201" spans="1:30" ht="12">
      <c r="A201" s="557"/>
      <c r="B201" s="557"/>
      <c r="C201" s="557"/>
      <c r="D201" s="557"/>
      <c r="E201" s="557"/>
      <c r="F201" s="557"/>
      <c r="G201" s="557"/>
      <c r="H201" s="557"/>
      <c r="I201" s="557"/>
      <c r="J201" s="557"/>
      <c r="K201" s="557"/>
      <c r="L201" s="557"/>
      <c r="M201" s="551"/>
      <c r="N201" s="551"/>
      <c r="Y201" s="559"/>
      <c r="Z201" s="559"/>
      <c r="AA201" s="559"/>
      <c r="AB201" s="559"/>
      <c r="AC201" s="559"/>
      <c r="AD201" s="559"/>
    </row>
    <row r="202" spans="1:30" ht="12">
      <c r="A202" s="557"/>
      <c r="B202" s="557"/>
      <c r="C202" s="557"/>
      <c r="D202" s="557"/>
      <c r="E202" s="557"/>
      <c r="F202" s="557"/>
      <c r="G202" s="557"/>
      <c r="H202" s="557"/>
      <c r="I202" s="557"/>
      <c r="J202" s="557"/>
      <c r="K202" s="557"/>
      <c r="L202" s="557"/>
      <c r="M202" s="551"/>
      <c r="N202" s="551"/>
      <c r="Y202" s="559"/>
      <c r="Z202" s="559"/>
      <c r="AA202" s="559"/>
      <c r="AB202" s="559"/>
      <c r="AC202" s="559"/>
      <c r="AD202" s="559"/>
    </row>
    <row r="203" spans="1:30" ht="12">
      <c r="A203" s="557"/>
      <c r="B203" s="557"/>
      <c r="C203" s="557"/>
      <c r="D203" s="557"/>
      <c r="E203" s="557"/>
      <c r="F203" s="557"/>
      <c r="G203" s="557"/>
      <c r="H203" s="557"/>
      <c r="I203" s="557"/>
      <c r="J203" s="557"/>
      <c r="K203" s="557"/>
      <c r="L203" s="557"/>
      <c r="M203" s="551"/>
      <c r="N203" s="551"/>
      <c r="Y203" s="559"/>
      <c r="Z203" s="559"/>
      <c r="AA203" s="559"/>
      <c r="AB203" s="559"/>
      <c r="AC203" s="559"/>
      <c r="AD203" s="559"/>
    </row>
    <row r="204" spans="1:30" ht="12">
      <c r="A204" s="557"/>
      <c r="B204" s="557"/>
      <c r="C204" s="557"/>
      <c r="D204" s="557"/>
      <c r="E204" s="557"/>
      <c r="F204" s="557"/>
      <c r="G204" s="557"/>
      <c r="H204" s="557"/>
      <c r="I204" s="557"/>
      <c r="J204" s="557"/>
      <c r="K204" s="557"/>
      <c r="L204" s="557"/>
      <c r="M204" s="551"/>
      <c r="N204" s="551"/>
      <c r="Y204" s="559"/>
      <c r="Z204" s="559"/>
      <c r="AA204" s="559"/>
      <c r="AB204" s="559"/>
      <c r="AC204" s="559"/>
      <c r="AD204" s="559"/>
    </row>
    <row r="205" spans="1:30" ht="12">
      <c r="A205" s="557"/>
      <c r="B205" s="557"/>
      <c r="C205" s="557"/>
      <c r="D205" s="557"/>
      <c r="E205" s="557"/>
      <c r="F205" s="557"/>
      <c r="G205" s="557"/>
      <c r="H205" s="557"/>
      <c r="I205" s="557"/>
      <c r="J205" s="557"/>
      <c r="K205" s="557"/>
      <c r="L205" s="557"/>
      <c r="M205" s="551"/>
      <c r="N205" s="551"/>
      <c r="Y205" s="559"/>
      <c r="Z205" s="559"/>
      <c r="AA205" s="559"/>
      <c r="AB205" s="559"/>
      <c r="AC205" s="559"/>
      <c r="AD205" s="559"/>
    </row>
    <row r="206" spans="1:30" ht="12">
      <c r="A206" s="557"/>
      <c r="B206" s="557"/>
      <c r="C206" s="557"/>
      <c r="D206" s="557"/>
      <c r="E206" s="557"/>
      <c r="F206" s="557"/>
      <c r="G206" s="557"/>
      <c r="H206" s="557"/>
      <c r="I206" s="557"/>
      <c r="J206" s="557"/>
      <c r="K206" s="557"/>
      <c r="L206" s="557"/>
      <c r="M206" s="551"/>
      <c r="N206" s="551"/>
      <c r="Y206" s="559"/>
      <c r="Z206" s="559"/>
      <c r="AA206" s="559"/>
      <c r="AB206" s="559"/>
      <c r="AC206" s="559"/>
      <c r="AD206" s="559"/>
    </row>
    <row r="207" spans="1:30" ht="12">
      <c r="A207" s="557"/>
      <c r="B207" s="557"/>
      <c r="C207" s="557"/>
      <c r="D207" s="557"/>
      <c r="E207" s="557"/>
      <c r="F207" s="557"/>
      <c r="G207" s="557"/>
      <c r="H207" s="557"/>
      <c r="I207" s="557"/>
      <c r="J207" s="557"/>
      <c r="K207" s="557"/>
      <c r="L207" s="557"/>
      <c r="M207" s="551"/>
      <c r="N207" s="551"/>
      <c r="Y207" s="559"/>
      <c r="Z207" s="559"/>
      <c r="AA207" s="559"/>
      <c r="AB207" s="559"/>
      <c r="AC207" s="559"/>
      <c r="AD207" s="559"/>
    </row>
    <row r="208" spans="1:30" ht="12">
      <c r="A208" s="557"/>
      <c r="B208" s="557"/>
      <c r="C208" s="557"/>
      <c r="D208" s="557"/>
      <c r="E208" s="557"/>
      <c r="F208" s="557"/>
      <c r="G208" s="557"/>
      <c r="H208" s="557"/>
      <c r="I208" s="557"/>
      <c r="J208" s="557"/>
      <c r="K208" s="557"/>
      <c r="L208" s="557"/>
      <c r="M208" s="551"/>
      <c r="N208" s="551"/>
      <c r="Y208" s="559"/>
      <c r="Z208" s="559"/>
      <c r="AA208" s="559"/>
      <c r="AB208" s="559"/>
      <c r="AC208" s="559"/>
      <c r="AD208" s="559"/>
    </row>
    <row r="209" spans="1:30" ht="12">
      <c r="A209" s="557"/>
      <c r="B209" s="557"/>
      <c r="C209" s="557"/>
      <c r="D209" s="557"/>
      <c r="E209" s="557"/>
      <c r="F209" s="557"/>
      <c r="G209" s="557"/>
      <c r="H209" s="557"/>
      <c r="I209" s="557"/>
      <c r="J209" s="557"/>
      <c r="K209" s="557"/>
      <c r="L209" s="557"/>
      <c r="M209" s="551"/>
      <c r="N209" s="551"/>
      <c r="Y209" s="559"/>
      <c r="Z209" s="559"/>
      <c r="AA209" s="559"/>
      <c r="AB209" s="559"/>
      <c r="AC209" s="559"/>
      <c r="AD209" s="559"/>
    </row>
    <row r="210" spans="1:30" ht="12">
      <c r="A210" s="557"/>
      <c r="B210" s="557"/>
      <c r="C210" s="557"/>
      <c r="D210" s="557"/>
      <c r="E210" s="557"/>
      <c r="F210" s="557"/>
      <c r="G210" s="557"/>
      <c r="H210" s="557"/>
      <c r="I210" s="557"/>
      <c r="J210" s="557"/>
      <c r="K210" s="557"/>
      <c r="L210" s="557"/>
      <c r="M210" s="551"/>
      <c r="N210" s="551"/>
      <c r="Y210" s="559"/>
      <c r="Z210" s="559"/>
      <c r="AA210" s="559"/>
      <c r="AB210" s="559"/>
      <c r="AC210" s="559"/>
      <c r="AD210" s="559"/>
    </row>
    <row r="211" spans="1:30" ht="12">
      <c r="A211" s="557"/>
      <c r="B211" s="557"/>
      <c r="C211" s="557"/>
      <c r="D211" s="557"/>
      <c r="E211" s="557"/>
      <c r="F211" s="557"/>
      <c r="G211" s="557"/>
      <c r="H211" s="557"/>
      <c r="I211" s="557"/>
      <c r="J211" s="557"/>
      <c r="K211" s="557"/>
      <c r="L211" s="557"/>
      <c r="M211" s="551"/>
      <c r="N211" s="551"/>
      <c r="Y211" s="559"/>
      <c r="Z211" s="559"/>
      <c r="AA211" s="559"/>
      <c r="AB211" s="559"/>
      <c r="AC211" s="559"/>
      <c r="AD211" s="559"/>
    </row>
    <row r="212" spans="1:30" ht="12">
      <c r="A212" s="557"/>
      <c r="B212" s="557"/>
      <c r="C212" s="557"/>
      <c r="D212" s="557"/>
      <c r="E212" s="557"/>
      <c r="F212" s="557"/>
      <c r="G212" s="557"/>
      <c r="H212" s="557"/>
      <c r="I212" s="557"/>
      <c r="J212" s="557"/>
      <c r="K212" s="557"/>
      <c r="L212" s="557"/>
      <c r="M212" s="551"/>
      <c r="N212" s="551"/>
      <c r="Y212" s="559"/>
      <c r="Z212" s="559"/>
      <c r="AA212" s="559"/>
      <c r="AB212" s="559"/>
      <c r="AC212" s="559"/>
      <c r="AD212" s="559"/>
    </row>
    <row r="213" spans="1:30" ht="12">
      <c r="A213" s="557"/>
      <c r="B213" s="557"/>
      <c r="C213" s="557"/>
      <c r="D213" s="557"/>
      <c r="E213" s="557"/>
      <c r="F213" s="557"/>
      <c r="G213" s="557"/>
      <c r="H213" s="557"/>
      <c r="I213" s="557"/>
      <c r="J213" s="557"/>
      <c r="K213" s="557"/>
      <c r="L213" s="557"/>
      <c r="M213" s="551"/>
      <c r="N213" s="551"/>
      <c r="Y213" s="559"/>
      <c r="Z213" s="559"/>
      <c r="AA213" s="559"/>
      <c r="AB213" s="559"/>
      <c r="AC213" s="559"/>
      <c r="AD213" s="559"/>
    </row>
    <row r="214" spans="1:30" ht="12">
      <c r="A214" s="557"/>
      <c r="B214" s="557"/>
      <c r="C214" s="557"/>
      <c r="D214" s="557"/>
      <c r="E214" s="557"/>
      <c r="F214" s="557"/>
      <c r="G214" s="557"/>
      <c r="H214" s="557"/>
      <c r="I214" s="557"/>
      <c r="J214" s="557"/>
      <c r="K214" s="557"/>
      <c r="L214" s="557"/>
      <c r="M214" s="551"/>
      <c r="N214" s="551"/>
      <c r="Y214" s="559"/>
      <c r="Z214" s="559"/>
      <c r="AA214" s="559"/>
      <c r="AB214" s="559"/>
      <c r="AC214" s="559"/>
      <c r="AD214" s="559"/>
    </row>
    <row r="215" spans="1:30" ht="12">
      <c r="A215" s="557"/>
      <c r="B215" s="557"/>
      <c r="C215" s="557"/>
      <c r="D215" s="557"/>
      <c r="E215" s="557"/>
      <c r="F215" s="557"/>
      <c r="G215" s="557"/>
      <c r="H215" s="557"/>
      <c r="I215" s="557"/>
      <c r="J215" s="557"/>
      <c r="K215" s="557"/>
      <c r="L215" s="557"/>
      <c r="M215" s="551"/>
      <c r="N215" s="551"/>
      <c r="Y215" s="559"/>
      <c r="Z215" s="559"/>
      <c r="AA215" s="559"/>
      <c r="AB215" s="559"/>
      <c r="AC215" s="559"/>
      <c r="AD215" s="559"/>
    </row>
    <row r="216" spans="1:30" ht="12">
      <c r="A216" s="557"/>
      <c r="B216" s="557"/>
      <c r="C216" s="557"/>
      <c r="D216" s="557"/>
      <c r="E216" s="557"/>
      <c r="F216" s="557"/>
      <c r="G216" s="557"/>
      <c r="H216" s="557"/>
      <c r="I216" s="557"/>
      <c r="J216" s="557"/>
      <c r="K216" s="557"/>
      <c r="L216" s="557"/>
      <c r="M216" s="551"/>
      <c r="N216" s="551"/>
      <c r="Y216" s="559"/>
      <c r="Z216" s="559"/>
      <c r="AA216" s="559"/>
      <c r="AB216" s="559"/>
      <c r="AC216" s="559"/>
      <c r="AD216" s="559"/>
    </row>
    <row r="217" spans="1:30" ht="12">
      <c r="A217" s="557"/>
      <c r="B217" s="557"/>
      <c r="C217" s="557"/>
      <c r="D217" s="557"/>
      <c r="E217" s="557"/>
      <c r="F217" s="557"/>
      <c r="G217" s="557"/>
      <c r="H217" s="557"/>
      <c r="I217" s="557"/>
      <c r="J217" s="557"/>
      <c r="K217" s="557"/>
      <c r="L217" s="557"/>
      <c r="M217" s="551"/>
      <c r="N217" s="551"/>
      <c r="Y217" s="559"/>
      <c r="Z217" s="559"/>
      <c r="AA217" s="559"/>
      <c r="AB217" s="559"/>
      <c r="AC217" s="559"/>
      <c r="AD217" s="559"/>
    </row>
    <row r="218" spans="1:30" ht="12">
      <c r="A218" s="557"/>
      <c r="B218" s="557"/>
      <c r="C218" s="557"/>
      <c r="D218" s="557"/>
      <c r="E218" s="557"/>
      <c r="F218" s="557"/>
      <c r="G218" s="557"/>
      <c r="H218" s="557"/>
      <c r="I218" s="557"/>
      <c r="J218" s="557"/>
      <c r="K218" s="557"/>
      <c r="L218" s="557"/>
      <c r="M218" s="551"/>
      <c r="N218" s="551"/>
      <c r="Y218" s="559"/>
      <c r="Z218" s="559"/>
      <c r="AA218" s="559"/>
      <c r="AB218" s="559"/>
      <c r="AC218" s="559"/>
      <c r="AD218" s="559"/>
    </row>
    <row r="219" spans="1:30" ht="12">
      <c r="A219" s="557"/>
      <c r="B219" s="557"/>
      <c r="C219" s="557"/>
      <c r="D219" s="557"/>
      <c r="E219" s="557"/>
      <c r="F219" s="557"/>
      <c r="G219" s="557"/>
      <c r="H219" s="557"/>
      <c r="I219" s="557"/>
      <c r="J219" s="557"/>
      <c r="K219" s="557"/>
      <c r="L219" s="557"/>
      <c r="M219" s="551"/>
      <c r="N219" s="551"/>
      <c r="Y219" s="559"/>
      <c r="Z219" s="559"/>
      <c r="AA219" s="559"/>
      <c r="AB219" s="559"/>
      <c r="AC219" s="559"/>
      <c r="AD219" s="559"/>
    </row>
    <row r="220" spans="1:30" ht="12">
      <c r="A220" s="557"/>
      <c r="B220" s="557"/>
      <c r="C220" s="557"/>
      <c r="D220" s="557"/>
      <c r="E220" s="557"/>
      <c r="F220" s="557"/>
      <c r="G220" s="557"/>
      <c r="H220" s="557"/>
      <c r="I220" s="557"/>
      <c r="J220" s="557"/>
      <c r="K220" s="557"/>
      <c r="L220" s="557"/>
      <c r="M220" s="551"/>
      <c r="N220" s="551"/>
      <c r="Y220" s="559"/>
      <c r="Z220" s="559"/>
      <c r="AA220" s="559"/>
      <c r="AB220" s="559"/>
      <c r="AC220" s="559"/>
      <c r="AD220" s="559"/>
    </row>
    <row r="221" spans="1:30" ht="12">
      <c r="A221" s="557"/>
      <c r="B221" s="557"/>
      <c r="C221" s="557"/>
      <c r="D221" s="557"/>
      <c r="E221" s="557"/>
      <c r="F221" s="557"/>
      <c r="G221" s="557"/>
      <c r="H221" s="557"/>
      <c r="I221" s="557"/>
      <c r="J221" s="557"/>
      <c r="K221" s="557"/>
      <c r="L221" s="557"/>
      <c r="M221" s="551"/>
      <c r="N221" s="551"/>
      <c r="Y221" s="559"/>
      <c r="Z221" s="559"/>
      <c r="AA221" s="559"/>
      <c r="AB221" s="559"/>
      <c r="AC221" s="559"/>
      <c r="AD221" s="559"/>
    </row>
    <row r="222" spans="1:30" ht="12">
      <c r="A222" s="557"/>
      <c r="B222" s="557"/>
      <c r="C222" s="557"/>
      <c r="D222" s="557"/>
      <c r="E222" s="557"/>
      <c r="F222" s="557"/>
      <c r="G222" s="557"/>
      <c r="H222" s="557"/>
      <c r="I222" s="557"/>
      <c r="J222" s="557"/>
      <c r="K222" s="557"/>
      <c r="L222" s="557"/>
      <c r="M222" s="551"/>
      <c r="N222" s="551"/>
      <c r="Y222" s="559"/>
      <c r="Z222" s="559"/>
      <c r="AA222" s="559"/>
      <c r="AB222" s="559"/>
      <c r="AC222" s="559"/>
      <c r="AD222" s="559"/>
    </row>
    <row r="223" spans="1:30" ht="12">
      <c r="A223" s="557"/>
      <c r="B223" s="557"/>
      <c r="C223" s="557"/>
      <c r="D223" s="557"/>
      <c r="E223" s="557"/>
      <c r="F223" s="557"/>
      <c r="G223" s="557"/>
      <c r="H223" s="557"/>
      <c r="I223" s="557"/>
      <c r="J223" s="557"/>
      <c r="K223" s="557"/>
      <c r="L223" s="557"/>
      <c r="M223" s="551"/>
      <c r="N223" s="551"/>
      <c r="Y223" s="559"/>
      <c r="Z223" s="559"/>
      <c r="AA223" s="559"/>
      <c r="AB223" s="559"/>
      <c r="AC223" s="559"/>
      <c r="AD223" s="559"/>
    </row>
    <row r="224" spans="1:30" ht="12">
      <c r="A224" s="557"/>
      <c r="B224" s="557"/>
      <c r="C224" s="557"/>
      <c r="D224" s="557"/>
      <c r="E224" s="557"/>
      <c r="F224" s="557"/>
      <c r="G224" s="557"/>
      <c r="H224" s="557"/>
      <c r="I224" s="557"/>
      <c r="J224" s="557"/>
      <c r="K224" s="557"/>
      <c r="L224" s="557"/>
      <c r="M224" s="551"/>
      <c r="N224" s="551"/>
      <c r="Y224" s="559"/>
      <c r="Z224" s="559"/>
      <c r="AA224" s="559"/>
      <c r="AB224" s="559"/>
      <c r="AC224" s="559"/>
      <c r="AD224" s="559"/>
    </row>
    <row r="225" spans="1:30" ht="12">
      <c r="A225" s="557"/>
      <c r="B225" s="557"/>
      <c r="C225" s="557"/>
      <c r="D225" s="557"/>
      <c r="E225" s="557"/>
      <c r="F225" s="557"/>
      <c r="G225" s="557"/>
      <c r="H225" s="557"/>
      <c r="I225" s="557"/>
      <c r="J225" s="557"/>
      <c r="K225" s="557"/>
      <c r="L225" s="557"/>
      <c r="M225" s="551"/>
      <c r="N225" s="551"/>
      <c r="Y225" s="559"/>
      <c r="Z225" s="559"/>
      <c r="AA225" s="559"/>
      <c r="AB225" s="559"/>
      <c r="AC225" s="559"/>
      <c r="AD225" s="559"/>
    </row>
    <row r="226" spans="1:30" ht="12">
      <c r="A226" s="557"/>
      <c r="B226" s="557"/>
      <c r="C226" s="557"/>
      <c r="D226" s="557"/>
      <c r="E226" s="557"/>
      <c r="F226" s="557"/>
      <c r="G226" s="557"/>
      <c r="H226" s="557"/>
      <c r="I226" s="557"/>
      <c r="J226" s="557"/>
      <c r="K226" s="557"/>
      <c r="L226" s="557"/>
      <c r="M226" s="551"/>
      <c r="N226" s="551"/>
      <c r="Y226" s="559"/>
      <c r="Z226" s="559"/>
      <c r="AA226" s="559"/>
      <c r="AB226" s="559"/>
      <c r="AC226" s="559"/>
      <c r="AD226" s="559"/>
    </row>
    <row r="227" spans="1:30" ht="12">
      <c r="A227" s="557"/>
      <c r="B227" s="557"/>
      <c r="C227" s="557"/>
      <c r="D227" s="557"/>
      <c r="E227" s="557"/>
      <c r="F227" s="557"/>
      <c r="G227" s="557"/>
      <c r="H227" s="557"/>
      <c r="I227" s="557"/>
      <c r="J227" s="557"/>
      <c r="K227" s="557"/>
      <c r="L227" s="557"/>
      <c r="M227" s="551"/>
      <c r="N227" s="551"/>
      <c r="Y227" s="559"/>
      <c r="Z227" s="559"/>
      <c r="AA227" s="559"/>
      <c r="AB227" s="559"/>
      <c r="AC227" s="559"/>
      <c r="AD227" s="559"/>
    </row>
    <row r="228" spans="1:30" ht="12">
      <c r="A228" s="557"/>
      <c r="B228" s="557"/>
      <c r="C228" s="557"/>
      <c r="D228" s="557"/>
      <c r="E228" s="557"/>
      <c r="F228" s="557"/>
      <c r="G228" s="557"/>
      <c r="H228" s="557"/>
      <c r="I228" s="557"/>
      <c r="J228" s="557"/>
      <c r="K228" s="557"/>
      <c r="L228" s="557"/>
      <c r="M228" s="551"/>
      <c r="N228" s="551"/>
      <c r="Y228" s="559"/>
      <c r="Z228" s="559"/>
      <c r="AA228" s="559"/>
      <c r="AB228" s="559"/>
      <c r="AC228" s="559"/>
      <c r="AD228" s="559"/>
    </row>
    <row r="229" spans="1:30" ht="12">
      <c r="A229" s="557"/>
      <c r="B229" s="557"/>
      <c r="C229" s="557"/>
      <c r="D229" s="557"/>
      <c r="E229" s="557"/>
      <c r="F229" s="557"/>
      <c r="G229" s="557"/>
      <c r="H229" s="557"/>
      <c r="I229" s="557"/>
      <c r="J229" s="557"/>
      <c r="K229" s="557"/>
      <c r="L229" s="557"/>
      <c r="M229" s="551"/>
      <c r="N229" s="551"/>
      <c r="Y229" s="559"/>
      <c r="Z229" s="559"/>
      <c r="AA229" s="559"/>
      <c r="AB229" s="559"/>
      <c r="AC229" s="559"/>
      <c r="AD229" s="559"/>
    </row>
    <row r="230" spans="1:30" ht="12">
      <c r="A230" s="557"/>
      <c r="B230" s="557"/>
      <c r="C230" s="557"/>
      <c r="D230" s="557"/>
      <c r="E230" s="557"/>
      <c r="F230" s="557"/>
      <c r="G230" s="557"/>
      <c r="H230" s="557"/>
      <c r="I230" s="557"/>
      <c r="J230" s="557"/>
      <c r="K230" s="557"/>
      <c r="L230" s="557"/>
      <c r="M230" s="551"/>
      <c r="N230" s="551"/>
      <c r="Y230" s="559"/>
      <c r="Z230" s="559"/>
      <c r="AA230" s="559"/>
      <c r="AB230" s="559"/>
      <c r="AC230" s="559"/>
      <c r="AD230" s="559"/>
    </row>
    <row r="231" spans="1:30" ht="12">
      <c r="A231" s="557"/>
      <c r="B231" s="557"/>
      <c r="C231" s="557"/>
      <c r="D231" s="557"/>
      <c r="E231" s="557"/>
      <c r="F231" s="557"/>
      <c r="G231" s="557"/>
      <c r="H231" s="557"/>
      <c r="I231" s="557"/>
      <c r="J231" s="557"/>
      <c r="K231" s="557"/>
      <c r="L231" s="557"/>
      <c r="M231" s="551"/>
      <c r="N231" s="551"/>
      <c r="Y231" s="559"/>
      <c r="Z231" s="559"/>
      <c r="AA231" s="559"/>
      <c r="AB231" s="559"/>
      <c r="AC231" s="559"/>
      <c r="AD231" s="559"/>
    </row>
    <row r="232" spans="1:30" ht="12">
      <c r="A232" s="557"/>
      <c r="B232" s="557"/>
      <c r="C232" s="557"/>
      <c r="D232" s="557"/>
      <c r="E232" s="557"/>
      <c r="F232" s="557"/>
      <c r="G232" s="557"/>
      <c r="H232" s="557"/>
      <c r="I232" s="557"/>
      <c r="J232" s="557"/>
      <c r="K232" s="557"/>
      <c r="L232" s="557"/>
      <c r="M232" s="551"/>
      <c r="N232" s="551"/>
      <c r="Y232" s="559"/>
      <c r="Z232" s="559"/>
      <c r="AA232" s="559"/>
      <c r="AB232" s="559"/>
      <c r="AC232" s="559"/>
      <c r="AD232" s="559"/>
    </row>
    <row r="233" spans="1:30" ht="12">
      <c r="A233" s="557"/>
      <c r="B233" s="557"/>
      <c r="C233" s="557"/>
      <c r="D233" s="557"/>
      <c r="E233" s="557"/>
      <c r="F233" s="557"/>
      <c r="G233" s="557"/>
      <c r="H233" s="557"/>
      <c r="I233" s="557"/>
      <c r="J233" s="557"/>
      <c r="K233" s="557"/>
      <c r="L233" s="557"/>
      <c r="M233" s="551"/>
      <c r="N233" s="551"/>
      <c r="Y233" s="559"/>
      <c r="Z233" s="559"/>
      <c r="AA233" s="559"/>
      <c r="AB233" s="559"/>
      <c r="AC233" s="559"/>
      <c r="AD233" s="559"/>
    </row>
    <row r="234" spans="1:30" ht="12">
      <c r="A234" s="557"/>
      <c r="B234" s="557"/>
      <c r="C234" s="557"/>
      <c r="D234" s="557"/>
      <c r="E234" s="557"/>
      <c r="F234" s="557"/>
      <c r="G234" s="557"/>
      <c r="H234" s="557"/>
      <c r="I234" s="557"/>
      <c r="J234" s="557"/>
      <c r="K234" s="557"/>
      <c r="L234" s="557"/>
      <c r="M234" s="551"/>
      <c r="N234" s="551"/>
      <c r="Y234" s="559"/>
      <c r="Z234" s="559"/>
      <c r="AA234" s="559"/>
      <c r="AB234" s="559"/>
      <c r="AC234" s="559"/>
      <c r="AD234" s="559"/>
    </row>
    <row r="235" spans="1:30" ht="12">
      <c r="A235" s="557"/>
      <c r="B235" s="557"/>
      <c r="C235" s="557"/>
      <c r="D235" s="557"/>
      <c r="E235" s="557"/>
      <c r="F235" s="557"/>
      <c r="G235" s="557"/>
      <c r="H235" s="557"/>
      <c r="I235" s="557"/>
      <c r="J235" s="557"/>
      <c r="K235" s="557"/>
      <c r="L235" s="557"/>
      <c r="M235" s="551"/>
      <c r="N235" s="551"/>
      <c r="Y235" s="559"/>
      <c r="Z235" s="559"/>
      <c r="AA235" s="559"/>
      <c r="AB235" s="559"/>
      <c r="AC235" s="559"/>
      <c r="AD235" s="559"/>
    </row>
    <row r="236" spans="1:30" ht="12">
      <c r="A236" s="557"/>
      <c r="B236" s="557"/>
      <c r="C236" s="557"/>
      <c r="D236" s="557"/>
      <c r="E236" s="557"/>
      <c r="F236" s="557"/>
      <c r="G236" s="557"/>
      <c r="H236" s="557"/>
      <c r="I236" s="557"/>
      <c r="J236" s="557"/>
      <c r="K236" s="557"/>
      <c r="L236" s="557"/>
      <c r="M236" s="551"/>
      <c r="N236" s="551"/>
      <c r="Y236" s="559"/>
      <c r="Z236" s="559"/>
      <c r="AA236" s="559"/>
      <c r="AB236" s="559"/>
      <c r="AC236" s="559"/>
      <c r="AD236" s="559"/>
    </row>
    <row r="237" spans="1:30" ht="12">
      <c r="A237" s="557"/>
      <c r="B237" s="557"/>
      <c r="C237" s="557"/>
      <c r="D237" s="557"/>
      <c r="E237" s="557"/>
      <c r="F237" s="557"/>
      <c r="G237" s="557"/>
      <c r="H237" s="557"/>
      <c r="I237" s="557"/>
      <c r="J237" s="557"/>
      <c r="K237" s="557"/>
      <c r="L237" s="557"/>
      <c r="M237" s="551"/>
      <c r="N237" s="551"/>
      <c r="Y237" s="559"/>
      <c r="Z237" s="559"/>
      <c r="AA237" s="559"/>
      <c r="AB237" s="559"/>
      <c r="AC237" s="559"/>
      <c r="AD237" s="559"/>
    </row>
    <row r="238" spans="1:30" ht="12">
      <c r="A238" s="557"/>
      <c r="B238" s="557"/>
      <c r="C238" s="557"/>
      <c r="D238" s="557"/>
      <c r="E238" s="557"/>
      <c r="F238" s="557"/>
      <c r="G238" s="557"/>
      <c r="H238" s="557"/>
      <c r="I238" s="557"/>
      <c r="J238" s="557"/>
      <c r="K238" s="557"/>
      <c r="L238" s="557"/>
      <c r="M238" s="551"/>
      <c r="N238" s="551"/>
      <c r="Y238" s="559"/>
      <c r="Z238" s="559"/>
      <c r="AA238" s="559"/>
      <c r="AB238" s="559"/>
      <c r="AC238" s="559"/>
      <c r="AD238" s="559"/>
    </row>
    <row r="239" spans="1:30" ht="12">
      <c r="A239" s="557"/>
      <c r="B239" s="557"/>
      <c r="C239" s="557"/>
      <c r="D239" s="557"/>
      <c r="E239" s="557"/>
      <c r="F239" s="557"/>
      <c r="G239" s="557"/>
      <c r="H239" s="557"/>
      <c r="I239" s="557"/>
      <c r="J239" s="557"/>
      <c r="K239" s="557"/>
      <c r="L239" s="557"/>
      <c r="M239" s="551"/>
      <c r="N239" s="551"/>
      <c r="Y239" s="559"/>
      <c r="Z239" s="559"/>
      <c r="AA239" s="559"/>
      <c r="AB239" s="559"/>
      <c r="AC239" s="559"/>
      <c r="AD239" s="559"/>
    </row>
    <row r="240" spans="1:30" ht="12">
      <c r="A240" s="557"/>
      <c r="B240" s="557"/>
      <c r="C240" s="557"/>
      <c r="D240" s="557"/>
      <c r="E240" s="557"/>
      <c r="F240" s="557"/>
      <c r="G240" s="557"/>
      <c r="H240" s="557"/>
      <c r="I240" s="557"/>
      <c r="J240" s="557"/>
      <c r="K240" s="557"/>
      <c r="L240" s="557"/>
      <c r="M240" s="551"/>
      <c r="N240" s="551"/>
      <c r="Y240" s="559"/>
      <c r="Z240" s="559"/>
      <c r="AA240" s="559"/>
      <c r="AB240" s="559"/>
      <c r="AC240" s="559"/>
      <c r="AD240" s="559"/>
    </row>
    <row r="241" spans="1:30" ht="12">
      <c r="A241" s="557"/>
      <c r="B241" s="557"/>
      <c r="C241" s="557"/>
      <c r="D241" s="557"/>
      <c r="E241" s="557"/>
      <c r="F241" s="557"/>
      <c r="G241" s="557"/>
      <c r="H241" s="557"/>
      <c r="I241" s="557"/>
      <c r="J241" s="557"/>
      <c r="K241" s="557"/>
      <c r="L241" s="557"/>
      <c r="M241" s="551"/>
      <c r="N241" s="551"/>
      <c r="Y241" s="559"/>
      <c r="Z241" s="559"/>
      <c r="AA241" s="559"/>
      <c r="AB241" s="559"/>
      <c r="AC241" s="559"/>
      <c r="AD241" s="559"/>
    </row>
    <row r="242" spans="1:30" ht="12">
      <c r="A242" s="557"/>
      <c r="B242" s="557"/>
      <c r="C242" s="557"/>
      <c r="D242" s="557"/>
      <c r="E242" s="557"/>
      <c r="F242" s="557"/>
      <c r="G242" s="557"/>
      <c r="H242" s="557"/>
      <c r="I242" s="557"/>
      <c r="J242" s="557"/>
      <c r="K242" s="557"/>
      <c r="L242" s="557"/>
      <c r="M242" s="551"/>
      <c r="N242" s="551"/>
      <c r="Y242" s="559"/>
      <c r="Z242" s="559"/>
      <c r="AA242" s="559"/>
      <c r="AB242" s="559"/>
      <c r="AC242" s="559"/>
      <c r="AD242" s="559"/>
    </row>
    <row r="243" spans="1:30" ht="12">
      <c r="A243" s="557"/>
      <c r="B243" s="557"/>
      <c r="C243" s="557"/>
      <c r="D243" s="557"/>
      <c r="E243" s="557"/>
      <c r="F243" s="557"/>
      <c r="G243" s="557"/>
      <c r="H243" s="557"/>
      <c r="I243" s="557"/>
      <c r="J243" s="557"/>
      <c r="K243" s="557"/>
      <c r="L243" s="557"/>
      <c r="M243" s="551"/>
      <c r="N243" s="551"/>
      <c r="Y243" s="559"/>
      <c r="Z243" s="559"/>
      <c r="AA243" s="559"/>
      <c r="AB243" s="559"/>
      <c r="AC243" s="559"/>
      <c r="AD243" s="559"/>
    </row>
    <row r="244" spans="1:30" ht="12">
      <c r="A244" s="557"/>
      <c r="B244" s="557"/>
      <c r="C244" s="557"/>
      <c r="D244" s="557"/>
      <c r="E244" s="557"/>
      <c r="F244" s="557"/>
      <c r="G244" s="557"/>
      <c r="H244" s="557"/>
      <c r="I244" s="557"/>
      <c r="J244" s="557"/>
      <c r="K244" s="557"/>
      <c r="L244" s="557"/>
      <c r="M244" s="551"/>
      <c r="N244" s="551"/>
      <c r="Y244" s="559"/>
      <c r="Z244" s="559"/>
      <c r="AA244" s="559"/>
      <c r="AB244" s="559"/>
      <c r="AC244" s="559"/>
      <c r="AD244" s="559"/>
    </row>
    <row r="245" spans="1:30" ht="12">
      <c r="A245" s="557"/>
      <c r="B245" s="557"/>
      <c r="C245" s="557"/>
      <c r="D245" s="557"/>
      <c r="E245" s="557"/>
      <c r="F245" s="557"/>
      <c r="G245" s="557"/>
      <c r="H245" s="557"/>
      <c r="I245" s="557"/>
      <c r="J245" s="557"/>
      <c r="K245" s="557"/>
      <c r="L245" s="557"/>
      <c r="M245" s="551"/>
      <c r="N245" s="551"/>
      <c r="Y245" s="559"/>
      <c r="Z245" s="559"/>
      <c r="AA245" s="559"/>
      <c r="AB245" s="559"/>
      <c r="AC245" s="559"/>
      <c r="AD245" s="559"/>
    </row>
    <row r="246" spans="1:30" ht="12">
      <c r="A246" s="557"/>
      <c r="B246" s="557"/>
      <c r="C246" s="557"/>
      <c r="D246" s="557"/>
      <c r="E246" s="557"/>
      <c r="F246" s="557"/>
      <c r="G246" s="557"/>
      <c r="H246" s="557"/>
      <c r="I246" s="557"/>
      <c r="J246" s="557"/>
      <c r="K246" s="557"/>
      <c r="L246" s="557"/>
      <c r="M246" s="551"/>
      <c r="N246" s="551"/>
      <c r="Y246" s="559"/>
      <c r="Z246" s="559"/>
      <c r="AA246" s="559"/>
      <c r="AB246" s="559"/>
      <c r="AC246" s="559"/>
      <c r="AD246" s="559"/>
    </row>
    <row r="247" spans="1:30" ht="12">
      <c r="A247" s="557"/>
      <c r="B247" s="557"/>
      <c r="C247" s="557"/>
      <c r="D247" s="557"/>
      <c r="E247" s="557"/>
      <c r="F247" s="557"/>
      <c r="G247" s="557"/>
      <c r="H247" s="557"/>
      <c r="I247" s="557"/>
      <c r="J247" s="557"/>
      <c r="K247" s="557"/>
      <c r="L247" s="557"/>
      <c r="M247" s="551"/>
      <c r="N247" s="551"/>
      <c r="Y247" s="559"/>
      <c r="Z247" s="559"/>
      <c r="AA247" s="559"/>
      <c r="AB247" s="559"/>
      <c r="AC247" s="559"/>
      <c r="AD247" s="559"/>
    </row>
    <row r="248" spans="1:30" ht="12">
      <c r="A248" s="557"/>
      <c r="B248" s="557"/>
      <c r="C248" s="557"/>
      <c r="D248" s="557"/>
      <c r="E248" s="557"/>
      <c r="F248" s="557"/>
      <c r="G248" s="557"/>
      <c r="H248" s="557"/>
      <c r="I248" s="557"/>
      <c r="J248" s="557"/>
      <c r="K248" s="557"/>
      <c r="L248" s="557"/>
      <c r="M248" s="551"/>
      <c r="N248" s="551"/>
      <c r="Y248" s="559"/>
      <c r="Z248" s="559"/>
      <c r="AA248" s="559"/>
      <c r="AB248" s="559"/>
      <c r="AC248" s="559"/>
      <c r="AD248" s="559"/>
    </row>
    <row r="249" spans="1:30" ht="12">
      <c r="A249" s="557"/>
      <c r="B249" s="557"/>
      <c r="C249" s="557"/>
      <c r="D249" s="557"/>
      <c r="E249" s="557"/>
      <c r="F249" s="557"/>
      <c r="G249" s="557"/>
      <c r="H249" s="557"/>
      <c r="I249" s="557"/>
      <c r="J249" s="557"/>
      <c r="K249" s="557"/>
      <c r="L249" s="557"/>
      <c r="M249" s="551"/>
      <c r="N249" s="551"/>
      <c r="Y249" s="559"/>
      <c r="Z249" s="559"/>
      <c r="AA249" s="559"/>
      <c r="AB249" s="559"/>
      <c r="AC249" s="559"/>
      <c r="AD249" s="559"/>
    </row>
    <row r="250" spans="1:30" ht="12">
      <c r="A250" s="557"/>
      <c r="B250" s="557"/>
      <c r="C250" s="557"/>
      <c r="D250" s="557"/>
      <c r="E250" s="557"/>
      <c r="F250" s="557"/>
      <c r="G250" s="557"/>
      <c r="H250" s="557"/>
      <c r="I250" s="557"/>
      <c r="J250" s="557"/>
      <c r="K250" s="557"/>
      <c r="L250" s="557"/>
      <c r="M250" s="551"/>
      <c r="N250" s="551"/>
      <c r="Y250" s="559"/>
      <c r="Z250" s="559"/>
      <c r="AA250" s="559"/>
      <c r="AB250" s="559"/>
      <c r="AC250" s="559"/>
      <c r="AD250" s="559"/>
    </row>
    <row r="251" spans="1:30" ht="12">
      <c r="A251" s="557"/>
      <c r="B251" s="557"/>
      <c r="C251" s="557"/>
      <c r="D251" s="557"/>
      <c r="E251" s="557"/>
      <c r="F251" s="557"/>
      <c r="G251" s="557"/>
      <c r="H251" s="557"/>
      <c r="I251" s="557"/>
      <c r="J251" s="557"/>
      <c r="K251" s="557"/>
      <c r="L251" s="557"/>
      <c r="M251" s="551"/>
      <c r="N251" s="551"/>
      <c r="Y251" s="559"/>
      <c r="Z251" s="559"/>
      <c r="AA251" s="559"/>
      <c r="AB251" s="559"/>
      <c r="AC251" s="559"/>
      <c r="AD251" s="559"/>
    </row>
    <row r="252" spans="1:30" ht="12">
      <c r="A252" s="557"/>
      <c r="B252" s="557"/>
      <c r="C252" s="557"/>
      <c r="D252" s="557"/>
      <c r="E252" s="557"/>
      <c r="F252" s="557"/>
      <c r="G252" s="557"/>
      <c r="H252" s="557"/>
      <c r="I252" s="557"/>
      <c r="J252" s="557"/>
      <c r="K252" s="557"/>
      <c r="L252" s="557"/>
      <c r="M252" s="551"/>
      <c r="N252" s="551"/>
      <c r="Y252" s="559"/>
      <c r="Z252" s="559"/>
      <c r="AA252" s="559"/>
      <c r="AB252" s="559"/>
      <c r="AC252" s="559"/>
      <c r="AD252" s="559"/>
    </row>
    <row r="253" spans="1:30" ht="12">
      <c r="A253" s="557"/>
      <c r="B253" s="557"/>
      <c r="C253" s="557"/>
      <c r="D253" s="557"/>
      <c r="E253" s="557"/>
      <c r="F253" s="557"/>
      <c r="G253" s="557"/>
      <c r="H253" s="557"/>
      <c r="I253" s="557"/>
      <c r="J253" s="557"/>
      <c r="K253" s="557"/>
      <c r="L253" s="557"/>
      <c r="M253" s="551"/>
      <c r="N253" s="551"/>
      <c r="Y253" s="559"/>
      <c r="Z253" s="559"/>
      <c r="AA253" s="559"/>
      <c r="AB253" s="559"/>
      <c r="AC253" s="559"/>
      <c r="AD253" s="559"/>
    </row>
    <row r="254" spans="1:30" ht="12">
      <c r="A254" s="557"/>
      <c r="B254" s="557"/>
      <c r="C254" s="557"/>
      <c r="D254" s="557"/>
      <c r="E254" s="557"/>
      <c r="F254" s="557"/>
      <c r="G254" s="557"/>
      <c r="H254" s="557"/>
      <c r="I254" s="557"/>
      <c r="J254" s="557"/>
      <c r="K254" s="557"/>
      <c r="L254" s="557"/>
      <c r="M254" s="551"/>
      <c r="N254" s="551"/>
      <c r="Y254" s="559"/>
      <c r="Z254" s="559"/>
      <c r="AA254" s="559"/>
      <c r="AB254" s="559"/>
      <c r="AC254" s="559"/>
      <c r="AD254" s="559"/>
    </row>
    <row r="255" spans="1:30" ht="12">
      <c r="A255" s="557"/>
      <c r="B255" s="557"/>
      <c r="C255" s="557"/>
      <c r="D255" s="557"/>
      <c r="E255" s="557"/>
      <c r="F255" s="557"/>
      <c r="G255" s="557"/>
      <c r="H255" s="557"/>
      <c r="I255" s="557"/>
      <c r="J255" s="557"/>
      <c r="K255" s="557"/>
      <c r="L255" s="557"/>
      <c r="M255" s="551"/>
      <c r="N255" s="551"/>
      <c r="Y255" s="559"/>
      <c r="Z255" s="559"/>
      <c r="AA255" s="559"/>
      <c r="AB255" s="559"/>
      <c r="AC255" s="559"/>
      <c r="AD255" s="559"/>
    </row>
    <row r="256" spans="1:30" ht="12">
      <c r="A256" s="557"/>
      <c r="B256" s="557"/>
      <c r="C256" s="557"/>
      <c r="D256" s="557"/>
      <c r="E256" s="557"/>
      <c r="F256" s="557"/>
      <c r="G256" s="557"/>
      <c r="H256" s="557"/>
      <c r="I256" s="557"/>
      <c r="J256" s="557"/>
      <c r="K256" s="557"/>
      <c r="L256" s="557"/>
      <c r="M256" s="551"/>
      <c r="N256" s="551"/>
      <c r="Y256" s="559"/>
      <c r="Z256" s="559"/>
      <c r="AA256" s="559"/>
      <c r="AB256" s="559"/>
      <c r="AC256" s="559"/>
      <c r="AD256" s="559"/>
    </row>
    <row r="257" spans="1:30" ht="12">
      <c r="A257" s="557"/>
      <c r="B257" s="557"/>
      <c r="C257" s="557"/>
      <c r="D257" s="557"/>
      <c r="E257" s="557"/>
      <c r="F257" s="557"/>
      <c r="G257" s="557"/>
      <c r="H257" s="557"/>
      <c r="I257" s="557"/>
      <c r="J257" s="557"/>
      <c r="K257" s="557"/>
      <c r="L257" s="557"/>
      <c r="M257" s="551"/>
      <c r="N257" s="551"/>
      <c r="Y257" s="559"/>
      <c r="Z257" s="559"/>
      <c r="AA257" s="559"/>
      <c r="AB257" s="559"/>
      <c r="AC257" s="559"/>
      <c r="AD257" s="559"/>
    </row>
    <row r="258" spans="1:30" ht="12">
      <c r="A258" s="557"/>
      <c r="B258" s="557"/>
      <c r="C258" s="557"/>
      <c r="D258" s="557"/>
      <c r="E258" s="557"/>
      <c r="F258" s="557"/>
      <c r="G258" s="557"/>
      <c r="H258" s="557"/>
      <c r="I258" s="557"/>
      <c r="J258" s="557"/>
      <c r="K258" s="557"/>
      <c r="L258" s="557"/>
      <c r="M258" s="551"/>
      <c r="N258" s="551"/>
      <c r="Y258" s="559"/>
      <c r="Z258" s="559"/>
      <c r="AA258" s="559"/>
      <c r="AB258" s="559"/>
      <c r="AC258" s="559"/>
      <c r="AD258" s="559"/>
    </row>
    <row r="259" spans="1:30" ht="12">
      <c r="A259" s="557"/>
      <c r="B259" s="557"/>
      <c r="C259" s="557"/>
      <c r="D259" s="557"/>
      <c r="E259" s="557"/>
      <c r="F259" s="557"/>
      <c r="G259" s="557"/>
      <c r="H259" s="557"/>
      <c r="I259" s="557"/>
      <c r="J259" s="557"/>
      <c r="K259" s="557"/>
      <c r="L259" s="557"/>
      <c r="M259" s="551"/>
      <c r="N259" s="551"/>
      <c r="Y259" s="559"/>
      <c r="Z259" s="559"/>
      <c r="AA259" s="559"/>
      <c r="AB259" s="559"/>
      <c r="AC259" s="559"/>
      <c r="AD259" s="559"/>
    </row>
    <row r="260" spans="1:30" ht="12">
      <c r="A260" s="557"/>
      <c r="B260" s="557"/>
      <c r="C260" s="557"/>
      <c r="D260" s="557"/>
      <c r="E260" s="557"/>
      <c r="F260" s="557"/>
      <c r="G260" s="557"/>
      <c r="H260" s="557"/>
      <c r="I260" s="557"/>
      <c r="J260" s="557"/>
      <c r="K260" s="557"/>
      <c r="L260" s="557"/>
      <c r="M260" s="551"/>
      <c r="N260" s="551"/>
      <c r="Y260" s="559"/>
      <c r="Z260" s="559"/>
      <c r="AA260" s="559"/>
      <c r="AB260" s="559"/>
      <c r="AC260" s="559"/>
      <c r="AD260" s="559"/>
    </row>
    <row r="261" spans="1:30" ht="12">
      <c r="A261" s="557"/>
      <c r="B261" s="557"/>
      <c r="C261" s="557"/>
      <c r="D261" s="557"/>
      <c r="E261" s="557"/>
      <c r="F261" s="557"/>
      <c r="G261" s="557"/>
      <c r="H261" s="557"/>
      <c r="I261" s="557"/>
      <c r="J261" s="557"/>
      <c r="K261" s="557"/>
      <c r="L261" s="557"/>
      <c r="M261" s="551"/>
      <c r="N261" s="551"/>
      <c r="Y261" s="559"/>
      <c r="Z261" s="559"/>
      <c r="AA261" s="559"/>
      <c r="AB261" s="559"/>
      <c r="AC261" s="559"/>
      <c r="AD261" s="559"/>
    </row>
    <row r="262" spans="1:30" ht="12">
      <c r="A262" s="557"/>
      <c r="B262" s="557"/>
      <c r="C262" s="557"/>
      <c r="D262" s="557"/>
      <c r="E262" s="557"/>
      <c r="F262" s="557"/>
      <c r="G262" s="557"/>
      <c r="H262" s="557"/>
      <c r="I262" s="557"/>
      <c r="J262" s="557"/>
      <c r="K262" s="557"/>
      <c r="L262" s="557"/>
      <c r="M262" s="551"/>
      <c r="N262" s="551"/>
      <c r="Y262" s="559"/>
      <c r="Z262" s="559"/>
      <c r="AA262" s="559"/>
      <c r="AB262" s="559"/>
      <c r="AC262" s="559"/>
      <c r="AD262" s="559"/>
    </row>
    <row r="263" spans="1:30" ht="12">
      <c r="A263" s="557"/>
      <c r="B263" s="557"/>
      <c r="C263" s="557"/>
      <c r="D263" s="557"/>
      <c r="E263" s="557"/>
      <c r="F263" s="557"/>
      <c r="G263" s="557"/>
      <c r="H263" s="557"/>
      <c r="I263" s="557"/>
      <c r="J263" s="557"/>
      <c r="K263" s="557"/>
      <c r="L263" s="557"/>
      <c r="M263" s="551"/>
      <c r="N263" s="551"/>
      <c r="Y263" s="559"/>
      <c r="Z263" s="559"/>
      <c r="AA263" s="559"/>
      <c r="AB263" s="559"/>
      <c r="AC263" s="559"/>
      <c r="AD263" s="559"/>
    </row>
    <row r="264" spans="1:30" ht="12">
      <c r="A264" s="557"/>
      <c r="B264" s="557"/>
      <c r="C264" s="557"/>
      <c r="D264" s="557"/>
      <c r="E264" s="557"/>
      <c r="F264" s="557"/>
      <c r="G264" s="557"/>
      <c r="H264" s="557"/>
      <c r="I264" s="557"/>
      <c r="J264" s="557"/>
      <c r="K264" s="557"/>
      <c r="L264" s="557"/>
      <c r="M264" s="551"/>
      <c r="N264" s="551"/>
      <c r="Y264" s="559"/>
      <c r="Z264" s="559"/>
      <c r="AA264" s="559"/>
      <c r="AB264" s="559"/>
      <c r="AC264" s="559"/>
      <c r="AD264" s="559"/>
    </row>
    <row r="265" spans="1:30" ht="12">
      <c r="A265" s="557"/>
      <c r="B265" s="557"/>
      <c r="C265" s="557"/>
      <c r="D265" s="557"/>
      <c r="E265" s="557"/>
      <c r="F265" s="557"/>
      <c r="G265" s="557"/>
      <c r="H265" s="557"/>
      <c r="I265" s="557"/>
      <c r="J265" s="557"/>
      <c r="K265" s="557"/>
      <c r="L265" s="557"/>
      <c r="M265" s="551"/>
      <c r="N265" s="551"/>
      <c r="Y265" s="559"/>
      <c r="Z265" s="559"/>
      <c r="AA265" s="559"/>
      <c r="AB265" s="559"/>
      <c r="AC265" s="559"/>
      <c r="AD265" s="559"/>
    </row>
    <row r="266" spans="1:30" ht="12">
      <c r="A266" s="557"/>
      <c r="B266" s="557"/>
      <c r="C266" s="557"/>
      <c r="D266" s="557"/>
      <c r="E266" s="557"/>
      <c r="F266" s="557"/>
      <c r="G266" s="557"/>
      <c r="H266" s="557"/>
      <c r="I266" s="557"/>
      <c r="J266" s="557"/>
      <c r="K266" s="557"/>
      <c r="L266" s="557"/>
      <c r="M266" s="551"/>
      <c r="N266" s="551"/>
      <c r="Y266" s="559"/>
      <c r="Z266" s="559"/>
      <c r="AA266" s="559"/>
      <c r="AB266" s="559"/>
      <c r="AC266" s="559"/>
      <c r="AD266" s="559"/>
    </row>
    <row r="267" spans="1:30" ht="12">
      <c r="A267" s="557"/>
      <c r="B267" s="557"/>
      <c r="C267" s="557"/>
      <c r="D267" s="557"/>
      <c r="E267" s="557"/>
      <c r="F267" s="557"/>
      <c r="G267" s="557"/>
      <c r="H267" s="557"/>
      <c r="I267" s="557"/>
      <c r="J267" s="557"/>
      <c r="K267" s="557"/>
      <c r="L267" s="557"/>
      <c r="M267" s="551"/>
      <c r="N267" s="551"/>
      <c r="Y267" s="559"/>
      <c r="Z267" s="559"/>
      <c r="AA267" s="559"/>
      <c r="AB267" s="559"/>
      <c r="AC267" s="559"/>
      <c r="AD267" s="559"/>
    </row>
    <row r="268" spans="1:30" ht="12">
      <c r="A268" s="557"/>
      <c r="B268" s="557"/>
      <c r="C268" s="557"/>
      <c r="D268" s="557"/>
      <c r="E268" s="557"/>
      <c r="F268" s="557"/>
      <c r="G268" s="557"/>
      <c r="H268" s="557"/>
      <c r="I268" s="557"/>
      <c r="J268" s="557"/>
      <c r="K268" s="557"/>
      <c r="L268" s="557"/>
      <c r="M268" s="551"/>
      <c r="N268" s="551"/>
      <c r="Y268" s="559"/>
      <c r="Z268" s="559"/>
      <c r="AA268" s="559"/>
      <c r="AB268" s="559"/>
      <c r="AC268" s="559"/>
      <c r="AD268" s="559"/>
    </row>
    <row r="269" spans="1:30" ht="12">
      <c r="A269" s="557"/>
      <c r="B269" s="557"/>
      <c r="C269" s="557"/>
      <c r="D269" s="557"/>
      <c r="E269" s="557"/>
      <c r="F269" s="557"/>
      <c r="G269" s="557"/>
      <c r="H269" s="557"/>
      <c r="I269" s="557"/>
      <c r="J269" s="557"/>
      <c r="K269" s="557"/>
      <c r="L269" s="557"/>
      <c r="M269" s="551"/>
      <c r="N269" s="551"/>
      <c r="Y269" s="559"/>
      <c r="Z269" s="559"/>
      <c r="AA269" s="559"/>
      <c r="AB269" s="559"/>
      <c r="AC269" s="559"/>
      <c r="AD269" s="559"/>
    </row>
    <row r="270" spans="1:30" ht="12">
      <c r="A270" s="557"/>
      <c r="B270" s="557"/>
      <c r="C270" s="557"/>
      <c r="D270" s="557"/>
      <c r="E270" s="557"/>
      <c r="F270" s="557"/>
      <c r="G270" s="557"/>
      <c r="H270" s="557"/>
      <c r="I270" s="557"/>
      <c r="J270" s="557"/>
      <c r="K270" s="557"/>
      <c r="L270" s="557"/>
      <c r="M270" s="551"/>
      <c r="N270" s="551"/>
      <c r="Y270" s="559"/>
      <c r="Z270" s="559"/>
      <c r="AA270" s="559"/>
      <c r="AB270" s="559"/>
      <c r="AC270" s="559"/>
      <c r="AD270" s="559"/>
    </row>
    <row r="271" spans="1:30" ht="12">
      <c r="A271" s="557"/>
      <c r="B271" s="557"/>
      <c r="C271" s="557"/>
      <c r="D271" s="557"/>
      <c r="E271" s="557"/>
      <c r="F271" s="557"/>
      <c r="G271" s="557"/>
      <c r="H271" s="557"/>
      <c r="I271" s="557"/>
      <c r="J271" s="557"/>
      <c r="K271" s="557"/>
      <c r="L271" s="557"/>
      <c r="M271" s="551"/>
      <c r="N271" s="551"/>
      <c r="Y271" s="559"/>
      <c r="Z271" s="559"/>
      <c r="AA271" s="559"/>
      <c r="AB271" s="559"/>
      <c r="AC271" s="559"/>
      <c r="AD271" s="559"/>
    </row>
    <row r="272" spans="1:30" ht="12">
      <c r="A272" s="557"/>
      <c r="B272" s="557"/>
      <c r="C272" s="557"/>
      <c r="D272" s="557"/>
      <c r="E272" s="557"/>
      <c r="F272" s="557"/>
      <c r="G272" s="557"/>
      <c r="H272" s="557"/>
      <c r="I272" s="557"/>
      <c r="J272" s="557"/>
      <c r="K272" s="557"/>
      <c r="L272" s="557"/>
      <c r="M272" s="551"/>
      <c r="N272" s="551"/>
      <c r="Y272" s="559"/>
      <c r="Z272" s="559"/>
      <c r="AA272" s="559"/>
      <c r="AB272" s="559"/>
      <c r="AC272" s="559"/>
      <c r="AD272" s="559"/>
    </row>
    <row r="273" spans="1:30" ht="12">
      <c r="A273" s="557"/>
      <c r="B273" s="557"/>
      <c r="C273" s="557"/>
      <c r="D273" s="557"/>
      <c r="E273" s="557"/>
      <c r="F273" s="557"/>
      <c r="G273" s="557"/>
      <c r="H273" s="557"/>
      <c r="I273" s="557"/>
      <c r="J273" s="557"/>
      <c r="K273" s="557"/>
      <c r="L273" s="557"/>
      <c r="M273" s="551"/>
      <c r="N273" s="551"/>
      <c r="Y273" s="559"/>
      <c r="Z273" s="559"/>
      <c r="AA273" s="559"/>
      <c r="AB273" s="559"/>
      <c r="AC273" s="559"/>
      <c r="AD273" s="559"/>
    </row>
    <row r="274" spans="1:30" ht="12">
      <c r="A274" s="557"/>
      <c r="B274" s="557"/>
      <c r="C274" s="557"/>
      <c r="D274" s="557"/>
      <c r="E274" s="557"/>
      <c r="F274" s="557"/>
      <c r="G274" s="557"/>
      <c r="H274" s="557"/>
      <c r="I274" s="557"/>
      <c r="J274" s="557"/>
      <c r="K274" s="557"/>
      <c r="L274" s="557"/>
      <c r="M274" s="551"/>
      <c r="N274" s="551"/>
      <c r="Y274" s="559"/>
      <c r="Z274" s="559"/>
      <c r="AA274" s="559"/>
      <c r="AB274" s="559"/>
      <c r="AC274" s="559"/>
      <c r="AD274" s="559"/>
    </row>
    <row r="275" spans="1:30" ht="12">
      <c r="A275" s="557"/>
      <c r="B275" s="557"/>
      <c r="C275" s="557"/>
      <c r="D275" s="557"/>
      <c r="E275" s="557"/>
      <c r="F275" s="557"/>
      <c r="G275" s="557"/>
      <c r="H275" s="557"/>
      <c r="I275" s="557"/>
      <c r="J275" s="557"/>
      <c r="K275" s="557"/>
      <c r="L275" s="557"/>
      <c r="M275" s="551"/>
      <c r="N275" s="551"/>
      <c r="Y275" s="559"/>
      <c r="Z275" s="559"/>
      <c r="AA275" s="559"/>
      <c r="AB275" s="559"/>
      <c r="AC275" s="559"/>
      <c r="AD275" s="559"/>
    </row>
    <row r="276" spans="1:30" ht="12">
      <c r="A276" s="557"/>
      <c r="B276" s="557"/>
      <c r="C276" s="557"/>
      <c r="D276" s="557"/>
      <c r="E276" s="557"/>
      <c r="F276" s="557"/>
      <c r="G276" s="557"/>
      <c r="H276" s="557"/>
      <c r="I276" s="557"/>
      <c r="J276" s="557"/>
      <c r="K276" s="557"/>
      <c r="L276" s="557"/>
      <c r="M276" s="551"/>
      <c r="N276" s="551"/>
      <c r="Y276" s="559"/>
      <c r="Z276" s="559"/>
      <c r="AA276" s="559"/>
      <c r="AB276" s="559"/>
      <c r="AC276" s="559"/>
      <c r="AD276" s="559"/>
    </row>
    <row r="277" spans="1:30" ht="12">
      <c r="A277" s="557"/>
      <c r="B277" s="557"/>
      <c r="C277" s="557"/>
      <c r="D277" s="557"/>
      <c r="E277" s="557"/>
      <c r="F277" s="557"/>
      <c r="G277" s="557"/>
      <c r="H277" s="557"/>
      <c r="I277" s="557"/>
      <c r="J277" s="557"/>
      <c r="K277" s="557"/>
      <c r="L277" s="557"/>
      <c r="M277" s="551"/>
      <c r="N277" s="551"/>
      <c r="Y277" s="559"/>
      <c r="Z277" s="559"/>
      <c r="AA277" s="559"/>
      <c r="AB277" s="559"/>
      <c r="AC277" s="559"/>
      <c r="AD277" s="559"/>
    </row>
    <row r="278" spans="1:30" ht="12">
      <c r="A278" s="557"/>
      <c r="B278" s="557"/>
      <c r="C278" s="557"/>
      <c r="D278" s="557"/>
      <c r="E278" s="557"/>
      <c r="F278" s="557"/>
      <c r="G278" s="557"/>
      <c r="H278" s="557"/>
      <c r="I278" s="557"/>
      <c r="J278" s="557"/>
      <c r="K278" s="557"/>
      <c r="L278" s="557"/>
      <c r="M278" s="551"/>
      <c r="N278" s="551"/>
      <c r="Y278" s="559"/>
      <c r="Z278" s="559"/>
      <c r="AA278" s="559"/>
      <c r="AB278" s="559"/>
      <c r="AC278" s="559"/>
      <c r="AD278" s="559"/>
    </row>
    <row r="279" spans="1:30" ht="12">
      <c r="A279" s="557"/>
      <c r="B279" s="557"/>
      <c r="C279" s="557"/>
      <c r="D279" s="557"/>
      <c r="E279" s="557"/>
      <c r="F279" s="557"/>
      <c r="G279" s="557"/>
      <c r="H279" s="557"/>
      <c r="I279" s="557"/>
      <c r="J279" s="557"/>
      <c r="K279" s="557"/>
      <c r="L279" s="557"/>
      <c r="M279" s="551"/>
      <c r="N279" s="551"/>
      <c r="Y279" s="559"/>
      <c r="Z279" s="559"/>
      <c r="AA279" s="559"/>
      <c r="AB279" s="559"/>
      <c r="AC279" s="559"/>
      <c r="AD279" s="559"/>
    </row>
    <row r="280" spans="1:30" ht="12">
      <c r="A280" s="557"/>
      <c r="B280" s="557"/>
      <c r="C280" s="557"/>
      <c r="D280" s="557"/>
      <c r="E280" s="557"/>
      <c r="F280" s="557"/>
      <c r="G280" s="557"/>
      <c r="H280" s="557"/>
      <c r="I280" s="557"/>
      <c r="J280" s="557"/>
      <c r="K280" s="557"/>
      <c r="L280" s="557"/>
      <c r="M280" s="551"/>
      <c r="N280" s="551"/>
      <c r="Y280" s="559"/>
      <c r="Z280" s="559"/>
      <c r="AA280" s="559"/>
      <c r="AB280" s="559"/>
      <c r="AC280" s="559"/>
      <c r="AD280" s="559"/>
    </row>
    <row r="281" spans="1:30" ht="12">
      <c r="A281" s="557"/>
      <c r="B281" s="557"/>
      <c r="C281" s="557"/>
      <c r="D281" s="557"/>
      <c r="E281" s="557"/>
      <c r="F281" s="557"/>
      <c r="G281" s="557"/>
      <c r="H281" s="557"/>
      <c r="I281" s="557"/>
      <c r="J281" s="557"/>
      <c r="K281" s="557"/>
      <c r="L281" s="557"/>
      <c r="M281" s="551"/>
      <c r="N281" s="551"/>
      <c r="Y281" s="559"/>
      <c r="Z281" s="559"/>
      <c r="AA281" s="559"/>
      <c r="AB281" s="559"/>
      <c r="AC281" s="559"/>
      <c r="AD281" s="559"/>
    </row>
    <row r="282" spans="1:30" ht="12">
      <c r="A282" s="557"/>
      <c r="B282" s="557"/>
      <c r="C282" s="557"/>
      <c r="D282" s="557"/>
      <c r="E282" s="557"/>
      <c r="F282" s="557"/>
      <c r="G282" s="557"/>
      <c r="H282" s="557"/>
      <c r="I282" s="557"/>
      <c r="J282" s="557"/>
      <c r="K282" s="557"/>
      <c r="L282" s="557"/>
      <c r="M282" s="551"/>
      <c r="N282" s="551"/>
      <c r="Y282" s="559"/>
      <c r="Z282" s="559"/>
      <c r="AA282" s="559"/>
      <c r="AB282" s="559"/>
      <c r="AC282" s="559"/>
      <c r="AD282" s="559"/>
    </row>
    <row r="283" spans="1:30" ht="12">
      <c r="A283" s="557"/>
      <c r="B283" s="557"/>
      <c r="C283" s="557"/>
      <c r="D283" s="557"/>
      <c r="E283" s="557"/>
      <c r="F283" s="557"/>
      <c r="G283" s="557"/>
      <c r="H283" s="557"/>
      <c r="I283" s="557"/>
      <c r="J283" s="557"/>
      <c r="K283" s="557"/>
      <c r="L283" s="557"/>
      <c r="M283" s="551"/>
      <c r="N283" s="551"/>
      <c r="Y283" s="559"/>
      <c r="Z283" s="559"/>
      <c r="AA283" s="559"/>
      <c r="AB283" s="559"/>
      <c r="AC283" s="559"/>
      <c r="AD283" s="559"/>
    </row>
    <row r="284" spans="1:30" ht="12">
      <c r="A284" s="557"/>
      <c r="B284" s="557"/>
      <c r="C284" s="557"/>
      <c r="D284" s="557"/>
      <c r="E284" s="557"/>
      <c r="F284" s="557"/>
      <c r="G284" s="557"/>
      <c r="H284" s="557"/>
      <c r="I284" s="557"/>
      <c r="J284" s="557"/>
      <c r="K284" s="557"/>
      <c r="L284" s="557"/>
      <c r="M284" s="551"/>
      <c r="N284" s="551"/>
      <c r="Y284" s="559"/>
      <c r="Z284" s="559"/>
      <c r="AA284" s="559"/>
      <c r="AB284" s="559"/>
      <c r="AC284" s="559"/>
      <c r="AD284" s="559"/>
    </row>
    <row r="285" spans="1:30" ht="12">
      <c r="A285" s="557"/>
      <c r="B285" s="557"/>
      <c r="C285" s="557"/>
      <c r="D285" s="557"/>
      <c r="E285" s="557"/>
      <c r="F285" s="557"/>
      <c r="G285" s="557"/>
      <c r="H285" s="557"/>
      <c r="I285" s="557"/>
      <c r="J285" s="557"/>
      <c r="K285" s="557"/>
      <c r="L285" s="557"/>
      <c r="M285" s="551"/>
      <c r="N285" s="551"/>
      <c r="Y285" s="559"/>
      <c r="Z285" s="559"/>
      <c r="AA285" s="559"/>
      <c r="AB285" s="559"/>
      <c r="AC285" s="559"/>
      <c r="AD285" s="559"/>
    </row>
    <row r="286" spans="1:30" ht="12">
      <c r="A286" s="557"/>
      <c r="B286" s="557"/>
      <c r="C286" s="557"/>
      <c r="D286" s="557"/>
      <c r="E286" s="557"/>
      <c r="F286" s="557"/>
      <c r="G286" s="557"/>
      <c r="H286" s="557"/>
      <c r="I286" s="557"/>
      <c r="J286" s="557"/>
      <c r="K286" s="557"/>
      <c r="L286" s="557"/>
      <c r="M286" s="551"/>
      <c r="N286" s="551"/>
      <c r="Y286" s="559"/>
      <c r="Z286" s="559"/>
      <c r="AA286" s="559"/>
      <c r="AB286" s="559"/>
      <c r="AC286" s="559"/>
      <c r="AD286" s="559"/>
    </row>
    <row r="287" spans="1:30" ht="12">
      <c r="A287" s="557"/>
      <c r="B287" s="557"/>
      <c r="C287" s="557"/>
      <c r="D287" s="557"/>
      <c r="E287" s="557"/>
      <c r="F287" s="557"/>
      <c r="G287" s="557"/>
      <c r="H287" s="557"/>
      <c r="I287" s="557"/>
      <c r="J287" s="557"/>
      <c r="K287" s="557"/>
      <c r="L287" s="557"/>
      <c r="M287" s="551"/>
      <c r="N287" s="551"/>
      <c r="Y287" s="559"/>
      <c r="Z287" s="559"/>
      <c r="AA287" s="559"/>
      <c r="AB287" s="559"/>
      <c r="AC287" s="559"/>
      <c r="AD287" s="559"/>
    </row>
    <row r="288" spans="1:30" ht="12">
      <c r="A288" s="557"/>
      <c r="B288" s="557"/>
      <c r="C288" s="557"/>
      <c r="D288" s="557"/>
      <c r="E288" s="557"/>
      <c r="F288" s="557"/>
      <c r="G288" s="557"/>
      <c r="H288" s="557"/>
      <c r="I288" s="557"/>
      <c r="J288" s="557"/>
      <c r="K288" s="557"/>
      <c r="L288" s="557"/>
      <c r="M288" s="551"/>
      <c r="N288" s="551"/>
      <c r="Y288" s="559"/>
      <c r="Z288" s="559"/>
      <c r="AA288" s="559"/>
      <c r="AB288" s="559"/>
      <c r="AC288" s="559"/>
      <c r="AD288" s="559"/>
    </row>
    <row r="289" spans="1:30" ht="12">
      <c r="A289" s="557"/>
      <c r="B289" s="557"/>
      <c r="C289" s="557"/>
      <c r="D289" s="557"/>
      <c r="E289" s="557"/>
      <c r="F289" s="557"/>
      <c r="G289" s="557"/>
      <c r="H289" s="557"/>
      <c r="I289" s="557"/>
      <c r="J289" s="557"/>
      <c r="K289" s="557"/>
      <c r="L289" s="557"/>
      <c r="M289" s="551"/>
      <c r="N289" s="551"/>
      <c r="Y289" s="559"/>
      <c r="Z289" s="559"/>
      <c r="AA289" s="559"/>
      <c r="AB289" s="559"/>
      <c r="AC289" s="559"/>
      <c r="AD289" s="559"/>
    </row>
    <row r="290" spans="1:30" ht="12">
      <c r="A290" s="557"/>
      <c r="B290" s="557"/>
      <c r="C290" s="557"/>
      <c r="D290" s="557"/>
      <c r="E290" s="557"/>
      <c r="F290" s="557"/>
      <c r="G290" s="557"/>
      <c r="H290" s="557"/>
      <c r="I290" s="557"/>
      <c r="J290" s="557"/>
      <c r="K290" s="557"/>
      <c r="L290" s="557"/>
      <c r="M290" s="551"/>
      <c r="N290" s="551"/>
      <c r="Y290" s="559"/>
      <c r="Z290" s="559"/>
      <c r="AA290" s="559"/>
      <c r="AB290" s="559"/>
      <c r="AC290" s="559"/>
      <c r="AD290" s="559"/>
    </row>
    <row r="291" spans="1:30" ht="12">
      <c r="A291" s="557"/>
      <c r="B291" s="557"/>
      <c r="C291" s="557"/>
      <c r="D291" s="557"/>
      <c r="E291" s="557"/>
      <c r="F291" s="557"/>
      <c r="G291" s="557"/>
      <c r="H291" s="557"/>
      <c r="I291" s="557"/>
      <c r="J291" s="557"/>
      <c r="K291" s="557"/>
      <c r="L291" s="557"/>
      <c r="M291" s="551"/>
      <c r="N291" s="551"/>
      <c r="Y291" s="559"/>
      <c r="Z291" s="559"/>
      <c r="AA291" s="559"/>
      <c r="AB291" s="559"/>
      <c r="AC291" s="559"/>
      <c r="AD291" s="559"/>
    </row>
    <row r="292" spans="1:30" ht="12">
      <c r="A292" s="557"/>
      <c r="B292" s="557"/>
      <c r="C292" s="557"/>
      <c r="D292" s="557"/>
      <c r="E292" s="557"/>
      <c r="F292" s="557"/>
      <c r="G292" s="557"/>
      <c r="H292" s="557"/>
      <c r="I292" s="557"/>
      <c r="J292" s="557"/>
      <c r="K292" s="557"/>
      <c r="L292" s="557"/>
      <c r="M292" s="551"/>
      <c r="N292" s="551"/>
      <c r="Y292" s="559"/>
      <c r="Z292" s="559"/>
      <c r="AA292" s="559"/>
      <c r="AB292" s="559"/>
      <c r="AC292" s="559"/>
      <c r="AD292" s="559"/>
    </row>
    <row r="293" spans="1:30" ht="12">
      <c r="A293" s="557"/>
      <c r="B293" s="557"/>
      <c r="C293" s="557"/>
      <c r="D293" s="557"/>
      <c r="E293" s="557"/>
      <c r="F293" s="557"/>
      <c r="G293" s="557"/>
      <c r="H293" s="557"/>
      <c r="I293" s="557"/>
      <c r="J293" s="557"/>
      <c r="K293" s="557"/>
      <c r="L293" s="557"/>
      <c r="M293" s="551"/>
      <c r="N293" s="551"/>
      <c r="Y293" s="833"/>
      <c r="Z293" s="833"/>
      <c r="AA293" s="833"/>
      <c r="AB293" s="833"/>
      <c r="AC293" s="833"/>
      <c r="AD293" s="833"/>
    </row>
    <row r="294" spans="1:30" ht="12">
      <c r="A294" s="557"/>
      <c r="B294" s="557"/>
      <c r="C294" s="557"/>
      <c r="D294" s="557"/>
      <c r="E294" s="557"/>
      <c r="F294" s="557"/>
      <c r="G294" s="557"/>
      <c r="H294" s="557"/>
      <c r="I294" s="557"/>
      <c r="J294" s="557"/>
      <c r="K294" s="557"/>
      <c r="L294" s="557"/>
      <c r="M294" s="551"/>
      <c r="N294" s="551"/>
      <c r="Y294" s="833"/>
      <c r="Z294" s="833"/>
      <c r="AA294" s="833"/>
      <c r="AB294" s="833"/>
      <c r="AC294" s="833"/>
      <c r="AD294" s="833"/>
    </row>
    <row r="295" spans="1:30" ht="12">
      <c r="A295" s="557"/>
      <c r="B295" s="557"/>
      <c r="C295" s="557"/>
      <c r="D295" s="557"/>
      <c r="E295" s="557"/>
      <c r="F295" s="557"/>
      <c r="G295" s="557"/>
      <c r="H295" s="557"/>
      <c r="I295" s="557"/>
      <c r="J295" s="557"/>
      <c r="K295" s="557"/>
      <c r="L295" s="557"/>
      <c r="M295" s="551"/>
      <c r="N295" s="551"/>
      <c r="Y295" s="833"/>
      <c r="Z295" s="833"/>
      <c r="AA295" s="833"/>
      <c r="AB295" s="833"/>
      <c r="AC295" s="833"/>
      <c r="AD295" s="833"/>
    </row>
    <row r="296" spans="1:30" ht="12">
      <c r="A296" s="557"/>
      <c r="B296" s="557"/>
      <c r="C296" s="557"/>
      <c r="D296" s="557"/>
      <c r="E296" s="557"/>
      <c r="F296" s="557"/>
      <c r="G296" s="557"/>
      <c r="H296" s="557"/>
      <c r="I296" s="557"/>
      <c r="J296" s="557"/>
      <c r="K296" s="557"/>
      <c r="L296" s="557"/>
      <c r="M296" s="551"/>
      <c r="N296" s="551"/>
      <c r="Y296" s="833"/>
      <c r="Z296" s="833"/>
      <c r="AA296" s="833"/>
      <c r="AB296" s="833"/>
      <c r="AC296" s="833"/>
      <c r="AD296" s="833"/>
    </row>
    <row r="297" spans="1:30" ht="12">
      <c r="A297" s="557"/>
      <c r="B297" s="557"/>
      <c r="C297" s="557"/>
      <c r="D297" s="557"/>
      <c r="E297" s="557"/>
      <c r="F297" s="557"/>
      <c r="G297" s="557"/>
      <c r="H297" s="557"/>
      <c r="I297" s="557"/>
      <c r="J297" s="557"/>
      <c r="K297" s="557"/>
      <c r="L297" s="557"/>
      <c r="M297" s="551"/>
      <c r="N297" s="551"/>
      <c r="Y297" s="833"/>
      <c r="Z297" s="833"/>
      <c r="AA297" s="833"/>
      <c r="AB297" s="833"/>
      <c r="AC297" s="833"/>
      <c r="AD297" s="833"/>
    </row>
    <row r="298" spans="1:30" ht="12">
      <c r="A298" s="557"/>
      <c r="B298" s="557"/>
      <c r="C298" s="557"/>
      <c r="D298" s="557"/>
      <c r="E298" s="557"/>
      <c r="F298" s="557"/>
      <c r="G298" s="557"/>
      <c r="H298" s="557"/>
      <c r="I298" s="557"/>
      <c r="J298" s="557"/>
      <c r="K298" s="557"/>
      <c r="L298" s="557"/>
      <c r="M298" s="551"/>
      <c r="N298" s="551"/>
      <c r="Y298" s="833"/>
      <c r="Z298" s="833"/>
      <c r="AA298" s="833"/>
      <c r="AB298" s="833"/>
      <c r="AC298" s="833"/>
      <c r="AD298" s="833"/>
    </row>
    <row r="299" spans="1:30" ht="12">
      <c r="A299" s="557"/>
      <c r="B299" s="557"/>
      <c r="C299" s="557"/>
      <c r="D299" s="557"/>
      <c r="E299" s="557"/>
      <c r="F299" s="557"/>
      <c r="G299" s="557"/>
      <c r="H299" s="557"/>
      <c r="I299" s="557"/>
      <c r="J299" s="557"/>
      <c r="K299" s="557"/>
      <c r="L299" s="557"/>
      <c r="M299" s="551"/>
      <c r="N299" s="551"/>
      <c r="Y299" s="833"/>
      <c r="Z299" s="833"/>
      <c r="AA299" s="833"/>
      <c r="AB299" s="833"/>
      <c r="AC299" s="833"/>
      <c r="AD299" s="833"/>
    </row>
    <row r="300" spans="1:30" ht="12">
      <c r="A300" s="557"/>
      <c r="B300" s="557"/>
      <c r="C300" s="557"/>
      <c r="D300" s="557"/>
      <c r="E300" s="557"/>
      <c r="F300" s="557"/>
      <c r="G300" s="557"/>
      <c r="H300" s="557"/>
      <c r="I300" s="557"/>
      <c r="J300" s="557"/>
      <c r="K300" s="557"/>
      <c r="L300" s="557"/>
      <c r="M300" s="551"/>
      <c r="N300" s="551"/>
      <c r="Y300" s="833"/>
      <c r="Z300" s="833"/>
      <c r="AA300" s="833"/>
      <c r="AB300" s="833"/>
      <c r="AC300" s="833"/>
      <c r="AD300" s="833"/>
    </row>
    <row r="301" spans="1:30" ht="12">
      <c r="A301" s="557"/>
      <c r="B301" s="557"/>
      <c r="C301" s="557"/>
      <c r="D301" s="557"/>
      <c r="E301" s="557"/>
      <c r="F301" s="557"/>
      <c r="G301" s="557"/>
      <c r="H301" s="557"/>
      <c r="I301" s="557"/>
      <c r="J301" s="557"/>
      <c r="K301" s="557"/>
      <c r="L301" s="557"/>
      <c r="M301" s="551"/>
      <c r="N301" s="551"/>
      <c r="Y301" s="833"/>
      <c r="Z301" s="833"/>
      <c r="AA301" s="833"/>
      <c r="AB301" s="833"/>
      <c r="AC301" s="833"/>
      <c r="AD301" s="833"/>
    </row>
    <row r="302" spans="1:30" ht="12">
      <c r="A302" s="557"/>
      <c r="B302" s="557"/>
      <c r="C302" s="557"/>
      <c r="D302" s="557"/>
      <c r="E302" s="557"/>
      <c r="F302" s="557"/>
      <c r="G302" s="557"/>
      <c r="H302" s="557"/>
      <c r="I302" s="557"/>
      <c r="J302" s="557"/>
      <c r="K302" s="557"/>
      <c r="L302" s="557"/>
      <c r="M302" s="551"/>
      <c r="N302" s="551"/>
      <c r="Y302" s="833"/>
      <c r="Z302" s="833"/>
      <c r="AA302" s="833"/>
      <c r="AB302" s="833"/>
      <c r="AC302" s="833"/>
      <c r="AD302" s="833"/>
    </row>
    <row r="303" spans="1:30" ht="12">
      <c r="A303" s="557"/>
      <c r="B303" s="557"/>
      <c r="C303" s="557"/>
      <c r="D303" s="557"/>
      <c r="E303" s="557"/>
      <c r="F303" s="557"/>
      <c r="G303" s="557"/>
      <c r="H303" s="557"/>
      <c r="I303" s="557"/>
      <c r="J303" s="557"/>
      <c r="K303" s="557"/>
      <c r="L303" s="557"/>
      <c r="M303" s="551"/>
      <c r="N303" s="551"/>
      <c r="Y303" s="833"/>
      <c r="Z303" s="833"/>
      <c r="AA303" s="833"/>
      <c r="AB303" s="833"/>
      <c r="AC303" s="833"/>
      <c r="AD303" s="833"/>
    </row>
    <row r="304" spans="1:30" ht="12">
      <c r="A304" s="557"/>
      <c r="B304" s="557"/>
      <c r="C304" s="557"/>
      <c r="D304" s="557"/>
      <c r="E304" s="557"/>
      <c r="F304" s="557"/>
      <c r="G304" s="557"/>
      <c r="H304" s="557"/>
      <c r="I304" s="557"/>
      <c r="J304" s="557"/>
      <c r="K304" s="557"/>
      <c r="L304" s="557"/>
      <c r="M304" s="551"/>
      <c r="N304" s="551"/>
      <c r="Y304" s="833"/>
      <c r="Z304" s="833"/>
      <c r="AA304" s="833"/>
      <c r="AB304" s="833"/>
      <c r="AC304" s="833"/>
      <c r="AD304" s="833"/>
    </row>
    <row r="305" spans="1:30" ht="12">
      <c r="A305" s="557"/>
      <c r="B305" s="557"/>
      <c r="C305" s="557"/>
      <c r="D305" s="557"/>
      <c r="E305" s="557"/>
      <c r="F305" s="557"/>
      <c r="G305" s="557"/>
      <c r="H305" s="557"/>
      <c r="I305" s="557"/>
      <c r="J305" s="557"/>
      <c r="K305" s="557"/>
      <c r="L305" s="557"/>
      <c r="M305" s="551"/>
      <c r="N305" s="551"/>
      <c r="Y305" s="833"/>
      <c r="Z305" s="833"/>
      <c r="AA305" s="833"/>
      <c r="AB305" s="833"/>
      <c r="AC305" s="833"/>
      <c r="AD305" s="833"/>
    </row>
    <row r="306" spans="1:30" ht="12">
      <c r="A306" s="557"/>
      <c r="B306" s="557"/>
      <c r="C306" s="557"/>
      <c r="D306" s="557"/>
      <c r="E306" s="557"/>
      <c r="F306" s="557"/>
      <c r="G306" s="557"/>
      <c r="H306" s="557"/>
      <c r="I306" s="557"/>
      <c r="J306" s="557"/>
      <c r="K306" s="557"/>
      <c r="L306" s="557"/>
      <c r="M306" s="551"/>
      <c r="N306" s="551"/>
      <c r="Y306" s="833"/>
      <c r="Z306" s="833"/>
      <c r="AA306" s="833"/>
      <c r="AB306" s="833"/>
      <c r="AC306" s="833"/>
      <c r="AD306" s="833"/>
    </row>
    <row r="307" spans="1:30" ht="12">
      <c r="A307" s="557"/>
      <c r="B307" s="557"/>
      <c r="C307" s="557"/>
      <c r="D307" s="557"/>
      <c r="E307" s="557"/>
      <c r="F307" s="557"/>
      <c r="G307" s="557"/>
      <c r="H307" s="557"/>
      <c r="I307" s="557"/>
      <c r="J307" s="557"/>
      <c r="K307" s="557"/>
      <c r="L307" s="557"/>
      <c r="M307" s="551"/>
      <c r="N307" s="551"/>
      <c r="Y307" s="833"/>
      <c r="Z307" s="833"/>
      <c r="AA307" s="833"/>
      <c r="AB307" s="833"/>
      <c r="AC307" s="833"/>
      <c r="AD307" s="833"/>
    </row>
    <row r="308" spans="1:30" ht="12">
      <c r="A308" s="557"/>
      <c r="B308" s="557"/>
      <c r="C308" s="557"/>
      <c r="D308" s="557"/>
      <c r="E308" s="557"/>
      <c r="F308" s="557"/>
      <c r="G308" s="557"/>
      <c r="H308" s="557"/>
      <c r="I308" s="557"/>
      <c r="J308" s="557"/>
      <c r="K308" s="557"/>
      <c r="L308" s="557"/>
      <c r="M308" s="551"/>
      <c r="N308" s="551"/>
      <c r="Y308" s="833"/>
      <c r="Z308" s="833"/>
      <c r="AA308" s="833"/>
      <c r="AB308" s="833"/>
      <c r="AC308" s="833"/>
      <c r="AD308" s="833"/>
    </row>
    <row r="309" spans="1:30" ht="12">
      <c r="A309" s="557"/>
      <c r="B309" s="557"/>
      <c r="C309" s="557"/>
      <c r="D309" s="557"/>
      <c r="E309" s="557"/>
      <c r="F309" s="557"/>
      <c r="G309" s="557"/>
      <c r="H309" s="557"/>
      <c r="I309" s="557"/>
      <c r="J309" s="557"/>
      <c r="K309" s="557"/>
      <c r="L309" s="557"/>
      <c r="M309" s="551"/>
      <c r="N309" s="551"/>
      <c r="Y309" s="833"/>
      <c r="Z309" s="833"/>
      <c r="AA309" s="833"/>
      <c r="AB309" s="833"/>
      <c r="AC309" s="833"/>
      <c r="AD309" s="833"/>
    </row>
    <row r="310" spans="1:30" ht="12">
      <c r="A310" s="557"/>
      <c r="B310" s="557"/>
      <c r="C310" s="557"/>
      <c r="D310" s="557"/>
      <c r="E310" s="557"/>
      <c r="F310" s="557"/>
      <c r="G310" s="557"/>
      <c r="H310" s="557"/>
      <c r="I310" s="557"/>
      <c r="J310" s="557"/>
      <c r="K310" s="557"/>
      <c r="L310" s="557"/>
      <c r="M310" s="551"/>
      <c r="N310" s="551"/>
      <c r="Y310" s="833"/>
      <c r="Z310" s="833"/>
      <c r="AA310" s="833"/>
      <c r="AB310" s="833"/>
      <c r="AC310" s="833"/>
      <c r="AD310" s="833"/>
    </row>
    <row r="311" spans="1:30" ht="12">
      <c r="A311" s="557"/>
      <c r="B311" s="557"/>
      <c r="C311" s="557"/>
      <c r="D311" s="557"/>
      <c r="E311" s="557"/>
      <c r="F311" s="557"/>
      <c r="G311" s="557"/>
      <c r="H311" s="557"/>
      <c r="I311" s="557"/>
      <c r="J311" s="557"/>
      <c r="K311" s="557"/>
      <c r="L311" s="557"/>
      <c r="M311" s="551"/>
      <c r="N311" s="551"/>
      <c r="Y311" s="833"/>
      <c r="Z311" s="833"/>
      <c r="AA311" s="833"/>
      <c r="AB311" s="833"/>
      <c r="AC311" s="833"/>
      <c r="AD311" s="833"/>
    </row>
    <row r="312" spans="1:30" ht="12">
      <c r="A312" s="557"/>
      <c r="B312" s="557"/>
      <c r="C312" s="557"/>
      <c r="D312" s="557"/>
      <c r="E312" s="557"/>
      <c r="F312" s="557"/>
      <c r="G312" s="557"/>
      <c r="H312" s="557"/>
      <c r="I312" s="557"/>
      <c r="J312" s="557"/>
      <c r="K312" s="557"/>
      <c r="L312" s="557"/>
      <c r="M312" s="551"/>
      <c r="N312" s="551"/>
      <c r="Y312" s="833"/>
      <c r="Z312" s="833"/>
      <c r="AA312" s="833"/>
      <c r="AB312" s="833"/>
      <c r="AC312" s="833"/>
      <c r="AD312" s="833"/>
    </row>
    <row r="313" spans="1:30" ht="12">
      <c r="A313" s="557"/>
      <c r="B313" s="557"/>
      <c r="C313" s="557"/>
      <c r="D313" s="557"/>
      <c r="E313" s="557"/>
      <c r="F313" s="557"/>
      <c r="G313" s="557"/>
      <c r="H313" s="557"/>
      <c r="I313" s="557"/>
      <c r="J313" s="557"/>
      <c r="K313" s="557"/>
      <c r="L313" s="557"/>
      <c r="M313" s="551"/>
      <c r="N313" s="551"/>
      <c r="Y313" s="833"/>
      <c r="Z313" s="833"/>
      <c r="AA313" s="833"/>
      <c r="AB313" s="833"/>
      <c r="AC313" s="833"/>
      <c r="AD313" s="833"/>
    </row>
    <row r="314" spans="1:30" ht="12">
      <c r="A314" s="557"/>
      <c r="B314" s="557"/>
      <c r="C314" s="557"/>
      <c r="D314" s="557"/>
      <c r="E314" s="557"/>
      <c r="F314" s="557"/>
      <c r="G314" s="557"/>
      <c r="H314" s="557"/>
      <c r="I314" s="557"/>
      <c r="J314" s="557"/>
      <c r="K314" s="557"/>
      <c r="L314" s="557"/>
      <c r="M314" s="551"/>
      <c r="N314" s="551"/>
      <c r="Y314" s="833"/>
      <c r="Z314" s="833"/>
      <c r="AA314" s="833"/>
      <c r="AB314" s="833"/>
      <c r="AC314" s="833"/>
      <c r="AD314" s="833"/>
    </row>
    <row r="315" spans="1:30" ht="12">
      <c r="A315" s="557"/>
      <c r="B315" s="557"/>
      <c r="C315" s="557"/>
      <c r="D315" s="557"/>
      <c r="E315" s="557"/>
      <c r="F315" s="557"/>
      <c r="G315" s="557"/>
      <c r="H315" s="557"/>
      <c r="I315" s="557"/>
      <c r="J315" s="557"/>
      <c r="K315" s="557"/>
      <c r="L315" s="557"/>
      <c r="M315" s="551"/>
      <c r="N315" s="551"/>
      <c r="Y315" s="833"/>
      <c r="Z315" s="833"/>
      <c r="AA315" s="833"/>
      <c r="AB315" s="833"/>
      <c r="AC315" s="833"/>
      <c r="AD315" s="833"/>
    </row>
    <row r="316" spans="1:30" ht="12">
      <c r="A316" s="557"/>
      <c r="B316" s="557"/>
      <c r="C316" s="557"/>
      <c r="D316" s="557"/>
      <c r="E316" s="557"/>
      <c r="F316" s="557"/>
      <c r="G316" s="557"/>
      <c r="H316" s="557"/>
      <c r="I316" s="557"/>
      <c r="J316" s="557"/>
      <c r="K316" s="557"/>
      <c r="L316" s="557"/>
      <c r="M316" s="551"/>
      <c r="N316" s="551"/>
      <c r="Y316" s="833"/>
      <c r="Z316" s="833"/>
      <c r="AA316" s="833"/>
      <c r="AB316" s="833"/>
      <c r="AC316" s="833"/>
      <c r="AD316" s="833"/>
    </row>
    <row r="317" spans="1:30" ht="12">
      <c r="A317" s="557"/>
      <c r="B317" s="557"/>
      <c r="C317" s="557"/>
      <c r="D317" s="557"/>
      <c r="E317" s="557"/>
      <c r="F317" s="557"/>
      <c r="G317" s="557"/>
      <c r="H317" s="557"/>
      <c r="I317" s="557"/>
      <c r="J317" s="557"/>
      <c r="K317" s="557"/>
      <c r="L317" s="557"/>
      <c r="M317" s="551"/>
      <c r="N317" s="551"/>
      <c r="Y317" s="833"/>
      <c r="Z317" s="833"/>
      <c r="AA317" s="833"/>
      <c r="AB317" s="833"/>
      <c r="AC317" s="833"/>
      <c r="AD317" s="833"/>
    </row>
    <row r="318" spans="1:30" ht="12">
      <c r="A318" s="557"/>
      <c r="B318" s="557"/>
      <c r="C318" s="557"/>
      <c r="D318" s="557"/>
      <c r="E318" s="557"/>
      <c r="F318" s="557"/>
      <c r="G318" s="557"/>
      <c r="H318" s="557"/>
      <c r="I318" s="557"/>
      <c r="J318" s="557"/>
      <c r="K318" s="557"/>
      <c r="L318" s="557"/>
      <c r="M318" s="551"/>
      <c r="N318" s="551"/>
      <c r="Y318" s="833"/>
      <c r="Z318" s="833"/>
      <c r="AA318" s="833"/>
      <c r="AB318" s="833"/>
      <c r="AC318" s="833"/>
      <c r="AD318" s="833"/>
    </row>
    <row r="319" spans="1:30" ht="12">
      <c r="A319" s="557"/>
      <c r="B319" s="557"/>
      <c r="C319" s="557"/>
      <c r="D319" s="557"/>
      <c r="E319" s="557"/>
      <c r="F319" s="557"/>
      <c r="G319" s="557"/>
      <c r="H319" s="557"/>
      <c r="I319" s="557"/>
      <c r="J319" s="557"/>
      <c r="K319" s="557"/>
      <c r="L319" s="557"/>
      <c r="M319" s="551"/>
      <c r="N319" s="551"/>
      <c r="Y319" s="833"/>
      <c r="Z319" s="833"/>
      <c r="AA319" s="833"/>
      <c r="AB319" s="833"/>
      <c r="AC319" s="833"/>
      <c r="AD319" s="833"/>
    </row>
    <row r="320" spans="1:30" ht="12">
      <c r="A320" s="557"/>
      <c r="B320" s="557"/>
      <c r="C320" s="557"/>
      <c r="D320" s="557"/>
      <c r="E320" s="557"/>
      <c r="F320" s="557"/>
      <c r="G320" s="557"/>
      <c r="H320" s="557"/>
      <c r="I320" s="557"/>
      <c r="J320" s="557"/>
      <c r="K320" s="557"/>
      <c r="L320" s="557"/>
      <c r="M320" s="551"/>
      <c r="N320" s="551"/>
      <c r="Y320" s="833"/>
      <c r="Z320" s="833"/>
      <c r="AA320" s="833"/>
      <c r="AB320" s="833"/>
      <c r="AC320" s="833"/>
      <c r="AD320" s="833"/>
    </row>
    <row r="321" spans="1:30" ht="12">
      <c r="A321" s="557"/>
      <c r="B321" s="557"/>
      <c r="C321" s="557"/>
      <c r="D321" s="557"/>
      <c r="E321" s="557"/>
      <c r="F321" s="557"/>
      <c r="G321" s="557"/>
      <c r="H321" s="557"/>
      <c r="I321" s="557"/>
      <c r="J321" s="557"/>
      <c r="K321" s="557"/>
      <c r="L321" s="557"/>
      <c r="M321" s="551"/>
      <c r="N321" s="551"/>
      <c r="Y321" s="833"/>
      <c r="Z321" s="833"/>
      <c r="AA321" s="833"/>
      <c r="AB321" s="833"/>
      <c r="AC321" s="833"/>
      <c r="AD321" s="833"/>
    </row>
    <row r="322" spans="1:30" ht="12">
      <c r="A322" s="557"/>
      <c r="B322" s="557"/>
      <c r="C322" s="557"/>
      <c r="D322" s="557"/>
      <c r="E322" s="557"/>
      <c r="F322" s="557"/>
      <c r="G322" s="557"/>
      <c r="H322" s="557"/>
      <c r="I322" s="557"/>
      <c r="J322" s="557"/>
      <c r="K322" s="557"/>
      <c r="L322" s="557"/>
      <c r="M322" s="551"/>
      <c r="N322" s="551"/>
      <c r="Y322" s="833"/>
      <c r="Z322" s="833"/>
      <c r="AA322" s="833"/>
      <c r="AB322" s="833"/>
      <c r="AC322" s="833"/>
      <c r="AD322" s="833"/>
    </row>
    <row r="323" spans="1:30" ht="12">
      <c r="A323" s="557"/>
      <c r="B323" s="557"/>
      <c r="C323" s="557"/>
      <c r="D323" s="557"/>
      <c r="E323" s="557"/>
      <c r="F323" s="557"/>
      <c r="G323" s="557"/>
      <c r="H323" s="557"/>
      <c r="I323" s="557"/>
      <c r="J323" s="557"/>
      <c r="K323" s="557"/>
      <c r="L323" s="557"/>
      <c r="M323" s="551"/>
      <c r="N323" s="551"/>
      <c r="Y323" s="833"/>
      <c r="Z323" s="833"/>
      <c r="AA323" s="833"/>
      <c r="AB323" s="833"/>
      <c r="AC323" s="833"/>
      <c r="AD323" s="833"/>
    </row>
    <row r="324" spans="1:30" ht="12">
      <c r="A324" s="557"/>
      <c r="B324" s="557"/>
      <c r="C324" s="557"/>
      <c r="D324" s="557"/>
      <c r="E324" s="557"/>
      <c r="F324" s="557"/>
      <c r="G324" s="557"/>
      <c r="H324" s="557"/>
      <c r="I324" s="557"/>
      <c r="J324" s="557"/>
      <c r="K324" s="557"/>
      <c r="L324" s="557"/>
      <c r="M324" s="551"/>
      <c r="N324" s="551"/>
      <c r="Y324" s="833"/>
      <c r="Z324" s="833"/>
      <c r="AA324" s="833"/>
      <c r="AB324" s="833"/>
      <c r="AC324" s="833"/>
      <c r="AD324" s="833"/>
    </row>
    <row r="325" spans="1:30" ht="12">
      <c r="A325" s="557"/>
      <c r="B325" s="557"/>
      <c r="C325" s="557"/>
      <c r="D325" s="557"/>
      <c r="E325" s="557"/>
      <c r="F325" s="557"/>
      <c r="G325" s="557"/>
      <c r="H325" s="557"/>
      <c r="I325" s="557"/>
      <c r="J325" s="557"/>
      <c r="K325" s="557"/>
      <c r="L325" s="557"/>
      <c r="M325" s="551"/>
      <c r="N325" s="551"/>
      <c r="Y325" s="833"/>
      <c r="Z325" s="833"/>
      <c r="AA325" s="833"/>
      <c r="AB325" s="833"/>
      <c r="AC325" s="833"/>
      <c r="AD325" s="833"/>
    </row>
    <row r="326" spans="1:30" ht="12">
      <c r="A326" s="557"/>
      <c r="B326" s="557"/>
      <c r="C326" s="557"/>
      <c r="D326" s="557"/>
      <c r="E326" s="557"/>
      <c r="F326" s="557"/>
      <c r="G326" s="557"/>
      <c r="H326" s="557"/>
      <c r="I326" s="557"/>
      <c r="J326" s="557"/>
      <c r="K326" s="557"/>
      <c r="L326" s="557"/>
      <c r="M326" s="551"/>
      <c r="N326" s="551"/>
      <c r="Y326" s="833"/>
      <c r="Z326" s="833"/>
      <c r="AA326" s="833"/>
      <c r="AB326" s="833"/>
      <c r="AC326" s="833"/>
      <c r="AD326" s="833"/>
    </row>
    <row r="327" spans="1:30" ht="12">
      <c r="A327" s="557"/>
      <c r="B327" s="557"/>
      <c r="C327" s="557"/>
      <c r="D327" s="557"/>
      <c r="E327" s="557"/>
      <c r="F327" s="557"/>
      <c r="G327" s="557"/>
      <c r="H327" s="557"/>
      <c r="I327" s="557"/>
      <c r="J327" s="557"/>
      <c r="K327" s="557"/>
      <c r="L327" s="557"/>
      <c r="M327" s="551"/>
      <c r="N327" s="551"/>
      <c r="Y327" s="833"/>
      <c r="Z327" s="833"/>
      <c r="AA327" s="833"/>
      <c r="AB327" s="833"/>
      <c r="AC327" s="833"/>
      <c r="AD327" s="833"/>
    </row>
    <row r="328" spans="1:30" ht="12">
      <c r="A328" s="557"/>
      <c r="B328" s="557"/>
      <c r="C328" s="557"/>
      <c r="D328" s="557"/>
      <c r="E328" s="557"/>
      <c r="F328" s="557"/>
      <c r="G328" s="557"/>
      <c r="H328" s="557"/>
      <c r="I328" s="557"/>
      <c r="J328" s="557"/>
      <c r="K328" s="557"/>
      <c r="L328" s="557"/>
      <c r="M328" s="551"/>
      <c r="N328" s="551"/>
      <c r="Y328" s="833"/>
      <c r="Z328" s="833"/>
      <c r="AA328" s="833"/>
      <c r="AB328" s="833"/>
      <c r="AC328" s="833"/>
      <c r="AD328" s="833"/>
    </row>
    <row r="329" spans="1:30" ht="12">
      <c r="A329" s="557"/>
      <c r="B329" s="557"/>
      <c r="C329" s="557"/>
      <c r="D329" s="557"/>
      <c r="E329" s="557"/>
      <c r="F329" s="557"/>
      <c r="G329" s="557"/>
      <c r="H329" s="557"/>
      <c r="I329" s="557"/>
      <c r="J329" s="557"/>
      <c r="K329" s="557"/>
      <c r="L329" s="557"/>
      <c r="M329" s="551"/>
      <c r="N329" s="551"/>
      <c r="Y329" s="833"/>
      <c r="Z329" s="833"/>
      <c r="AA329" s="833"/>
      <c r="AB329" s="833"/>
      <c r="AC329" s="833"/>
      <c r="AD329" s="833"/>
    </row>
    <row r="330" spans="1:30" ht="12">
      <c r="A330" s="557"/>
      <c r="B330" s="557"/>
      <c r="C330" s="557"/>
      <c r="D330" s="557"/>
      <c r="E330" s="557"/>
      <c r="F330" s="557"/>
      <c r="G330" s="557"/>
      <c r="H330" s="557"/>
      <c r="I330" s="557"/>
      <c r="J330" s="557"/>
      <c r="K330" s="557"/>
      <c r="L330" s="557"/>
      <c r="M330" s="551"/>
      <c r="N330" s="551"/>
      <c r="Y330" s="833"/>
      <c r="Z330" s="833"/>
      <c r="AA330" s="833"/>
      <c r="AB330" s="833"/>
      <c r="AC330" s="833"/>
      <c r="AD330" s="833"/>
    </row>
    <row r="331" spans="1:30" ht="12">
      <c r="A331" s="557"/>
      <c r="B331" s="557"/>
      <c r="C331" s="557"/>
      <c r="D331" s="557"/>
      <c r="E331" s="557"/>
      <c r="F331" s="557"/>
      <c r="G331" s="557"/>
      <c r="H331" s="557"/>
      <c r="I331" s="557"/>
      <c r="J331" s="557"/>
      <c r="K331" s="557"/>
      <c r="L331" s="557"/>
      <c r="M331" s="551"/>
      <c r="N331" s="551"/>
      <c r="Y331" s="833"/>
      <c r="Z331" s="833"/>
      <c r="AA331" s="833"/>
      <c r="AB331" s="833"/>
      <c r="AC331" s="833"/>
      <c r="AD331" s="833"/>
    </row>
    <row r="332" spans="1:30" ht="12">
      <c r="A332" s="557"/>
      <c r="B332" s="557"/>
      <c r="C332" s="557"/>
      <c r="D332" s="557"/>
      <c r="E332" s="557"/>
      <c r="F332" s="557"/>
      <c r="G332" s="557"/>
      <c r="H332" s="557"/>
      <c r="I332" s="557"/>
      <c r="J332" s="557"/>
      <c r="K332" s="557"/>
      <c r="L332" s="557"/>
      <c r="M332" s="551"/>
      <c r="N332" s="551"/>
      <c r="Y332" s="833"/>
      <c r="Z332" s="833"/>
      <c r="AA332" s="833"/>
      <c r="AB332" s="833"/>
      <c r="AC332" s="833"/>
      <c r="AD332" s="833"/>
    </row>
    <row r="333" spans="1:30" ht="12">
      <c r="A333" s="557"/>
      <c r="B333" s="557"/>
      <c r="C333" s="557"/>
      <c r="D333" s="557"/>
      <c r="E333" s="557"/>
      <c r="F333" s="557"/>
      <c r="G333" s="557"/>
      <c r="H333" s="557"/>
      <c r="I333" s="557"/>
      <c r="J333" s="557"/>
      <c r="K333" s="557"/>
      <c r="L333" s="557"/>
      <c r="M333" s="551"/>
      <c r="N333" s="551"/>
      <c r="Y333" s="833"/>
      <c r="Z333" s="833"/>
      <c r="AA333" s="833"/>
      <c r="AB333" s="833"/>
      <c r="AC333" s="833"/>
      <c r="AD333" s="833"/>
    </row>
    <row r="334" spans="1:30" ht="12">
      <c r="A334" s="557"/>
      <c r="B334" s="557"/>
      <c r="C334" s="557"/>
      <c r="D334" s="557"/>
      <c r="E334" s="557"/>
      <c r="F334" s="557"/>
      <c r="G334" s="557"/>
      <c r="H334" s="557"/>
      <c r="I334" s="557"/>
      <c r="J334" s="557"/>
      <c r="K334" s="557"/>
      <c r="L334" s="557"/>
      <c r="M334" s="551"/>
      <c r="N334" s="551"/>
      <c r="Y334" s="833"/>
      <c r="Z334" s="833"/>
      <c r="AA334" s="833"/>
      <c r="AB334" s="833"/>
      <c r="AC334" s="833"/>
      <c r="AD334" s="833"/>
    </row>
    <row r="335" spans="1:30" ht="12">
      <c r="A335" s="557"/>
      <c r="B335" s="557"/>
      <c r="C335" s="557"/>
      <c r="D335" s="557"/>
      <c r="E335" s="557"/>
      <c r="F335" s="557"/>
      <c r="G335" s="557"/>
      <c r="H335" s="557"/>
      <c r="I335" s="557"/>
      <c r="J335" s="557"/>
      <c r="K335" s="557"/>
      <c r="L335" s="557"/>
      <c r="M335" s="551"/>
      <c r="N335" s="551"/>
      <c r="Y335" s="833"/>
      <c r="Z335" s="833"/>
      <c r="AA335" s="833"/>
      <c r="AB335" s="833"/>
      <c r="AC335" s="833"/>
      <c r="AD335" s="833"/>
    </row>
    <row r="336" spans="1:30" ht="12">
      <c r="A336" s="557"/>
      <c r="B336" s="557"/>
      <c r="C336" s="557"/>
      <c r="D336" s="557"/>
      <c r="E336" s="557"/>
      <c r="F336" s="557"/>
      <c r="G336" s="557"/>
      <c r="H336" s="557"/>
      <c r="I336" s="557"/>
      <c r="J336" s="557"/>
      <c r="K336" s="557"/>
      <c r="L336" s="557"/>
      <c r="M336" s="551"/>
      <c r="N336" s="551"/>
      <c r="Y336" s="833"/>
      <c r="Z336" s="833"/>
      <c r="AA336" s="833"/>
      <c r="AB336" s="833"/>
      <c r="AC336" s="833"/>
      <c r="AD336" s="833"/>
    </row>
    <row r="337" spans="1:30" ht="12">
      <c r="A337" s="557"/>
      <c r="B337" s="557"/>
      <c r="C337" s="557"/>
      <c r="D337" s="557"/>
      <c r="E337" s="557"/>
      <c r="F337" s="557"/>
      <c r="G337" s="557"/>
      <c r="H337" s="557"/>
      <c r="I337" s="557"/>
      <c r="J337" s="557"/>
      <c r="K337" s="557"/>
      <c r="L337" s="557"/>
      <c r="M337" s="551"/>
      <c r="N337" s="551"/>
      <c r="Y337" s="833"/>
      <c r="Z337" s="833"/>
      <c r="AA337" s="833"/>
      <c r="AB337" s="833"/>
      <c r="AC337" s="833"/>
      <c r="AD337" s="833"/>
    </row>
    <row r="338" spans="1:30" ht="12">
      <c r="A338" s="557"/>
      <c r="B338" s="557"/>
      <c r="C338" s="557"/>
      <c r="D338" s="557"/>
      <c r="E338" s="557"/>
      <c r="F338" s="557"/>
      <c r="G338" s="557"/>
      <c r="H338" s="557"/>
      <c r="I338" s="557"/>
      <c r="J338" s="557"/>
      <c r="K338" s="557"/>
      <c r="L338" s="557"/>
      <c r="M338" s="551"/>
      <c r="N338" s="551"/>
      <c r="Y338" s="833"/>
      <c r="Z338" s="833"/>
      <c r="AA338" s="833"/>
      <c r="AB338" s="833"/>
      <c r="AC338" s="833"/>
      <c r="AD338" s="833"/>
    </row>
    <row r="339" spans="1:14" ht="12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1"/>
      <c r="N339" s="551"/>
    </row>
    <row r="340" spans="1:14" ht="12">
      <c r="A340" s="557"/>
      <c r="B340" s="557"/>
      <c r="C340" s="557"/>
      <c r="D340" s="557"/>
      <c r="E340" s="557"/>
      <c r="F340" s="557"/>
      <c r="G340" s="557"/>
      <c r="H340" s="557"/>
      <c r="I340" s="557"/>
      <c r="J340" s="557"/>
      <c r="K340" s="557"/>
      <c r="L340" s="557"/>
      <c r="M340" s="551"/>
      <c r="N340" s="551"/>
    </row>
    <row r="341" spans="1:14" ht="12">
      <c r="A341" s="557"/>
      <c r="B341" s="557"/>
      <c r="C341" s="557"/>
      <c r="D341" s="557"/>
      <c r="E341" s="557"/>
      <c r="F341" s="557"/>
      <c r="G341" s="557"/>
      <c r="H341" s="557"/>
      <c r="I341" s="557"/>
      <c r="J341" s="557"/>
      <c r="K341" s="557"/>
      <c r="L341" s="557"/>
      <c r="M341" s="551"/>
      <c r="N341" s="551"/>
    </row>
    <row r="342" spans="1:14" ht="12">
      <c r="A342" s="557"/>
      <c r="B342" s="557"/>
      <c r="C342" s="557"/>
      <c r="D342" s="557"/>
      <c r="E342" s="557"/>
      <c r="F342" s="557"/>
      <c r="G342" s="557"/>
      <c r="H342" s="557"/>
      <c r="I342" s="557"/>
      <c r="J342" s="557"/>
      <c r="K342" s="557"/>
      <c r="L342" s="557"/>
      <c r="M342" s="551"/>
      <c r="N342" s="551"/>
    </row>
    <row r="343" spans="1:14" ht="12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1"/>
      <c r="N343" s="551"/>
    </row>
    <row r="344" spans="1:14" ht="12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1"/>
      <c r="N344" s="551"/>
    </row>
    <row r="345" spans="1:14" ht="12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1"/>
      <c r="N345" s="551"/>
    </row>
    <row r="346" spans="1:14" ht="12">
      <c r="A346" s="557"/>
      <c r="B346" s="557"/>
      <c r="C346" s="557"/>
      <c r="D346" s="557"/>
      <c r="E346" s="557"/>
      <c r="F346" s="557"/>
      <c r="G346" s="557"/>
      <c r="H346" s="557"/>
      <c r="I346" s="557"/>
      <c r="J346" s="557"/>
      <c r="K346" s="557"/>
      <c r="L346" s="557"/>
      <c r="M346" s="551"/>
      <c r="N346" s="551"/>
    </row>
    <row r="347" spans="1:14" ht="12">
      <c r="A347" s="557"/>
      <c r="B347" s="557"/>
      <c r="C347" s="557"/>
      <c r="D347" s="557"/>
      <c r="E347" s="557"/>
      <c r="F347" s="557"/>
      <c r="G347" s="557"/>
      <c r="H347" s="557"/>
      <c r="I347" s="557"/>
      <c r="J347" s="557"/>
      <c r="K347" s="557"/>
      <c r="L347" s="557"/>
      <c r="M347" s="551"/>
      <c r="N347" s="551"/>
    </row>
    <row r="348" spans="1:14" ht="12">
      <c r="A348" s="557"/>
      <c r="B348" s="557"/>
      <c r="C348" s="557"/>
      <c r="D348" s="557"/>
      <c r="E348" s="557"/>
      <c r="F348" s="557"/>
      <c r="G348" s="557"/>
      <c r="H348" s="557"/>
      <c r="I348" s="557"/>
      <c r="J348" s="557"/>
      <c r="K348" s="557"/>
      <c r="L348" s="557"/>
      <c r="M348" s="551"/>
      <c r="N348" s="551"/>
    </row>
    <row r="349" spans="1:14" ht="12">
      <c r="A349" s="557"/>
      <c r="B349" s="557"/>
      <c r="C349" s="557"/>
      <c r="D349" s="557"/>
      <c r="E349" s="557"/>
      <c r="F349" s="557"/>
      <c r="G349" s="557"/>
      <c r="H349" s="557"/>
      <c r="I349" s="557"/>
      <c r="J349" s="557"/>
      <c r="K349" s="557"/>
      <c r="L349" s="557"/>
      <c r="M349" s="551"/>
      <c r="N349" s="551"/>
    </row>
    <row r="350" spans="1:14" ht="12">
      <c r="A350" s="557"/>
      <c r="B350" s="557"/>
      <c r="C350" s="557"/>
      <c r="D350" s="557"/>
      <c r="E350" s="557"/>
      <c r="F350" s="557"/>
      <c r="G350" s="557"/>
      <c r="H350" s="557"/>
      <c r="I350" s="557"/>
      <c r="J350" s="557"/>
      <c r="K350" s="557"/>
      <c r="L350" s="557"/>
      <c r="M350" s="551"/>
      <c r="N350" s="551"/>
    </row>
    <row r="351" spans="1:14" ht="12">
      <c r="A351" s="557"/>
      <c r="B351" s="557"/>
      <c r="C351" s="557"/>
      <c r="D351" s="557"/>
      <c r="E351" s="557"/>
      <c r="F351" s="557"/>
      <c r="G351" s="557"/>
      <c r="H351" s="557"/>
      <c r="I351" s="557"/>
      <c r="J351" s="557"/>
      <c r="K351" s="557"/>
      <c r="L351" s="557"/>
      <c r="M351" s="551"/>
      <c r="N351" s="551"/>
    </row>
    <row r="352" spans="1:14" ht="12">
      <c r="A352" s="557"/>
      <c r="B352" s="557"/>
      <c r="C352" s="557"/>
      <c r="D352" s="557"/>
      <c r="E352" s="557"/>
      <c r="F352" s="557"/>
      <c r="G352" s="557"/>
      <c r="H352" s="557"/>
      <c r="I352" s="557"/>
      <c r="J352" s="557"/>
      <c r="K352" s="557"/>
      <c r="L352" s="557"/>
      <c r="M352" s="551"/>
      <c r="N352" s="551"/>
    </row>
    <row r="353" spans="1:14" ht="12">
      <c r="A353" s="557"/>
      <c r="B353" s="557"/>
      <c r="C353" s="557"/>
      <c r="D353" s="557"/>
      <c r="E353" s="557"/>
      <c r="F353" s="557"/>
      <c r="G353" s="557"/>
      <c r="H353" s="557"/>
      <c r="I353" s="557"/>
      <c r="J353" s="557"/>
      <c r="K353" s="557"/>
      <c r="L353" s="557"/>
      <c r="M353" s="551"/>
      <c r="N353" s="551"/>
    </row>
    <row r="354" spans="1:14" ht="12">
      <c r="A354" s="557"/>
      <c r="B354" s="557"/>
      <c r="C354" s="557"/>
      <c r="D354" s="557"/>
      <c r="E354" s="557"/>
      <c r="F354" s="557"/>
      <c r="G354" s="557"/>
      <c r="H354" s="557"/>
      <c r="I354" s="557"/>
      <c r="J354" s="557"/>
      <c r="K354" s="557"/>
      <c r="L354" s="557"/>
      <c r="M354" s="551"/>
      <c r="N354" s="551"/>
    </row>
    <row r="355" spans="1:14" ht="12">
      <c r="A355" s="557"/>
      <c r="B355" s="557"/>
      <c r="C355" s="557"/>
      <c r="D355" s="557"/>
      <c r="E355" s="557"/>
      <c r="F355" s="557"/>
      <c r="G355" s="557"/>
      <c r="H355" s="557"/>
      <c r="I355" s="557"/>
      <c r="J355" s="557"/>
      <c r="K355" s="557"/>
      <c r="L355" s="557"/>
      <c r="M355" s="551"/>
      <c r="N355" s="551"/>
    </row>
    <row r="356" spans="1:14" ht="12">
      <c r="A356" s="557"/>
      <c r="B356" s="557"/>
      <c r="C356" s="557"/>
      <c r="D356" s="557"/>
      <c r="E356" s="557"/>
      <c r="F356" s="557"/>
      <c r="G356" s="557"/>
      <c r="H356" s="557"/>
      <c r="I356" s="557"/>
      <c r="J356" s="557"/>
      <c r="K356" s="557"/>
      <c r="L356" s="557"/>
      <c r="M356" s="551"/>
      <c r="N356" s="551"/>
    </row>
    <row r="357" spans="1:14" ht="12">
      <c r="A357" s="557"/>
      <c r="B357" s="557"/>
      <c r="C357" s="557"/>
      <c r="D357" s="557"/>
      <c r="E357" s="557"/>
      <c r="F357" s="557"/>
      <c r="G357" s="557"/>
      <c r="H357" s="557"/>
      <c r="I357" s="557"/>
      <c r="J357" s="557"/>
      <c r="K357" s="557"/>
      <c r="L357" s="557"/>
      <c r="M357" s="551"/>
      <c r="N357" s="551"/>
    </row>
    <row r="358" spans="1:14" ht="12">
      <c r="A358" s="557"/>
      <c r="B358" s="557"/>
      <c r="C358" s="557"/>
      <c r="D358" s="557"/>
      <c r="E358" s="557"/>
      <c r="F358" s="557"/>
      <c r="G358" s="557"/>
      <c r="H358" s="557"/>
      <c r="I358" s="557"/>
      <c r="J358" s="557"/>
      <c r="K358" s="557"/>
      <c r="L358" s="557"/>
      <c r="M358" s="551"/>
      <c r="N358" s="551"/>
    </row>
    <row r="359" spans="1:14" ht="12">
      <c r="A359" s="557"/>
      <c r="B359" s="557"/>
      <c r="C359" s="557"/>
      <c r="D359" s="557"/>
      <c r="E359" s="557"/>
      <c r="F359" s="557"/>
      <c r="G359" s="557"/>
      <c r="H359" s="557"/>
      <c r="I359" s="557"/>
      <c r="J359" s="557"/>
      <c r="K359" s="557"/>
      <c r="L359" s="557"/>
      <c r="M359" s="551"/>
      <c r="N359" s="551"/>
    </row>
    <row r="360" spans="1:14" ht="12">
      <c r="A360" s="557"/>
      <c r="B360" s="557"/>
      <c r="C360" s="557"/>
      <c r="D360" s="557"/>
      <c r="E360" s="557"/>
      <c r="F360" s="557"/>
      <c r="G360" s="557"/>
      <c r="H360" s="557"/>
      <c r="I360" s="557"/>
      <c r="J360" s="557"/>
      <c r="K360" s="557"/>
      <c r="L360" s="557"/>
      <c r="M360" s="551"/>
      <c r="N360" s="551"/>
    </row>
    <row r="361" spans="1:14" ht="12">
      <c r="A361" s="557"/>
      <c r="B361" s="557"/>
      <c r="C361" s="557"/>
      <c r="D361" s="557"/>
      <c r="E361" s="557"/>
      <c r="F361" s="557"/>
      <c r="G361" s="557"/>
      <c r="H361" s="557"/>
      <c r="I361" s="557"/>
      <c r="J361" s="557"/>
      <c r="K361" s="557"/>
      <c r="L361" s="557"/>
      <c r="M361" s="551"/>
      <c r="N361" s="551"/>
    </row>
    <row r="362" spans="1:14" ht="12">
      <c r="A362" s="557"/>
      <c r="B362" s="557"/>
      <c r="C362" s="557"/>
      <c r="D362" s="557"/>
      <c r="E362" s="557"/>
      <c r="F362" s="557"/>
      <c r="G362" s="557"/>
      <c r="H362" s="557"/>
      <c r="I362" s="557"/>
      <c r="J362" s="557"/>
      <c r="K362" s="557"/>
      <c r="L362" s="557"/>
      <c r="M362" s="551"/>
      <c r="N362" s="551"/>
    </row>
    <row r="363" spans="1:14" ht="12">
      <c r="A363" s="557"/>
      <c r="B363" s="557"/>
      <c r="C363" s="557"/>
      <c r="D363" s="557"/>
      <c r="E363" s="557"/>
      <c r="F363" s="557"/>
      <c r="G363" s="557"/>
      <c r="H363" s="557"/>
      <c r="I363" s="557"/>
      <c r="J363" s="557"/>
      <c r="K363" s="557"/>
      <c r="L363" s="557"/>
      <c r="M363" s="551"/>
      <c r="N363" s="551"/>
    </row>
    <row r="364" spans="1:14" ht="12">
      <c r="A364" s="557"/>
      <c r="B364" s="557"/>
      <c r="C364" s="557"/>
      <c r="D364" s="557"/>
      <c r="E364" s="557"/>
      <c r="F364" s="557"/>
      <c r="G364" s="557"/>
      <c r="H364" s="557"/>
      <c r="I364" s="557"/>
      <c r="J364" s="557"/>
      <c r="K364" s="557"/>
      <c r="L364" s="557"/>
      <c r="M364" s="551"/>
      <c r="N364" s="551"/>
    </row>
    <row r="365" spans="1:14" ht="12">
      <c r="A365" s="557"/>
      <c r="B365" s="557"/>
      <c r="C365" s="557"/>
      <c r="D365" s="557"/>
      <c r="E365" s="557"/>
      <c r="F365" s="557"/>
      <c r="G365" s="557"/>
      <c r="H365" s="557"/>
      <c r="I365" s="557"/>
      <c r="J365" s="557"/>
      <c r="K365" s="557"/>
      <c r="L365" s="557"/>
      <c r="M365" s="551"/>
      <c r="N365" s="551"/>
    </row>
    <row r="366" spans="1:14" ht="12">
      <c r="A366" s="557"/>
      <c r="B366" s="557"/>
      <c r="C366" s="557"/>
      <c r="D366" s="557"/>
      <c r="E366" s="557"/>
      <c r="F366" s="557"/>
      <c r="G366" s="557"/>
      <c r="H366" s="557"/>
      <c r="I366" s="557"/>
      <c r="J366" s="557"/>
      <c r="K366" s="557"/>
      <c r="L366" s="557"/>
      <c r="M366" s="551"/>
      <c r="N366" s="551"/>
    </row>
    <row r="367" spans="1:14" ht="12">
      <c r="A367" s="557"/>
      <c r="B367" s="557"/>
      <c r="C367" s="557"/>
      <c r="D367" s="557"/>
      <c r="E367" s="557"/>
      <c r="F367" s="557"/>
      <c r="G367" s="557"/>
      <c r="H367" s="557"/>
      <c r="I367" s="557"/>
      <c r="J367" s="557"/>
      <c r="K367" s="557"/>
      <c r="L367" s="557"/>
      <c r="M367" s="551"/>
      <c r="N367" s="551"/>
    </row>
    <row r="368" spans="1:14" ht="12">
      <c r="A368" s="557"/>
      <c r="B368" s="557"/>
      <c r="C368" s="557"/>
      <c r="D368" s="557"/>
      <c r="E368" s="557"/>
      <c r="F368" s="557"/>
      <c r="G368" s="557"/>
      <c r="H368" s="557"/>
      <c r="I368" s="557"/>
      <c r="J368" s="557"/>
      <c r="K368" s="557"/>
      <c r="L368" s="557"/>
      <c r="M368" s="551"/>
      <c r="N368" s="551"/>
    </row>
    <row r="369" spans="1:14" ht="12">
      <c r="A369" s="557"/>
      <c r="B369" s="557"/>
      <c r="C369" s="557"/>
      <c r="D369" s="557"/>
      <c r="E369" s="557"/>
      <c r="F369" s="557"/>
      <c r="G369" s="557"/>
      <c r="H369" s="557"/>
      <c r="I369" s="557"/>
      <c r="J369" s="557"/>
      <c r="K369" s="557"/>
      <c r="L369" s="557"/>
      <c r="M369" s="551"/>
      <c r="N369" s="551"/>
    </row>
    <row r="370" spans="1:14" ht="12">
      <c r="A370" s="557"/>
      <c r="B370" s="557"/>
      <c r="C370" s="557"/>
      <c r="D370" s="557"/>
      <c r="E370" s="557"/>
      <c r="F370" s="557"/>
      <c r="G370" s="557"/>
      <c r="H370" s="557"/>
      <c r="I370" s="557"/>
      <c r="J370" s="557"/>
      <c r="K370" s="557"/>
      <c r="L370" s="557"/>
      <c r="M370" s="551"/>
      <c r="N370" s="551"/>
    </row>
    <row r="371" spans="1:14" ht="12">
      <c r="A371" s="557"/>
      <c r="B371" s="557"/>
      <c r="C371" s="557"/>
      <c r="D371" s="557"/>
      <c r="E371" s="557"/>
      <c r="F371" s="557"/>
      <c r="G371" s="557"/>
      <c r="H371" s="557"/>
      <c r="I371" s="557"/>
      <c r="J371" s="557"/>
      <c r="K371" s="557"/>
      <c r="L371" s="557"/>
      <c r="M371" s="551"/>
      <c r="N371" s="551"/>
    </row>
    <row r="372" spans="1:14" ht="12">
      <c r="A372" s="557"/>
      <c r="B372" s="557"/>
      <c r="C372" s="557"/>
      <c r="D372" s="557"/>
      <c r="E372" s="557"/>
      <c r="F372" s="557"/>
      <c r="G372" s="557"/>
      <c r="H372" s="557"/>
      <c r="I372" s="557"/>
      <c r="J372" s="557"/>
      <c r="K372" s="557"/>
      <c r="L372" s="557"/>
      <c r="M372" s="551"/>
      <c r="N372" s="551"/>
    </row>
    <row r="373" spans="1:14" ht="12">
      <c r="A373" s="557"/>
      <c r="B373" s="557"/>
      <c r="C373" s="557"/>
      <c r="D373" s="557"/>
      <c r="E373" s="557"/>
      <c r="F373" s="557"/>
      <c r="G373" s="557"/>
      <c r="H373" s="557"/>
      <c r="I373" s="557"/>
      <c r="J373" s="557"/>
      <c r="K373" s="557"/>
      <c r="L373" s="557"/>
      <c r="M373" s="551"/>
      <c r="N373" s="551"/>
    </row>
    <row r="374" spans="1:14" ht="12">
      <c r="A374" s="557"/>
      <c r="B374" s="557"/>
      <c r="C374" s="557"/>
      <c r="D374" s="557"/>
      <c r="E374" s="557"/>
      <c r="F374" s="557"/>
      <c r="G374" s="557"/>
      <c r="H374" s="557"/>
      <c r="I374" s="557"/>
      <c r="J374" s="557"/>
      <c r="K374" s="557"/>
      <c r="L374" s="557"/>
      <c r="M374" s="551"/>
      <c r="N374" s="551"/>
    </row>
    <row r="375" spans="1:14" ht="12">
      <c r="A375" s="557"/>
      <c r="B375" s="557"/>
      <c r="C375" s="557"/>
      <c r="D375" s="557"/>
      <c r="E375" s="557"/>
      <c r="F375" s="557"/>
      <c r="G375" s="557"/>
      <c r="H375" s="557"/>
      <c r="I375" s="557"/>
      <c r="J375" s="557"/>
      <c r="K375" s="557"/>
      <c r="L375" s="557"/>
      <c r="M375" s="551"/>
      <c r="N375" s="551"/>
    </row>
    <row r="376" spans="1:14" ht="12">
      <c r="A376" s="557"/>
      <c r="B376" s="557"/>
      <c r="C376" s="557"/>
      <c r="D376" s="557"/>
      <c r="E376" s="557"/>
      <c r="F376" s="557"/>
      <c r="G376" s="557"/>
      <c r="H376" s="557"/>
      <c r="I376" s="557"/>
      <c r="J376" s="557"/>
      <c r="K376" s="557"/>
      <c r="L376" s="557"/>
      <c r="M376" s="551"/>
      <c r="N376" s="551"/>
    </row>
    <row r="377" spans="1:14" ht="12">
      <c r="A377" s="557"/>
      <c r="B377" s="557"/>
      <c r="C377" s="557"/>
      <c r="D377" s="557"/>
      <c r="E377" s="557"/>
      <c r="F377" s="557"/>
      <c r="G377" s="557"/>
      <c r="H377" s="557"/>
      <c r="I377" s="557"/>
      <c r="J377" s="557"/>
      <c r="K377" s="557"/>
      <c r="L377" s="557"/>
      <c r="M377" s="551"/>
      <c r="N377" s="551"/>
    </row>
    <row r="378" spans="1:14" ht="12">
      <c r="A378" s="557"/>
      <c r="B378" s="557"/>
      <c r="C378" s="557"/>
      <c r="D378" s="557"/>
      <c r="E378" s="557"/>
      <c r="F378" s="557"/>
      <c r="G378" s="557"/>
      <c r="H378" s="557"/>
      <c r="I378" s="557"/>
      <c r="J378" s="557"/>
      <c r="K378" s="557"/>
      <c r="L378" s="557"/>
      <c r="M378" s="551"/>
      <c r="N378" s="551"/>
    </row>
    <row r="379" spans="1:14" ht="12">
      <c r="A379" s="557"/>
      <c r="B379" s="557"/>
      <c r="C379" s="557"/>
      <c r="D379" s="557"/>
      <c r="E379" s="557"/>
      <c r="F379" s="557"/>
      <c r="G379" s="557"/>
      <c r="H379" s="557"/>
      <c r="I379" s="557"/>
      <c r="J379" s="557"/>
      <c r="K379" s="557"/>
      <c r="L379" s="557"/>
      <c r="M379" s="551"/>
      <c r="N379" s="551"/>
    </row>
    <row r="380" spans="1:14" ht="12">
      <c r="A380" s="557"/>
      <c r="B380" s="557"/>
      <c r="C380" s="557"/>
      <c r="D380" s="557"/>
      <c r="E380" s="557"/>
      <c r="F380" s="557"/>
      <c r="G380" s="557"/>
      <c r="H380" s="557"/>
      <c r="I380" s="557"/>
      <c r="J380" s="557"/>
      <c r="K380" s="557"/>
      <c r="L380" s="557"/>
      <c r="M380" s="551"/>
      <c r="N380" s="551"/>
    </row>
    <row r="381" spans="1:14" ht="12">
      <c r="A381" s="557"/>
      <c r="B381" s="557"/>
      <c r="C381" s="557"/>
      <c r="D381" s="557"/>
      <c r="E381" s="557"/>
      <c r="F381" s="557"/>
      <c r="G381" s="557"/>
      <c r="H381" s="557"/>
      <c r="I381" s="557"/>
      <c r="J381" s="557"/>
      <c r="K381" s="557"/>
      <c r="L381" s="557"/>
      <c r="M381" s="551"/>
      <c r="N381" s="551"/>
    </row>
    <row r="382" spans="1:14" ht="12">
      <c r="A382" s="557"/>
      <c r="B382" s="557"/>
      <c r="C382" s="557"/>
      <c r="D382" s="557"/>
      <c r="E382" s="557"/>
      <c r="F382" s="557"/>
      <c r="G382" s="557"/>
      <c r="H382" s="557"/>
      <c r="I382" s="557"/>
      <c r="J382" s="557"/>
      <c r="K382" s="557"/>
      <c r="L382" s="557"/>
      <c r="M382" s="551"/>
      <c r="N382" s="551"/>
    </row>
    <row r="383" spans="1:14" ht="12">
      <c r="A383" s="557"/>
      <c r="B383" s="557"/>
      <c r="C383" s="557"/>
      <c r="D383" s="557"/>
      <c r="E383" s="557"/>
      <c r="F383" s="557"/>
      <c r="G383" s="557"/>
      <c r="H383" s="557"/>
      <c r="I383" s="557"/>
      <c r="J383" s="557"/>
      <c r="K383" s="557"/>
      <c r="L383" s="557"/>
      <c r="M383" s="551"/>
      <c r="N383" s="551"/>
    </row>
    <row r="384" spans="1:14" ht="12">
      <c r="A384" s="557"/>
      <c r="B384" s="557"/>
      <c r="C384" s="557"/>
      <c r="D384" s="557"/>
      <c r="E384" s="557"/>
      <c r="F384" s="557"/>
      <c r="G384" s="557"/>
      <c r="H384" s="557"/>
      <c r="I384" s="557"/>
      <c r="J384" s="557"/>
      <c r="K384" s="557"/>
      <c r="L384" s="557"/>
      <c r="M384" s="551"/>
      <c r="N384" s="551"/>
    </row>
    <row r="385" spans="1:14" ht="12">
      <c r="A385" s="557"/>
      <c r="B385" s="557"/>
      <c r="C385" s="557"/>
      <c r="D385" s="557"/>
      <c r="E385" s="557"/>
      <c r="F385" s="557"/>
      <c r="G385" s="557"/>
      <c r="H385" s="557"/>
      <c r="I385" s="557"/>
      <c r="J385" s="557"/>
      <c r="K385" s="557"/>
      <c r="L385" s="557"/>
      <c r="M385" s="551"/>
      <c r="N385" s="551"/>
    </row>
    <row r="386" spans="1:14" ht="12">
      <c r="A386" s="557"/>
      <c r="B386" s="557"/>
      <c r="C386" s="557"/>
      <c r="D386" s="557"/>
      <c r="E386" s="557"/>
      <c r="F386" s="557"/>
      <c r="G386" s="557"/>
      <c r="H386" s="557"/>
      <c r="I386" s="557"/>
      <c r="J386" s="557"/>
      <c r="K386" s="557"/>
      <c r="L386" s="557"/>
      <c r="M386" s="551"/>
      <c r="N386" s="551"/>
    </row>
    <row r="387" spans="1:14" ht="12">
      <c r="A387" s="557"/>
      <c r="B387" s="557"/>
      <c r="C387" s="557"/>
      <c r="D387" s="557"/>
      <c r="E387" s="557"/>
      <c r="F387" s="557"/>
      <c r="G387" s="557"/>
      <c r="H387" s="557"/>
      <c r="I387" s="557"/>
      <c r="J387" s="557"/>
      <c r="K387" s="557"/>
      <c r="L387" s="557"/>
      <c r="M387" s="551"/>
      <c r="N387" s="551"/>
    </row>
    <row r="388" spans="1:14" ht="12">
      <c r="A388" s="557"/>
      <c r="B388" s="557"/>
      <c r="C388" s="557"/>
      <c r="D388" s="557"/>
      <c r="E388" s="557"/>
      <c r="F388" s="557"/>
      <c r="G388" s="557"/>
      <c r="H388" s="557"/>
      <c r="I388" s="557"/>
      <c r="J388" s="557"/>
      <c r="K388" s="557"/>
      <c r="L388" s="557"/>
      <c r="M388" s="551"/>
      <c r="N388" s="551"/>
    </row>
    <row r="389" spans="1:14" ht="12">
      <c r="A389" s="557"/>
      <c r="B389" s="557"/>
      <c r="C389" s="557"/>
      <c r="D389" s="557"/>
      <c r="E389" s="557"/>
      <c r="F389" s="557"/>
      <c r="G389" s="557"/>
      <c r="H389" s="557"/>
      <c r="I389" s="557"/>
      <c r="J389" s="557"/>
      <c r="K389" s="557"/>
      <c r="L389" s="557"/>
      <c r="M389" s="551"/>
      <c r="N389" s="551"/>
    </row>
    <row r="390" spans="1:14" ht="12">
      <c r="A390" s="557"/>
      <c r="B390" s="557"/>
      <c r="C390" s="557"/>
      <c r="D390" s="557"/>
      <c r="E390" s="557"/>
      <c r="F390" s="557"/>
      <c r="G390" s="557"/>
      <c r="H390" s="557"/>
      <c r="I390" s="557"/>
      <c r="J390" s="557"/>
      <c r="K390" s="557"/>
      <c r="L390" s="557"/>
      <c r="M390" s="551"/>
      <c r="N390" s="551"/>
    </row>
    <row r="391" spans="1:14" ht="12">
      <c r="A391" s="557"/>
      <c r="B391" s="557"/>
      <c r="C391" s="557"/>
      <c r="D391" s="557"/>
      <c r="E391" s="557"/>
      <c r="F391" s="557"/>
      <c r="G391" s="557"/>
      <c r="H391" s="557"/>
      <c r="I391" s="557"/>
      <c r="J391" s="557"/>
      <c r="K391" s="557"/>
      <c r="L391" s="557"/>
      <c r="M391" s="551"/>
      <c r="N391" s="551"/>
    </row>
    <row r="392" spans="1:14" ht="12">
      <c r="A392" s="557"/>
      <c r="B392" s="557"/>
      <c r="C392" s="557"/>
      <c r="D392" s="557"/>
      <c r="E392" s="557"/>
      <c r="F392" s="557"/>
      <c r="G392" s="557"/>
      <c r="H392" s="557"/>
      <c r="I392" s="557"/>
      <c r="J392" s="557"/>
      <c r="K392" s="557"/>
      <c r="L392" s="557"/>
      <c r="M392" s="551"/>
      <c r="N392" s="551"/>
    </row>
    <row r="393" spans="1:14" ht="12">
      <c r="A393" s="557"/>
      <c r="B393" s="557"/>
      <c r="C393" s="557"/>
      <c r="D393" s="557"/>
      <c r="E393" s="557"/>
      <c r="F393" s="557"/>
      <c r="G393" s="557"/>
      <c r="H393" s="557"/>
      <c r="I393" s="557"/>
      <c r="J393" s="557"/>
      <c r="K393" s="557"/>
      <c r="L393" s="557"/>
      <c r="M393" s="551"/>
      <c r="N393" s="551"/>
    </row>
    <row r="394" spans="1:14" ht="12">
      <c r="A394" s="557"/>
      <c r="B394" s="557"/>
      <c r="C394" s="557"/>
      <c r="D394" s="557"/>
      <c r="E394" s="557"/>
      <c r="F394" s="557"/>
      <c r="G394" s="557"/>
      <c r="H394" s="557"/>
      <c r="I394" s="557"/>
      <c r="J394" s="557"/>
      <c r="K394" s="557"/>
      <c r="L394" s="557"/>
      <c r="M394" s="551"/>
      <c r="N394" s="551"/>
    </row>
    <row r="395" spans="1:14" ht="12">
      <c r="A395" s="557"/>
      <c r="B395" s="557"/>
      <c r="C395" s="557"/>
      <c r="D395" s="557"/>
      <c r="E395" s="557"/>
      <c r="F395" s="557"/>
      <c r="G395" s="557"/>
      <c r="H395" s="557"/>
      <c r="I395" s="557"/>
      <c r="J395" s="557"/>
      <c r="K395" s="557"/>
      <c r="L395" s="557"/>
      <c r="M395" s="551"/>
      <c r="N395" s="551"/>
    </row>
    <row r="396" spans="1:14" ht="12">
      <c r="A396" s="557"/>
      <c r="B396" s="557"/>
      <c r="C396" s="557"/>
      <c r="D396" s="557"/>
      <c r="E396" s="557"/>
      <c r="F396" s="557"/>
      <c r="G396" s="557"/>
      <c r="H396" s="557"/>
      <c r="I396" s="557"/>
      <c r="J396" s="557"/>
      <c r="K396" s="557"/>
      <c r="L396" s="557"/>
      <c r="M396" s="551"/>
      <c r="N396" s="551"/>
    </row>
    <row r="397" spans="1:14" ht="12">
      <c r="A397" s="557"/>
      <c r="B397" s="557"/>
      <c r="C397" s="557"/>
      <c r="D397" s="557"/>
      <c r="E397" s="557"/>
      <c r="F397" s="557"/>
      <c r="G397" s="557"/>
      <c r="H397" s="557"/>
      <c r="I397" s="557"/>
      <c r="J397" s="557"/>
      <c r="K397" s="557"/>
      <c r="L397" s="557"/>
      <c r="M397" s="551"/>
      <c r="N397" s="551"/>
    </row>
    <row r="398" spans="1:14" ht="12">
      <c r="A398" s="557"/>
      <c r="B398" s="557"/>
      <c r="C398" s="557"/>
      <c r="D398" s="557"/>
      <c r="E398" s="557"/>
      <c r="F398" s="557"/>
      <c r="G398" s="557"/>
      <c r="H398" s="557"/>
      <c r="I398" s="557"/>
      <c r="J398" s="557"/>
      <c r="K398" s="557"/>
      <c r="L398" s="557"/>
      <c r="M398" s="551"/>
      <c r="N398" s="551"/>
    </row>
    <row r="399" spans="1:14" ht="12">
      <c r="A399" s="557"/>
      <c r="B399" s="557"/>
      <c r="C399" s="557"/>
      <c r="D399" s="557"/>
      <c r="E399" s="557"/>
      <c r="F399" s="557"/>
      <c r="G399" s="557"/>
      <c r="H399" s="557"/>
      <c r="I399" s="557"/>
      <c r="J399" s="557"/>
      <c r="K399" s="557"/>
      <c r="L399" s="557"/>
      <c r="M399" s="551"/>
      <c r="N399" s="551"/>
    </row>
    <row r="400" spans="1:14" ht="12">
      <c r="A400" s="557"/>
      <c r="B400" s="557"/>
      <c r="C400" s="557"/>
      <c r="D400" s="557"/>
      <c r="E400" s="557"/>
      <c r="F400" s="557"/>
      <c r="G400" s="557"/>
      <c r="H400" s="557"/>
      <c r="I400" s="557"/>
      <c r="J400" s="557"/>
      <c r="K400" s="557"/>
      <c r="L400" s="557"/>
      <c r="M400" s="551"/>
      <c r="N400" s="551"/>
    </row>
    <row r="401" spans="1:14" ht="12">
      <c r="A401" s="557"/>
      <c r="B401" s="557"/>
      <c r="C401" s="557"/>
      <c r="D401" s="557"/>
      <c r="E401" s="557"/>
      <c r="F401" s="557"/>
      <c r="G401" s="557"/>
      <c r="H401" s="557"/>
      <c r="I401" s="557"/>
      <c r="J401" s="557"/>
      <c r="K401" s="557"/>
      <c r="L401" s="557"/>
      <c r="M401" s="551"/>
      <c r="N401" s="551"/>
    </row>
    <row r="402" spans="1:14" ht="12">
      <c r="A402" s="557"/>
      <c r="B402" s="557"/>
      <c r="C402" s="557"/>
      <c r="D402" s="557"/>
      <c r="E402" s="557"/>
      <c r="F402" s="557"/>
      <c r="G402" s="557"/>
      <c r="H402" s="557"/>
      <c r="I402" s="557"/>
      <c r="J402" s="557"/>
      <c r="K402" s="557"/>
      <c r="L402" s="557"/>
      <c r="M402" s="551"/>
      <c r="N402" s="551"/>
    </row>
    <row r="403" spans="1:14" ht="12">
      <c r="A403" s="557"/>
      <c r="B403" s="557"/>
      <c r="C403" s="557"/>
      <c r="D403" s="557"/>
      <c r="E403" s="557"/>
      <c r="F403" s="557"/>
      <c r="G403" s="557"/>
      <c r="H403" s="557"/>
      <c r="I403" s="557"/>
      <c r="J403" s="557"/>
      <c r="K403" s="557"/>
      <c r="L403" s="557"/>
      <c r="M403" s="551"/>
      <c r="N403" s="551"/>
    </row>
    <row r="404" spans="1:14" ht="12">
      <c r="A404" s="557"/>
      <c r="B404" s="557"/>
      <c r="C404" s="557"/>
      <c r="D404" s="557"/>
      <c r="E404" s="557"/>
      <c r="F404" s="557"/>
      <c r="G404" s="557"/>
      <c r="H404" s="557"/>
      <c r="I404" s="557"/>
      <c r="J404" s="557"/>
      <c r="K404" s="557"/>
      <c r="L404" s="557"/>
      <c r="M404" s="551"/>
      <c r="N404" s="551"/>
    </row>
    <row r="405" spans="1:14" ht="12">
      <c r="A405" s="557"/>
      <c r="B405" s="557"/>
      <c r="C405" s="557"/>
      <c r="D405" s="557"/>
      <c r="E405" s="557"/>
      <c r="F405" s="557"/>
      <c r="G405" s="557"/>
      <c r="H405" s="557"/>
      <c r="I405" s="557"/>
      <c r="J405" s="557"/>
      <c r="K405" s="557"/>
      <c r="L405" s="557"/>
      <c r="M405" s="551"/>
      <c r="N405" s="551"/>
    </row>
    <row r="406" spans="1:14" ht="12">
      <c r="A406" s="557"/>
      <c r="B406" s="557"/>
      <c r="C406" s="557"/>
      <c r="D406" s="557"/>
      <c r="E406" s="557"/>
      <c r="F406" s="557"/>
      <c r="G406" s="557"/>
      <c r="H406" s="557"/>
      <c r="I406" s="557"/>
      <c r="J406" s="557"/>
      <c r="K406" s="557"/>
      <c r="L406" s="557"/>
      <c r="M406" s="551"/>
      <c r="N406" s="551"/>
    </row>
    <row r="407" spans="1:14" ht="12">
      <c r="A407" s="557"/>
      <c r="B407" s="557"/>
      <c r="C407" s="557"/>
      <c r="D407" s="557"/>
      <c r="E407" s="557"/>
      <c r="F407" s="557"/>
      <c r="G407" s="557"/>
      <c r="H407" s="557"/>
      <c r="I407" s="557"/>
      <c r="J407" s="557"/>
      <c r="K407" s="557"/>
      <c r="L407" s="557"/>
      <c r="M407" s="551"/>
      <c r="N407" s="551"/>
    </row>
    <row r="408" spans="1:14" ht="12">
      <c r="A408" s="557"/>
      <c r="B408" s="557"/>
      <c r="C408" s="557"/>
      <c r="D408" s="557"/>
      <c r="E408" s="557"/>
      <c r="F408" s="557"/>
      <c r="G408" s="557"/>
      <c r="H408" s="557"/>
      <c r="I408" s="557"/>
      <c r="J408" s="557"/>
      <c r="K408" s="557"/>
      <c r="L408" s="557"/>
      <c r="M408" s="551"/>
      <c r="N408" s="551"/>
    </row>
    <row r="409" spans="1:14" ht="12">
      <c r="A409" s="557"/>
      <c r="B409" s="557"/>
      <c r="C409" s="557"/>
      <c r="D409" s="557"/>
      <c r="E409" s="557"/>
      <c r="F409" s="557"/>
      <c r="G409" s="557"/>
      <c r="H409" s="557"/>
      <c r="I409" s="557"/>
      <c r="J409" s="557"/>
      <c r="K409" s="557"/>
      <c r="L409" s="557"/>
      <c r="M409" s="551"/>
      <c r="N409" s="551"/>
    </row>
    <row r="410" spans="1:14" ht="12">
      <c r="A410" s="557"/>
      <c r="B410" s="557"/>
      <c r="C410" s="557"/>
      <c r="D410" s="557"/>
      <c r="E410" s="557"/>
      <c r="F410" s="557"/>
      <c r="G410" s="557"/>
      <c r="H410" s="557"/>
      <c r="I410" s="557"/>
      <c r="J410" s="557"/>
      <c r="K410" s="557"/>
      <c r="L410" s="557"/>
      <c r="M410" s="551"/>
      <c r="N410" s="551"/>
    </row>
    <row r="411" spans="1:14" ht="12">
      <c r="A411" s="557"/>
      <c r="B411" s="557"/>
      <c r="C411" s="557"/>
      <c r="D411" s="557"/>
      <c r="E411" s="557"/>
      <c r="F411" s="557"/>
      <c r="G411" s="557"/>
      <c r="H411" s="557"/>
      <c r="I411" s="557"/>
      <c r="J411" s="557"/>
      <c r="K411" s="557"/>
      <c r="L411" s="557"/>
      <c r="M411" s="551"/>
      <c r="N411" s="551"/>
    </row>
    <row r="412" spans="1:14" ht="12">
      <c r="A412" s="557"/>
      <c r="B412" s="557"/>
      <c r="C412" s="557"/>
      <c r="D412" s="557"/>
      <c r="E412" s="557"/>
      <c r="F412" s="557"/>
      <c r="G412" s="557"/>
      <c r="H412" s="557"/>
      <c r="I412" s="557"/>
      <c r="J412" s="557"/>
      <c r="K412" s="557"/>
      <c r="L412" s="557"/>
      <c r="M412" s="551"/>
      <c r="N412" s="551"/>
    </row>
    <row r="413" spans="1:14" ht="12">
      <c r="A413" s="557"/>
      <c r="B413" s="557"/>
      <c r="C413" s="557"/>
      <c r="D413" s="557"/>
      <c r="E413" s="557"/>
      <c r="F413" s="557"/>
      <c r="G413" s="557"/>
      <c r="H413" s="557"/>
      <c r="I413" s="557"/>
      <c r="J413" s="557"/>
      <c r="K413" s="557"/>
      <c r="L413" s="557"/>
      <c r="M413" s="551"/>
      <c r="N413" s="551"/>
    </row>
    <row r="414" spans="1:14" ht="12">
      <c r="A414" s="557"/>
      <c r="B414" s="557"/>
      <c r="C414" s="557"/>
      <c r="D414" s="557"/>
      <c r="E414" s="557"/>
      <c r="F414" s="557"/>
      <c r="G414" s="557"/>
      <c r="H414" s="557"/>
      <c r="I414" s="557"/>
      <c r="J414" s="557"/>
      <c r="K414" s="557"/>
      <c r="L414" s="557"/>
      <c r="M414" s="551"/>
      <c r="N414" s="551"/>
    </row>
    <row r="415" spans="1:14" ht="12">
      <c r="A415" s="557"/>
      <c r="B415" s="557"/>
      <c r="C415" s="557"/>
      <c r="D415" s="557"/>
      <c r="E415" s="557"/>
      <c r="F415" s="557"/>
      <c r="G415" s="557"/>
      <c r="H415" s="557"/>
      <c r="I415" s="557"/>
      <c r="J415" s="557"/>
      <c r="K415" s="557"/>
      <c r="L415" s="557"/>
      <c r="M415" s="551"/>
      <c r="N415" s="551"/>
    </row>
    <row r="416" spans="1:14" ht="12">
      <c r="A416" s="557"/>
      <c r="B416" s="557"/>
      <c r="C416" s="557"/>
      <c r="D416" s="557"/>
      <c r="E416" s="557"/>
      <c r="F416" s="557"/>
      <c r="G416" s="557"/>
      <c r="H416" s="557"/>
      <c r="I416" s="557"/>
      <c r="J416" s="557"/>
      <c r="K416" s="557"/>
      <c r="L416" s="557"/>
      <c r="M416" s="551"/>
      <c r="N416" s="551"/>
    </row>
    <row r="417" spans="1:14" ht="12">
      <c r="A417" s="557"/>
      <c r="B417" s="557"/>
      <c r="C417" s="557"/>
      <c r="D417" s="557"/>
      <c r="E417" s="557"/>
      <c r="F417" s="557"/>
      <c r="G417" s="557"/>
      <c r="H417" s="557"/>
      <c r="I417" s="557"/>
      <c r="J417" s="557"/>
      <c r="K417" s="557"/>
      <c r="L417" s="557"/>
      <c r="M417" s="551"/>
      <c r="N417" s="551"/>
    </row>
    <row r="418" spans="1:14" ht="12">
      <c r="A418" s="557"/>
      <c r="B418" s="557"/>
      <c r="C418" s="557"/>
      <c r="D418" s="557"/>
      <c r="E418" s="557"/>
      <c r="F418" s="557"/>
      <c r="G418" s="557"/>
      <c r="H418" s="557"/>
      <c r="I418" s="557"/>
      <c r="J418" s="557"/>
      <c r="K418" s="557"/>
      <c r="L418" s="557"/>
      <c r="M418" s="551"/>
      <c r="N418" s="551"/>
    </row>
    <row r="419" spans="1:14" ht="12">
      <c r="A419" s="557"/>
      <c r="B419" s="557"/>
      <c r="C419" s="557"/>
      <c r="D419" s="557"/>
      <c r="E419" s="557"/>
      <c r="F419" s="557"/>
      <c r="G419" s="557"/>
      <c r="H419" s="557"/>
      <c r="I419" s="557"/>
      <c r="J419" s="557"/>
      <c r="K419" s="557"/>
      <c r="L419" s="557"/>
      <c r="M419" s="551"/>
      <c r="N419" s="551"/>
    </row>
    <row r="420" spans="1:14" ht="12">
      <c r="A420" s="557"/>
      <c r="B420" s="557"/>
      <c r="C420" s="557"/>
      <c r="D420" s="557"/>
      <c r="E420" s="557"/>
      <c r="F420" s="557"/>
      <c r="G420" s="557"/>
      <c r="H420" s="557"/>
      <c r="I420" s="557"/>
      <c r="J420" s="557"/>
      <c r="K420" s="557"/>
      <c r="L420" s="557"/>
      <c r="M420" s="551"/>
      <c r="N420" s="551"/>
    </row>
    <row r="421" spans="1:14" ht="12">
      <c r="A421" s="557"/>
      <c r="B421" s="557"/>
      <c r="C421" s="557"/>
      <c r="D421" s="557"/>
      <c r="E421" s="557"/>
      <c r="F421" s="557"/>
      <c r="G421" s="557"/>
      <c r="H421" s="557"/>
      <c r="I421" s="557"/>
      <c r="J421" s="557"/>
      <c r="K421" s="557"/>
      <c r="L421" s="557"/>
      <c r="M421" s="551"/>
      <c r="N421" s="551"/>
    </row>
    <row r="422" spans="1:14" ht="12">
      <c r="A422" s="557"/>
      <c r="B422" s="557"/>
      <c r="C422" s="557"/>
      <c r="D422" s="557"/>
      <c r="E422" s="557"/>
      <c r="F422" s="557"/>
      <c r="G422" s="557"/>
      <c r="H422" s="557"/>
      <c r="I422" s="557"/>
      <c r="J422" s="557"/>
      <c r="K422" s="557"/>
      <c r="L422" s="557"/>
      <c r="M422" s="551"/>
      <c r="N422" s="551"/>
    </row>
    <row r="423" spans="1:14" ht="12">
      <c r="A423" s="557"/>
      <c r="B423" s="557"/>
      <c r="C423" s="557"/>
      <c r="D423" s="557"/>
      <c r="E423" s="557"/>
      <c r="F423" s="557"/>
      <c r="G423" s="557"/>
      <c r="H423" s="557"/>
      <c r="I423" s="557"/>
      <c r="J423" s="557"/>
      <c r="K423" s="557"/>
      <c r="L423" s="557"/>
      <c r="M423" s="551"/>
      <c r="N423" s="551"/>
    </row>
    <row r="424" spans="1:14" ht="12">
      <c r="A424" s="557"/>
      <c r="B424" s="557"/>
      <c r="C424" s="557"/>
      <c r="D424" s="557"/>
      <c r="E424" s="557"/>
      <c r="F424" s="557"/>
      <c r="G424" s="557"/>
      <c r="H424" s="557"/>
      <c r="I424" s="557"/>
      <c r="J424" s="557"/>
      <c r="K424" s="557"/>
      <c r="L424" s="557"/>
      <c r="M424" s="551"/>
      <c r="N424" s="551"/>
    </row>
    <row r="425" spans="1:14" ht="12">
      <c r="A425" s="557"/>
      <c r="B425" s="557"/>
      <c r="C425" s="557"/>
      <c r="D425" s="557"/>
      <c r="E425" s="557"/>
      <c r="F425" s="557"/>
      <c r="G425" s="557"/>
      <c r="H425" s="557"/>
      <c r="I425" s="557"/>
      <c r="J425" s="557"/>
      <c r="K425" s="557"/>
      <c r="L425" s="557"/>
      <c r="M425" s="551"/>
      <c r="N425" s="551"/>
    </row>
    <row r="426" spans="1:14" ht="12">
      <c r="A426" s="557"/>
      <c r="B426" s="557"/>
      <c r="C426" s="557"/>
      <c r="D426" s="557"/>
      <c r="E426" s="557"/>
      <c r="F426" s="557"/>
      <c r="G426" s="557"/>
      <c r="H426" s="557"/>
      <c r="I426" s="557"/>
      <c r="J426" s="557"/>
      <c r="K426" s="557"/>
      <c r="L426" s="557"/>
      <c r="M426" s="551"/>
      <c r="N426" s="551"/>
    </row>
    <row r="427" spans="1:14" ht="12">
      <c r="A427" s="557"/>
      <c r="B427" s="557"/>
      <c r="C427" s="557"/>
      <c r="D427" s="557"/>
      <c r="E427" s="557"/>
      <c r="F427" s="557"/>
      <c r="G427" s="557"/>
      <c r="H427" s="557"/>
      <c r="I427" s="557"/>
      <c r="J427" s="557"/>
      <c r="K427" s="557"/>
      <c r="L427" s="557"/>
      <c r="M427" s="551"/>
      <c r="N427" s="551"/>
    </row>
    <row r="428" spans="1:14" ht="12">
      <c r="A428" s="557"/>
      <c r="B428" s="557"/>
      <c r="C428" s="557"/>
      <c r="D428" s="557"/>
      <c r="E428" s="557"/>
      <c r="F428" s="557"/>
      <c r="G428" s="557"/>
      <c r="H428" s="557"/>
      <c r="I428" s="557"/>
      <c r="J428" s="557"/>
      <c r="K428" s="557"/>
      <c r="L428" s="557"/>
      <c r="M428" s="551"/>
      <c r="N428" s="551"/>
    </row>
    <row r="429" spans="1:14" ht="12">
      <c r="A429" s="557"/>
      <c r="B429" s="557"/>
      <c r="C429" s="557"/>
      <c r="D429" s="557"/>
      <c r="E429" s="557"/>
      <c r="F429" s="557"/>
      <c r="G429" s="557"/>
      <c r="H429" s="557"/>
      <c r="I429" s="557"/>
      <c r="J429" s="557"/>
      <c r="K429" s="557"/>
      <c r="L429" s="557"/>
      <c r="M429" s="551"/>
      <c r="N429" s="551"/>
    </row>
    <row r="430" spans="1:14" ht="12">
      <c r="A430" s="557"/>
      <c r="B430" s="557"/>
      <c r="C430" s="557"/>
      <c r="D430" s="557"/>
      <c r="E430" s="557"/>
      <c r="F430" s="557"/>
      <c r="G430" s="557"/>
      <c r="H430" s="557"/>
      <c r="I430" s="557"/>
      <c r="J430" s="557"/>
      <c r="K430" s="557"/>
      <c r="L430" s="557"/>
      <c r="M430" s="551"/>
      <c r="N430" s="551"/>
    </row>
    <row r="431" spans="1:14" ht="12">
      <c r="A431" s="557"/>
      <c r="B431" s="557"/>
      <c r="C431" s="557"/>
      <c r="D431" s="557"/>
      <c r="E431" s="557"/>
      <c r="F431" s="557"/>
      <c r="G431" s="557"/>
      <c r="H431" s="557"/>
      <c r="I431" s="557"/>
      <c r="J431" s="557"/>
      <c r="K431" s="557"/>
      <c r="L431" s="557"/>
      <c r="M431" s="551"/>
      <c r="N431" s="551"/>
    </row>
    <row r="432" spans="1:14" ht="12">
      <c r="A432" s="557"/>
      <c r="B432" s="557"/>
      <c r="C432" s="557"/>
      <c r="D432" s="557"/>
      <c r="E432" s="557"/>
      <c r="F432" s="557"/>
      <c r="G432" s="557"/>
      <c r="H432" s="557"/>
      <c r="I432" s="557"/>
      <c r="J432" s="557"/>
      <c r="K432" s="557"/>
      <c r="L432" s="557"/>
      <c r="M432" s="551"/>
      <c r="N432" s="551"/>
    </row>
    <row r="433" spans="1:14" ht="12">
      <c r="A433" s="557"/>
      <c r="B433" s="557"/>
      <c r="C433" s="557"/>
      <c r="D433" s="557"/>
      <c r="E433" s="557"/>
      <c r="F433" s="557"/>
      <c r="G433" s="557"/>
      <c r="H433" s="557"/>
      <c r="I433" s="557"/>
      <c r="J433" s="557"/>
      <c r="K433" s="557"/>
      <c r="L433" s="557"/>
      <c r="M433" s="551"/>
      <c r="N433" s="551"/>
    </row>
    <row r="434" spans="1:14" ht="12">
      <c r="A434" s="557"/>
      <c r="B434" s="557"/>
      <c r="C434" s="557"/>
      <c r="D434" s="557"/>
      <c r="E434" s="557"/>
      <c r="F434" s="557"/>
      <c r="G434" s="557"/>
      <c r="H434" s="557"/>
      <c r="I434" s="557"/>
      <c r="J434" s="557"/>
      <c r="K434" s="557"/>
      <c r="L434" s="557"/>
      <c r="M434" s="551"/>
      <c r="N434" s="551"/>
    </row>
    <row r="435" spans="1:14" ht="12">
      <c r="A435" s="557"/>
      <c r="B435" s="557"/>
      <c r="C435" s="557"/>
      <c r="D435" s="557"/>
      <c r="E435" s="557"/>
      <c r="F435" s="557"/>
      <c r="G435" s="557"/>
      <c r="H435" s="557"/>
      <c r="I435" s="557"/>
      <c r="J435" s="557"/>
      <c r="K435" s="557"/>
      <c r="L435" s="557"/>
      <c r="M435" s="551"/>
      <c r="N435" s="551"/>
    </row>
    <row r="436" spans="1:14" ht="12">
      <c r="A436" s="557"/>
      <c r="B436" s="557"/>
      <c r="C436" s="557"/>
      <c r="D436" s="557"/>
      <c r="E436" s="557"/>
      <c r="F436" s="557"/>
      <c r="G436" s="557"/>
      <c r="H436" s="557"/>
      <c r="I436" s="557"/>
      <c r="J436" s="557"/>
      <c r="K436" s="557"/>
      <c r="L436" s="557"/>
      <c r="M436" s="551"/>
      <c r="N436" s="551"/>
    </row>
    <row r="437" spans="1:14" ht="12">
      <c r="A437" s="557"/>
      <c r="B437" s="557"/>
      <c r="C437" s="557"/>
      <c r="D437" s="557"/>
      <c r="E437" s="557"/>
      <c r="F437" s="557"/>
      <c r="G437" s="557"/>
      <c r="H437" s="557"/>
      <c r="I437" s="557"/>
      <c r="J437" s="557"/>
      <c r="K437" s="557"/>
      <c r="L437" s="557"/>
      <c r="M437" s="551"/>
      <c r="N437" s="551"/>
    </row>
    <row r="438" spans="1:14" ht="12">
      <c r="A438" s="557"/>
      <c r="B438" s="557"/>
      <c r="C438" s="557"/>
      <c r="D438" s="557"/>
      <c r="E438" s="557"/>
      <c r="F438" s="557"/>
      <c r="G438" s="557"/>
      <c r="H438" s="557"/>
      <c r="I438" s="557"/>
      <c r="J438" s="557"/>
      <c r="K438" s="557"/>
      <c r="L438" s="557"/>
      <c r="M438" s="551"/>
      <c r="N438" s="551"/>
    </row>
    <row r="439" spans="1:14" ht="12">
      <c r="A439" s="557"/>
      <c r="B439" s="557"/>
      <c r="C439" s="557"/>
      <c r="D439" s="557"/>
      <c r="E439" s="557"/>
      <c r="F439" s="557"/>
      <c r="G439" s="557"/>
      <c r="H439" s="557"/>
      <c r="I439" s="557"/>
      <c r="J439" s="557"/>
      <c r="K439" s="557"/>
      <c r="L439" s="557"/>
      <c r="M439" s="551"/>
      <c r="N439" s="551"/>
    </row>
    <row r="440" spans="1:14" ht="12">
      <c r="A440" s="557"/>
      <c r="B440" s="557"/>
      <c r="C440" s="557"/>
      <c r="D440" s="557"/>
      <c r="E440" s="557"/>
      <c r="F440" s="557"/>
      <c r="G440" s="557"/>
      <c r="H440" s="557"/>
      <c r="I440" s="557"/>
      <c r="J440" s="557"/>
      <c r="K440" s="557"/>
      <c r="L440" s="557"/>
      <c r="M440" s="551"/>
      <c r="N440" s="551"/>
    </row>
    <row r="441" spans="1:14" ht="12">
      <c r="A441" s="557"/>
      <c r="B441" s="557"/>
      <c r="C441" s="557"/>
      <c r="D441" s="557"/>
      <c r="E441" s="557"/>
      <c r="F441" s="557"/>
      <c r="G441" s="557"/>
      <c r="H441" s="557"/>
      <c r="I441" s="557"/>
      <c r="J441" s="557"/>
      <c r="K441" s="557"/>
      <c r="L441" s="557"/>
      <c r="M441" s="551"/>
      <c r="N441" s="551"/>
    </row>
    <row r="442" spans="1:14" ht="12">
      <c r="A442" s="557"/>
      <c r="B442" s="557"/>
      <c r="C442" s="557"/>
      <c r="D442" s="557"/>
      <c r="E442" s="557"/>
      <c r="F442" s="557"/>
      <c r="G442" s="557"/>
      <c r="H442" s="557"/>
      <c r="I442" s="557"/>
      <c r="J442" s="557"/>
      <c r="K442" s="557"/>
      <c r="L442" s="557"/>
      <c r="M442" s="551"/>
      <c r="N442" s="551"/>
    </row>
    <row r="443" spans="1:14" ht="12">
      <c r="A443" s="557"/>
      <c r="B443" s="557"/>
      <c r="C443" s="557"/>
      <c r="D443" s="557"/>
      <c r="E443" s="557"/>
      <c r="F443" s="557"/>
      <c r="G443" s="557"/>
      <c r="H443" s="557"/>
      <c r="I443" s="557"/>
      <c r="J443" s="557"/>
      <c r="K443" s="557"/>
      <c r="L443" s="557"/>
      <c r="M443" s="551"/>
      <c r="N443" s="551"/>
    </row>
    <row r="444" spans="1:14" ht="12">
      <c r="A444" s="557"/>
      <c r="B444" s="557"/>
      <c r="C444" s="557"/>
      <c r="D444" s="557"/>
      <c r="E444" s="557"/>
      <c r="F444" s="557"/>
      <c r="G444" s="557"/>
      <c r="H444" s="557"/>
      <c r="I444" s="557"/>
      <c r="J444" s="557"/>
      <c r="K444" s="557"/>
      <c r="L444" s="557"/>
      <c r="M444" s="551"/>
      <c r="N444" s="551"/>
    </row>
    <row r="445" spans="1:14" ht="12">
      <c r="A445" s="557"/>
      <c r="B445" s="557"/>
      <c r="C445" s="557"/>
      <c r="D445" s="557"/>
      <c r="E445" s="557"/>
      <c r="F445" s="557"/>
      <c r="G445" s="557"/>
      <c r="H445" s="557"/>
      <c r="I445" s="557"/>
      <c r="J445" s="557"/>
      <c r="K445" s="557"/>
      <c r="L445" s="557"/>
      <c r="M445" s="551"/>
      <c r="N445" s="551"/>
    </row>
    <row r="446" spans="1:14" ht="12">
      <c r="A446" s="557"/>
      <c r="B446" s="557"/>
      <c r="C446" s="557"/>
      <c r="D446" s="557"/>
      <c r="E446" s="557"/>
      <c r="F446" s="557"/>
      <c r="G446" s="557"/>
      <c r="H446" s="557"/>
      <c r="I446" s="557"/>
      <c r="J446" s="557"/>
      <c r="K446" s="557"/>
      <c r="L446" s="557"/>
      <c r="M446" s="551"/>
      <c r="N446" s="551"/>
    </row>
    <row r="447" spans="1:14" ht="12">
      <c r="A447" s="557"/>
      <c r="B447" s="557"/>
      <c r="C447" s="557"/>
      <c r="D447" s="557"/>
      <c r="E447" s="557"/>
      <c r="F447" s="557"/>
      <c r="G447" s="557"/>
      <c r="H447" s="557"/>
      <c r="I447" s="557"/>
      <c r="J447" s="557"/>
      <c r="K447" s="557"/>
      <c r="L447" s="557"/>
      <c r="M447" s="551"/>
      <c r="N447" s="551"/>
    </row>
    <row r="448" spans="1:14" ht="12">
      <c r="A448" s="557"/>
      <c r="B448" s="557"/>
      <c r="C448" s="557"/>
      <c r="D448" s="557"/>
      <c r="E448" s="557"/>
      <c r="F448" s="557"/>
      <c r="G448" s="557"/>
      <c r="H448" s="557"/>
      <c r="I448" s="557"/>
      <c r="J448" s="557"/>
      <c r="K448" s="557"/>
      <c r="L448" s="557"/>
      <c r="M448" s="551"/>
      <c r="N448" s="551"/>
    </row>
    <row r="449" spans="1:14" ht="12">
      <c r="A449" s="557"/>
      <c r="B449" s="557"/>
      <c r="C449" s="557"/>
      <c r="D449" s="557"/>
      <c r="E449" s="557"/>
      <c r="F449" s="557"/>
      <c r="G449" s="557"/>
      <c r="H449" s="557"/>
      <c r="I449" s="557"/>
      <c r="J449" s="557"/>
      <c r="K449" s="557"/>
      <c r="L449" s="557"/>
      <c r="M449" s="551"/>
      <c r="N449" s="551"/>
    </row>
    <row r="450" spans="1:14" ht="12">
      <c r="A450" s="557"/>
      <c r="B450" s="557"/>
      <c r="C450" s="557"/>
      <c r="D450" s="557"/>
      <c r="E450" s="557"/>
      <c r="F450" s="557"/>
      <c r="G450" s="557"/>
      <c r="H450" s="557"/>
      <c r="I450" s="557"/>
      <c r="J450" s="557"/>
      <c r="K450" s="557"/>
      <c r="L450" s="557"/>
      <c r="M450" s="551"/>
      <c r="N450" s="551"/>
    </row>
    <row r="451" spans="1:14" ht="12">
      <c r="A451" s="557"/>
      <c r="B451" s="557"/>
      <c r="C451" s="557"/>
      <c r="D451" s="557"/>
      <c r="E451" s="557"/>
      <c r="F451" s="557"/>
      <c r="G451" s="557"/>
      <c r="H451" s="557"/>
      <c r="I451" s="557"/>
      <c r="J451" s="557"/>
      <c r="K451" s="557"/>
      <c r="L451" s="557"/>
      <c r="M451" s="551"/>
      <c r="N451" s="551"/>
    </row>
    <row r="452" spans="1:14" ht="12">
      <c r="A452" s="557"/>
      <c r="B452" s="557"/>
      <c r="C452" s="557"/>
      <c r="D452" s="557"/>
      <c r="E452" s="557"/>
      <c r="F452" s="557"/>
      <c r="G452" s="557"/>
      <c r="H452" s="557"/>
      <c r="I452" s="557"/>
      <c r="J452" s="557"/>
      <c r="K452" s="557"/>
      <c r="L452" s="557"/>
      <c r="M452" s="551"/>
      <c r="N452" s="551"/>
    </row>
    <row r="453" spans="1:14" ht="12">
      <c r="A453" s="557"/>
      <c r="B453" s="557"/>
      <c r="C453" s="557"/>
      <c r="D453" s="557"/>
      <c r="E453" s="557"/>
      <c r="F453" s="557"/>
      <c r="G453" s="557"/>
      <c r="H453" s="557"/>
      <c r="I453" s="557"/>
      <c r="J453" s="557"/>
      <c r="K453" s="557"/>
      <c r="L453" s="557"/>
      <c r="M453" s="551"/>
      <c r="N453" s="551"/>
    </row>
    <row r="454" spans="1:14" ht="12">
      <c r="A454" s="557"/>
      <c r="B454" s="557"/>
      <c r="C454" s="557"/>
      <c r="D454" s="557"/>
      <c r="E454" s="557"/>
      <c r="F454" s="557"/>
      <c r="G454" s="557"/>
      <c r="H454" s="557"/>
      <c r="I454" s="557"/>
      <c r="J454" s="557"/>
      <c r="K454" s="557"/>
      <c r="L454" s="557"/>
      <c r="M454" s="551"/>
      <c r="N454" s="551"/>
    </row>
    <row r="455" spans="1:14" ht="12">
      <c r="A455" s="557"/>
      <c r="B455" s="557"/>
      <c r="C455" s="557"/>
      <c r="D455" s="557"/>
      <c r="E455" s="557"/>
      <c r="F455" s="557"/>
      <c r="G455" s="557"/>
      <c r="H455" s="557"/>
      <c r="I455" s="557"/>
      <c r="J455" s="557"/>
      <c r="K455" s="557"/>
      <c r="L455" s="557"/>
      <c r="M455" s="551"/>
      <c r="N455" s="551"/>
    </row>
    <row r="456" spans="1:14" ht="12">
      <c r="A456" s="557"/>
      <c r="B456" s="557"/>
      <c r="C456" s="557"/>
      <c r="D456" s="557"/>
      <c r="E456" s="557"/>
      <c r="F456" s="557"/>
      <c r="G456" s="557"/>
      <c r="H456" s="557"/>
      <c r="I456" s="557"/>
      <c r="J456" s="557"/>
      <c r="K456" s="557"/>
      <c r="L456" s="557"/>
      <c r="M456" s="551"/>
      <c r="N456" s="551"/>
    </row>
    <row r="457" spans="1:14" ht="12">
      <c r="A457" s="557"/>
      <c r="B457" s="557"/>
      <c r="C457" s="557"/>
      <c r="D457" s="557"/>
      <c r="E457" s="557"/>
      <c r="F457" s="557"/>
      <c r="G457" s="557"/>
      <c r="H457" s="557"/>
      <c r="I457" s="557"/>
      <c r="J457" s="557"/>
      <c r="K457" s="557"/>
      <c r="L457" s="557"/>
      <c r="M457" s="551"/>
      <c r="N457" s="551"/>
    </row>
    <row r="458" spans="1:14" ht="12">
      <c r="A458" s="557"/>
      <c r="B458" s="557"/>
      <c r="C458" s="557"/>
      <c r="D458" s="557"/>
      <c r="E458" s="557"/>
      <c r="F458" s="557"/>
      <c r="G458" s="557"/>
      <c r="H458" s="557"/>
      <c r="I458" s="557"/>
      <c r="J458" s="557"/>
      <c r="K458" s="557"/>
      <c r="L458" s="557"/>
      <c r="M458" s="551"/>
      <c r="N458" s="551"/>
    </row>
    <row r="459" spans="1:14" ht="12">
      <c r="A459" s="557"/>
      <c r="B459" s="557"/>
      <c r="C459" s="557"/>
      <c r="D459" s="557"/>
      <c r="E459" s="557"/>
      <c r="F459" s="557"/>
      <c r="G459" s="557"/>
      <c r="H459" s="557"/>
      <c r="I459" s="557"/>
      <c r="J459" s="557"/>
      <c r="K459" s="557"/>
      <c r="L459" s="557"/>
      <c r="M459" s="551"/>
      <c r="N459" s="551"/>
    </row>
    <row r="460" spans="1:14" ht="12">
      <c r="A460" s="557"/>
      <c r="B460" s="557"/>
      <c r="C460" s="557"/>
      <c r="D460" s="557"/>
      <c r="E460" s="557"/>
      <c r="F460" s="557"/>
      <c r="G460" s="557"/>
      <c r="H460" s="557"/>
      <c r="I460" s="557"/>
      <c r="J460" s="557"/>
      <c r="K460" s="557"/>
      <c r="L460" s="557"/>
      <c r="M460" s="551"/>
      <c r="N460" s="551"/>
    </row>
    <row r="461" spans="1:14" ht="12">
      <c r="A461" s="557"/>
      <c r="B461" s="557"/>
      <c r="C461" s="557"/>
      <c r="D461" s="557"/>
      <c r="E461" s="557"/>
      <c r="F461" s="557"/>
      <c r="G461" s="557"/>
      <c r="H461" s="557"/>
      <c r="I461" s="557"/>
      <c r="J461" s="557"/>
      <c r="K461" s="557"/>
      <c r="L461" s="557"/>
      <c r="M461" s="551"/>
      <c r="N461" s="551"/>
    </row>
    <row r="462" spans="1:14" ht="12">
      <c r="A462" s="557"/>
      <c r="B462" s="557"/>
      <c r="C462" s="557"/>
      <c r="D462" s="557"/>
      <c r="E462" s="557"/>
      <c r="F462" s="557"/>
      <c r="G462" s="557"/>
      <c r="H462" s="557"/>
      <c r="I462" s="557"/>
      <c r="J462" s="557"/>
      <c r="K462" s="557"/>
      <c r="L462" s="557"/>
      <c r="M462" s="551"/>
      <c r="N462" s="551"/>
    </row>
    <row r="463" spans="1:14" ht="12">
      <c r="A463" s="557"/>
      <c r="B463" s="557"/>
      <c r="C463" s="557"/>
      <c r="D463" s="557"/>
      <c r="E463" s="557"/>
      <c r="F463" s="557"/>
      <c r="G463" s="557"/>
      <c r="H463" s="557"/>
      <c r="I463" s="557"/>
      <c r="J463" s="557"/>
      <c r="K463" s="557"/>
      <c r="L463" s="557"/>
      <c r="M463" s="551"/>
      <c r="N463" s="551"/>
    </row>
    <row r="464" spans="1:14" ht="12">
      <c r="A464" s="557"/>
      <c r="B464" s="557"/>
      <c r="C464" s="557"/>
      <c r="D464" s="557"/>
      <c r="E464" s="557"/>
      <c r="F464" s="557"/>
      <c r="G464" s="557"/>
      <c r="H464" s="557"/>
      <c r="I464" s="557"/>
      <c r="J464" s="557"/>
      <c r="K464" s="557"/>
      <c r="L464" s="557"/>
      <c r="M464" s="551"/>
      <c r="N464" s="551"/>
    </row>
    <row r="465" spans="1:14" ht="12">
      <c r="A465" s="557"/>
      <c r="B465" s="557"/>
      <c r="C465" s="557"/>
      <c r="D465" s="557"/>
      <c r="E465" s="557"/>
      <c r="F465" s="557"/>
      <c r="G465" s="557"/>
      <c r="H465" s="557"/>
      <c r="I465" s="557"/>
      <c r="J465" s="557"/>
      <c r="K465" s="557"/>
      <c r="L465" s="557"/>
      <c r="M465" s="551"/>
      <c r="N465" s="551"/>
    </row>
    <row r="466" spans="1:14" ht="12">
      <c r="A466" s="557"/>
      <c r="B466" s="557"/>
      <c r="C466" s="557"/>
      <c r="D466" s="557"/>
      <c r="E466" s="557"/>
      <c r="F466" s="557"/>
      <c r="G466" s="557"/>
      <c r="H466" s="557"/>
      <c r="I466" s="557"/>
      <c r="J466" s="557"/>
      <c r="K466" s="557"/>
      <c r="L466" s="557"/>
      <c r="M466" s="551"/>
      <c r="N466" s="551"/>
    </row>
    <row r="467" spans="1:14" ht="12">
      <c r="A467" s="557"/>
      <c r="B467" s="557"/>
      <c r="C467" s="557"/>
      <c r="D467" s="557"/>
      <c r="E467" s="557"/>
      <c r="F467" s="557"/>
      <c r="G467" s="557"/>
      <c r="H467" s="557"/>
      <c r="I467" s="557"/>
      <c r="J467" s="557"/>
      <c r="K467" s="557"/>
      <c r="L467" s="557"/>
      <c r="M467" s="551"/>
      <c r="N467" s="551"/>
    </row>
    <row r="468" spans="1:14" ht="12">
      <c r="A468" s="557"/>
      <c r="B468" s="557"/>
      <c r="C468" s="557"/>
      <c r="D468" s="557"/>
      <c r="E468" s="557"/>
      <c r="F468" s="557"/>
      <c r="G468" s="557"/>
      <c r="H468" s="557"/>
      <c r="I468" s="557"/>
      <c r="J468" s="557"/>
      <c r="K468" s="557"/>
      <c r="L468" s="557"/>
      <c r="M468" s="551"/>
      <c r="N468" s="551"/>
    </row>
    <row r="469" spans="1:14" ht="12">
      <c r="A469" s="557"/>
      <c r="B469" s="557"/>
      <c r="C469" s="557"/>
      <c r="D469" s="557"/>
      <c r="E469" s="557"/>
      <c r="F469" s="557"/>
      <c r="G469" s="557"/>
      <c r="H469" s="557"/>
      <c r="I469" s="557"/>
      <c r="J469" s="557"/>
      <c r="K469" s="557"/>
      <c r="L469" s="557"/>
      <c r="M469" s="551"/>
      <c r="N469" s="551"/>
    </row>
    <row r="470" spans="1:14" ht="12">
      <c r="A470" s="557"/>
      <c r="B470" s="557"/>
      <c r="C470" s="557"/>
      <c r="D470" s="557"/>
      <c r="E470" s="557"/>
      <c r="F470" s="557"/>
      <c r="G470" s="557"/>
      <c r="H470" s="557"/>
      <c r="I470" s="557"/>
      <c r="J470" s="557"/>
      <c r="K470" s="557"/>
      <c r="L470" s="557"/>
      <c r="M470" s="551"/>
      <c r="N470" s="551"/>
    </row>
    <row r="471" spans="1:14" ht="12">
      <c r="A471" s="557"/>
      <c r="B471" s="557"/>
      <c r="C471" s="557"/>
      <c r="D471" s="557"/>
      <c r="E471" s="557"/>
      <c r="F471" s="557"/>
      <c r="G471" s="557"/>
      <c r="H471" s="557"/>
      <c r="I471" s="557"/>
      <c r="J471" s="557"/>
      <c r="K471" s="557"/>
      <c r="L471" s="557"/>
      <c r="M471" s="551"/>
      <c r="N471" s="551"/>
    </row>
    <row r="472" spans="1:14" ht="12">
      <c r="A472" s="557"/>
      <c r="B472" s="557"/>
      <c r="C472" s="557"/>
      <c r="D472" s="557"/>
      <c r="E472" s="557"/>
      <c r="F472" s="557"/>
      <c r="G472" s="557"/>
      <c r="H472" s="557"/>
      <c r="I472" s="557"/>
      <c r="J472" s="557"/>
      <c r="K472" s="557"/>
      <c r="L472" s="557"/>
      <c r="M472" s="551"/>
      <c r="N472" s="551"/>
    </row>
    <row r="473" spans="1:14" ht="12">
      <c r="A473" s="557"/>
      <c r="B473" s="557"/>
      <c r="C473" s="557"/>
      <c r="D473" s="557"/>
      <c r="E473" s="557"/>
      <c r="F473" s="557"/>
      <c r="G473" s="557"/>
      <c r="H473" s="557"/>
      <c r="I473" s="557"/>
      <c r="J473" s="557"/>
      <c r="K473" s="557"/>
      <c r="L473" s="557"/>
      <c r="M473" s="551"/>
      <c r="N473" s="551"/>
    </row>
    <row r="474" spans="1:14" ht="12">
      <c r="A474" s="557"/>
      <c r="B474" s="557"/>
      <c r="C474" s="557"/>
      <c r="D474" s="557"/>
      <c r="E474" s="557"/>
      <c r="F474" s="557"/>
      <c r="G474" s="557"/>
      <c r="H474" s="557"/>
      <c r="I474" s="557"/>
      <c r="J474" s="557"/>
      <c r="K474" s="557"/>
      <c r="L474" s="557"/>
      <c r="M474" s="551"/>
      <c r="N474" s="551"/>
    </row>
    <row r="475" spans="1:14" ht="12">
      <c r="A475" s="557"/>
      <c r="B475" s="557"/>
      <c r="C475" s="557"/>
      <c r="D475" s="557"/>
      <c r="E475" s="557"/>
      <c r="F475" s="557"/>
      <c r="G475" s="557"/>
      <c r="H475" s="557"/>
      <c r="I475" s="557"/>
      <c r="J475" s="557"/>
      <c r="K475" s="557"/>
      <c r="L475" s="557"/>
      <c r="M475" s="551"/>
      <c r="N475" s="551"/>
    </row>
    <row r="476" spans="1:14" ht="12">
      <c r="A476" s="557"/>
      <c r="B476" s="557"/>
      <c r="C476" s="557"/>
      <c r="D476" s="557"/>
      <c r="E476" s="557"/>
      <c r="F476" s="557"/>
      <c r="G476" s="557"/>
      <c r="H476" s="557"/>
      <c r="I476" s="557"/>
      <c r="J476" s="557"/>
      <c r="K476" s="557"/>
      <c r="L476" s="557"/>
      <c r="M476" s="551"/>
      <c r="N476" s="551"/>
    </row>
    <row r="477" spans="1:14" ht="12">
      <c r="A477" s="557"/>
      <c r="B477" s="557"/>
      <c r="C477" s="557"/>
      <c r="D477" s="557"/>
      <c r="E477" s="557"/>
      <c r="F477" s="557"/>
      <c r="G477" s="557"/>
      <c r="H477" s="557"/>
      <c r="I477" s="557"/>
      <c r="J477" s="557"/>
      <c r="K477" s="557"/>
      <c r="L477" s="557"/>
      <c r="M477" s="551"/>
      <c r="N477" s="551"/>
    </row>
    <row r="478" spans="1:14" ht="12">
      <c r="A478" s="557"/>
      <c r="B478" s="557"/>
      <c r="C478" s="557"/>
      <c r="D478" s="557"/>
      <c r="E478" s="557"/>
      <c r="F478" s="557"/>
      <c r="G478" s="557"/>
      <c r="H478" s="557"/>
      <c r="I478" s="557"/>
      <c r="J478" s="557"/>
      <c r="K478" s="557"/>
      <c r="L478" s="557"/>
      <c r="M478" s="551"/>
      <c r="N478" s="551"/>
    </row>
    <row r="479" spans="1:14" ht="12">
      <c r="A479" s="557"/>
      <c r="B479" s="557"/>
      <c r="C479" s="557"/>
      <c r="D479" s="557"/>
      <c r="E479" s="557"/>
      <c r="F479" s="557"/>
      <c r="G479" s="557"/>
      <c r="H479" s="557"/>
      <c r="I479" s="557"/>
      <c r="J479" s="557"/>
      <c r="K479" s="557"/>
      <c r="L479" s="557"/>
      <c r="M479" s="551"/>
      <c r="N479" s="551"/>
    </row>
    <row r="480" spans="1:14" ht="12">
      <c r="A480" s="557"/>
      <c r="B480" s="557"/>
      <c r="C480" s="557"/>
      <c r="D480" s="557"/>
      <c r="E480" s="557"/>
      <c r="F480" s="557"/>
      <c r="G480" s="557"/>
      <c r="H480" s="557"/>
      <c r="I480" s="557"/>
      <c r="J480" s="557"/>
      <c r="K480" s="557"/>
      <c r="L480" s="557"/>
      <c r="M480" s="551"/>
      <c r="N480" s="551"/>
    </row>
    <row r="481" spans="1:14" ht="12">
      <c r="A481" s="557"/>
      <c r="B481" s="557"/>
      <c r="C481" s="557"/>
      <c r="D481" s="557"/>
      <c r="E481" s="557"/>
      <c r="F481" s="557"/>
      <c r="G481" s="557"/>
      <c r="H481" s="557"/>
      <c r="I481" s="557"/>
      <c r="J481" s="557"/>
      <c r="K481" s="557"/>
      <c r="L481" s="557"/>
      <c r="M481" s="551"/>
      <c r="N481" s="551"/>
    </row>
    <row r="482" spans="1:14" ht="12">
      <c r="A482" s="557"/>
      <c r="B482" s="557"/>
      <c r="C482" s="557"/>
      <c r="D482" s="557"/>
      <c r="E482" s="557"/>
      <c r="F482" s="557"/>
      <c r="G482" s="557"/>
      <c r="H482" s="557"/>
      <c r="I482" s="557"/>
      <c r="J482" s="557"/>
      <c r="K482" s="557"/>
      <c r="L482" s="557"/>
      <c r="M482" s="551"/>
      <c r="N482" s="551"/>
    </row>
    <row r="483" spans="1:14" ht="12">
      <c r="A483" s="557"/>
      <c r="B483" s="557"/>
      <c r="C483" s="557"/>
      <c r="D483" s="557"/>
      <c r="E483" s="557"/>
      <c r="F483" s="557"/>
      <c r="G483" s="557"/>
      <c r="H483" s="557"/>
      <c r="I483" s="557"/>
      <c r="J483" s="557"/>
      <c r="K483" s="557"/>
      <c r="L483" s="557"/>
      <c r="M483" s="551"/>
      <c r="N483" s="551"/>
    </row>
    <row r="484" spans="1:14" ht="12">
      <c r="A484" s="557"/>
      <c r="B484" s="557"/>
      <c r="C484" s="557"/>
      <c r="D484" s="557"/>
      <c r="E484" s="557"/>
      <c r="F484" s="557"/>
      <c r="G484" s="557"/>
      <c r="H484" s="557"/>
      <c r="I484" s="557"/>
      <c r="J484" s="557"/>
      <c r="K484" s="557"/>
      <c r="L484" s="557"/>
      <c r="M484" s="551"/>
      <c r="N484" s="551"/>
    </row>
    <row r="485" spans="1:14" ht="12">
      <c r="A485" s="557"/>
      <c r="B485" s="557"/>
      <c r="C485" s="557"/>
      <c r="D485" s="557"/>
      <c r="E485" s="557"/>
      <c r="F485" s="557"/>
      <c r="G485" s="557"/>
      <c r="H485" s="557"/>
      <c r="I485" s="557"/>
      <c r="J485" s="557"/>
      <c r="K485" s="557"/>
      <c r="L485" s="557"/>
      <c r="M485" s="551"/>
      <c r="N485" s="551"/>
    </row>
    <row r="486" spans="1:14" ht="12">
      <c r="A486" s="557"/>
      <c r="B486" s="557"/>
      <c r="C486" s="557"/>
      <c r="D486" s="557"/>
      <c r="E486" s="557"/>
      <c r="F486" s="557"/>
      <c r="G486" s="557"/>
      <c r="H486" s="557"/>
      <c r="I486" s="557"/>
      <c r="J486" s="557"/>
      <c r="K486" s="557"/>
      <c r="L486" s="557"/>
      <c r="M486" s="551"/>
      <c r="N486" s="551"/>
    </row>
    <row r="487" spans="1:14" ht="12">
      <c r="A487" s="557"/>
      <c r="B487" s="557"/>
      <c r="C487" s="557"/>
      <c r="D487" s="557"/>
      <c r="E487" s="557"/>
      <c r="F487" s="557"/>
      <c r="G487" s="557"/>
      <c r="H487" s="557"/>
      <c r="I487" s="557"/>
      <c r="J487" s="557"/>
      <c r="K487" s="557"/>
      <c r="L487" s="557"/>
      <c r="M487" s="551"/>
      <c r="N487" s="551"/>
    </row>
    <row r="488" spans="1:14" ht="12">
      <c r="A488" s="557"/>
      <c r="B488" s="557"/>
      <c r="C488" s="557"/>
      <c r="D488" s="557"/>
      <c r="E488" s="557"/>
      <c r="F488" s="557"/>
      <c r="G488" s="557"/>
      <c r="H488" s="557"/>
      <c r="I488" s="557"/>
      <c r="J488" s="557"/>
      <c r="K488" s="557"/>
      <c r="L488" s="557"/>
      <c r="M488" s="551"/>
      <c r="N488" s="551"/>
    </row>
    <row r="489" spans="1:14" ht="12">
      <c r="A489" s="557"/>
      <c r="B489" s="557"/>
      <c r="C489" s="557"/>
      <c r="D489" s="557"/>
      <c r="E489" s="557"/>
      <c r="F489" s="557"/>
      <c r="G489" s="557"/>
      <c r="H489" s="557"/>
      <c r="I489" s="557"/>
      <c r="J489" s="557"/>
      <c r="K489" s="557"/>
      <c r="L489" s="557"/>
      <c r="M489" s="551"/>
      <c r="N489" s="551"/>
    </row>
    <row r="490" spans="1:14" ht="12">
      <c r="A490" s="557"/>
      <c r="B490" s="557"/>
      <c r="C490" s="557"/>
      <c r="D490" s="557"/>
      <c r="E490" s="557"/>
      <c r="F490" s="557"/>
      <c r="G490" s="557"/>
      <c r="H490" s="557"/>
      <c r="I490" s="557"/>
      <c r="J490" s="557"/>
      <c r="K490" s="557"/>
      <c r="L490" s="557"/>
      <c r="M490" s="551"/>
      <c r="N490" s="551"/>
    </row>
    <row r="491" spans="1:14" ht="12">
      <c r="A491" s="557"/>
      <c r="B491" s="557"/>
      <c r="C491" s="557"/>
      <c r="D491" s="557"/>
      <c r="E491" s="557"/>
      <c r="F491" s="557"/>
      <c r="G491" s="557"/>
      <c r="H491" s="557"/>
      <c r="I491" s="557"/>
      <c r="J491" s="557"/>
      <c r="K491" s="557"/>
      <c r="L491" s="557"/>
      <c r="M491" s="551"/>
      <c r="N491" s="551"/>
    </row>
    <row r="492" spans="1:14" ht="12">
      <c r="A492" s="557"/>
      <c r="B492" s="557"/>
      <c r="C492" s="557"/>
      <c r="D492" s="557"/>
      <c r="E492" s="557"/>
      <c r="F492" s="557"/>
      <c r="G492" s="557"/>
      <c r="H492" s="557"/>
      <c r="I492" s="557"/>
      <c r="J492" s="557"/>
      <c r="K492" s="557"/>
      <c r="L492" s="557"/>
      <c r="M492" s="551"/>
      <c r="N492" s="551"/>
    </row>
    <row r="493" spans="1:14" ht="12">
      <c r="A493" s="557"/>
      <c r="B493" s="557"/>
      <c r="C493" s="557"/>
      <c r="D493" s="557"/>
      <c r="E493" s="557"/>
      <c r="F493" s="557"/>
      <c r="G493" s="557"/>
      <c r="H493" s="557"/>
      <c r="I493" s="557"/>
      <c r="J493" s="557"/>
      <c r="K493" s="557"/>
      <c r="L493" s="557"/>
      <c r="M493" s="551"/>
      <c r="N493" s="551"/>
    </row>
    <row r="494" spans="1:14" ht="12">
      <c r="A494" s="557"/>
      <c r="B494" s="557"/>
      <c r="C494" s="557"/>
      <c r="D494" s="557"/>
      <c r="E494" s="557"/>
      <c r="F494" s="557"/>
      <c r="G494" s="557"/>
      <c r="H494" s="557"/>
      <c r="I494" s="557"/>
      <c r="J494" s="557"/>
      <c r="K494" s="557"/>
      <c r="L494" s="557"/>
      <c r="M494" s="551"/>
      <c r="N494" s="551"/>
    </row>
    <row r="495" spans="1:14" ht="12">
      <c r="A495" s="557"/>
      <c r="B495" s="557"/>
      <c r="C495" s="557"/>
      <c r="D495" s="557"/>
      <c r="E495" s="557"/>
      <c r="F495" s="557"/>
      <c r="G495" s="557"/>
      <c r="H495" s="557"/>
      <c r="I495" s="557"/>
      <c r="J495" s="557"/>
      <c r="K495" s="557"/>
      <c r="L495" s="557"/>
      <c r="M495" s="551"/>
      <c r="N495" s="551"/>
    </row>
    <row r="496" spans="1:14" ht="12">
      <c r="A496" s="557"/>
      <c r="B496" s="557"/>
      <c r="C496" s="557"/>
      <c r="D496" s="557"/>
      <c r="E496" s="557"/>
      <c r="F496" s="557"/>
      <c r="G496" s="557"/>
      <c r="H496" s="557"/>
      <c r="I496" s="557"/>
      <c r="J496" s="557"/>
      <c r="K496" s="557"/>
      <c r="L496" s="557"/>
      <c r="M496" s="551"/>
      <c r="N496" s="551"/>
    </row>
    <row r="497" spans="1:14" ht="12">
      <c r="A497" s="557"/>
      <c r="B497" s="557"/>
      <c r="C497" s="557"/>
      <c r="D497" s="557"/>
      <c r="E497" s="557"/>
      <c r="F497" s="557"/>
      <c r="G497" s="557"/>
      <c r="H497" s="557"/>
      <c r="I497" s="557"/>
      <c r="J497" s="557"/>
      <c r="K497" s="557"/>
      <c r="L497" s="557"/>
      <c r="M497" s="551"/>
      <c r="N497" s="551"/>
    </row>
    <row r="498" spans="1:14" ht="12">
      <c r="A498" s="557"/>
      <c r="B498" s="557"/>
      <c r="C498" s="557"/>
      <c r="D498" s="557"/>
      <c r="E498" s="557"/>
      <c r="F498" s="557"/>
      <c r="G498" s="557"/>
      <c r="H498" s="557"/>
      <c r="I498" s="557"/>
      <c r="J498" s="557"/>
      <c r="K498" s="557"/>
      <c r="L498" s="557"/>
      <c r="M498" s="551"/>
      <c r="N498" s="551"/>
    </row>
    <row r="499" spans="1:14" ht="12">
      <c r="A499" s="557"/>
      <c r="B499" s="557"/>
      <c r="C499" s="557"/>
      <c r="D499" s="557"/>
      <c r="E499" s="557"/>
      <c r="F499" s="557"/>
      <c r="G499" s="557"/>
      <c r="H499" s="557"/>
      <c r="I499" s="557"/>
      <c r="J499" s="557"/>
      <c r="K499" s="557"/>
      <c r="L499" s="557"/>
      <c r="M499" s="551"/>
      <c r="N499" s="551"/>
    </row>
    <row r="500" spans="1:14" ht="12">
      <c r="A500" s="557"/>
      <c r="B500" s="557"/>
      <c r="C500" s="557"/>
      <c r="D500" s="557"/>
      <c r="E500" s="557"/>
      <c r="F500" s="557"/>
      <c r="G500" s="557"/>
      <c r="H500" s="557"/>
      <c r="I500" s="557"/>
      <c r="J500" s="557"/>
      <c r="K500" s="557"/>
      <c r="L500" s="557"/>
      <c r="M500" s="551"/>
      <c r="N500" s="551"/>
    </row>
    <row r="501" spans="1:14" ht="12">
      <c r="A501" s="557"/>
      <c r="B501" s="557"/>
      <c r="C501" s="557"/>
      <c r="D501" s="557"/>
      <c r="E501" s="557"/>
      <c r="F501" s="557"/>
      <c r="G501" s="557"/>
      <c r="H501" s="557"/>
      <c r="I501" s="557"/>
      <c r="J501" s="557"/>
      <c r="K501" s="557"/>
      <c r="L501" s="557"/>
      <c r="M501" s="551"/>
      <c r="N501" s="551"/>
    </row>
    <row r="502" spans="1:14" ht="12">
      <c r="A502" s="557"/>
      <c r="B502" s="557"/>
      <c r="C502" s="557"/>
      <c r="D502" s="557"/>
      <c r="E502" s="557"/>
      <c r="F502" s="557"/>
      <c r="G502" s="557"/>
      <c r="H502" s="557"/>
      <c r="I502" s="557"/>
      <c r="J502" s="557"/>
      <c r="K502" s="557"/>
      <c r="L502" s="557"/>
      <c r="M502" s="551"/>
      <c r="N502" s="551"/>
    </row>
    <row r="503" spans="1:14" ht="12">
      <c r="A503" s="557"/>
      <c r="B503" s="557"/>
      <c r="C503" s="557"/>
      <c r="D503" s="557"/>
      <c r="E503" s="557"/>
      <c r="F503" s="557"/>
      <c r="G503" s="557"/>
      <c r="H503" s="557"/>
      <c r="I503" s="557"/>
      <c r="J503" s="557"/>
      <c r="K503" s="557"/>
      <c r="L503" s="557"/>
      <c r="M503" s="551"/>
      <c r="N503" s="551"/>
    </row>
    <row r="504" spans="1:14" ht="12">
      <c r="A504" s="557"/>
      <c r="B504" s="557"/>
      <c r="C504" s="557"/>
      <c r="D504" s="557"/>
      <c r="E504" s="557"/>
      <c r="F504" s="557"/>
      <c r="G504" s="557"/>
      <c r="H504" s="557"/>
      <c r="I504" s="557"/>
      <c r="J504" s="557"/>
      <c r="K504" s="557"/>
      <c r="L504" s="557"/>
      <c r="M504" s="551"/>
      <c r="N504" s="551"/>
    </row>
    <row r="505" spans="1:14" ht="12">
      <c r="A505" s="557"/>
      <c r="B505" s="557"/>
      <c r="C505" s="557"/>
      <c r="D505" s="557"/>
      <c r="E505" s="557"/>
      <c r="F505" s="557"/>
      <c r="G505" s="557"/>
      <c r="H505" s="557"/>
      <c r="I505" s="557"/>
      <c r="J505" s="557"/>
      <c r="K505" s="557"/>
      <c r="L505" s="557"/>
      <c r="M505" s="551"/>
      <c r="N505" s="551"/>
    </row>
    <row r="506" spans="1:14" ht="12">
      <c r="A506" s="557"/>
      <c r="B506" s="557"/>
      <c r="C506" s="557"/>
      <c r="D506" s="557"/>
      <c r="E506" s="557"/>
      <c r="F506" s="557"/>
      <c r="G506" s="557"/>
      <c r="H506" s="557"/>
      <c r="I506" s="557"/>
      <c r="J506" s="557"/>
      <c r="K506" s="557"/>
      <c r="L506" s="557"/>
      <c r="M506" s="551"/>
      <c r="N506" s="551"/>
    </row>
    <row r="507" spans="1:14" ht="12">
      <c r="A507" s="557"/>
      <c r="B507" s="557"/>
      <c r="C507" s="557"/>
      <c r="D507" s="557"/>
      <c r="E507" s="557"/>
      <c r="F507" s="557"/>
      <c r="G507" s="557"/>
      <c r="H507" s="557"/>
      <c r="I507" s="557"/>
      <c r="J507" s="557"/>
      <c r="K507" s="557"/>
      <c r="L507" s="557"/>
      <c r="M507" s="551"/>
      <c r="N507" s="551"/>
    </row>
    <row r="508" spans="1:14" ht="12">
      <c r="A508" s="557"/>
      <c r="B508" s="557"/>
      <c r="C508" s="557"/>
      <c r="D508" s="557"/>
      <c r="E508" s="557"/>
      <c r="F508" s="557"/>
      <c r="G508" s="557"/>
      <c r="H508" s="557"/>
      <c r="I508" s="557"/>
      <c r="J508" s="557"/>
      <c r="K508" s="557"/>
      <c r="L508" s="557"/>
      <c r="M508" s="551"/>
      <c r="N508" s="551"/>
    </row>
    <row r="509" spans="1:14" ht="12">
      <c r="A509" s="557"/>
      <c r="B509" s="557"/>
      <c r="C509" s="557"/>
      <c r="D509" s="557"/>
      <c r="E509" s="557"/>
      <c r="F509" s="557"/>
      <c r="G509" s="557"/>
      <c r="H509" s="557"/>
      <c r="I509" s="557"/>
      <c r="J509" s="557"/>
      <c r="K509" s="557"/>
      <c r="L509" s="557"/>
      <c r="M509" s="551"/>
      <c r="N509" s="551"/>
    </row>
    <row r="510" spans="1:14" ht="12">
      <c r="A510" s="557"/>
      <c r="B510" s="557"/>
      <c r="C510" s="557"/>
      <c r="D510" s="557"/>
      <c r="E510" s="557"/>
      <c r="F510" s="557"/>
      <c r="G510" s="557"/>
      <c r="H510" s="557"/>
      <c r="I510" s="557"/>
      <c r="J510" s="557"/>
      <c r="K510" s="557"/>
      <c r="L510" s="557"/>
      <c r="M510" s="551"/>
      <c r="N510" s="551"/>
    </row>
    <row r="511" spans="1:14" ht="12">
      <c r="A511" s="557"/>
      <c r="B511" s="557"/>
      <c r="C511" s="557"/>
      <c r="D511" s="557"/>
      <c r="E511" s="557"/>
      <c r="F511" s="557"/>
      <c r="G511" s="557"/>
      <c r="H511" s="557"/>
      <c r="I511" s="557"/>
      <c r="J511" s="557"/>
      <c r="K511" s="557"/>
      <c r="L511" s="557"/>
      <c r="M511" s="551"/>
      <c r="N511" s="551"/>
    </row>
    <row r="512" spans="1:14" ht="12">
      <c r="A512" s="557"/>
      <c r="B512" s="557"/>
      <c r="C512" s="557"/>
      <c r="D512" s="557"/>
      <c r="E512" s="557"/>
      <c r="F512" s="557"/>
      <c r="G512" s="557"/>
      <c r="H512" s="557"/>
      <c r="I512" s="557"/>
      <c r="J512" s="557"/>
      <c r="K512" s="557"/>
      <c r="L512" s="557"/>
      <c r="M512" s="551"/>
      <c r="N512" s="551"/>
    </row>
    <row r="513" spans="1:14" ht="12">
      <c r="A513" s="557"/>
      <c r="B513" s="557"/>
      <c r="C513" s="557"/>
      <c r="D513" s="557"/>
      <c r="E513" s="557"/>
      <c r="F513" s="557"/>
      <c r="G513" s="557"/>
      <c r="H513" s="557"/>
      <c r="I513" s="557"/>
      <c r="J513" s="557"/>
      <c r="K513" s="557"/>
      <c r="L513" s="557"/>
      <c r="M513" s="551"/>
      <c r="N513" s="551"/>
    </row>
    <row r="514" spans="1:14" ht="12">
      <c r="A514" s="557"/>
      <c r="B514" s="557"/>
      <c r="C514" s="557"/>
      <c r="D514" s="557"/>
      <c r="E514" s="557"/>
      <c r="F514" s="557"/>
      <c r="G514" s="557"/>
      <c r="H514" s="557"/>
      <c r="I514" s="557"/>
      <c r="J514" s="557"/>
      <c r="K514" s="557"/>
      <c r="L514" s="557"/>
      <c r="M514" s="551"/>
      <c r="N514" s="551"/>
    </row>
    <row r="515" spans="1:14" ht="12">
      <c r="A515" s="557"/>
      <c r="B515" s="557"/>
      <c r="C515" s="557"/>
      <c r="D515" s="557"/>
      <c r="E515" s="557"/>
      <c r="F515" s="557"/>
      <c r="G515" s="557"/>
      <c r="H515" s="557"/>
      <c r="I515" s="557"/>
      <c r="J515" s="557"/>
      <c r="K515" s="557"/>
      <c r="L515" s="557"/>
      <c r="M515" s="551"/>
      <c r="N515" s="551"/>
    </row>
    <row r="516" spans="1:14" ht="12">
      <c r="A516" s="557"/>
      <c r="B516" s="557"/>
      <c r="C516" s="557"/>
      <c r="D516" s="557"/>
      <c r="E516" s="557"/>
      <c r="F516" s="557"/>
      <c r="G516" s="557"/>
      <c r="H516" s="557"/>
      <c r="I516" s="557"/>
      <c r="J516" s="557"/>
      <c r="K516" s="557"/>
      <c r="L516" s="557"/>
      <c r="M516" s="551"/>
      <c r="N516" s="551"/>
    </row>
    <row r="517" spans="1:14" ht="12">
      <c r="A517" s="557"/>
      <c r="B517" s="557"/>
      <c r="C517" s="557"/>
      <c r="D517" s="557"/>
      <c r="E517" s="557"/>
      <c r="F517" s="557"/>
      <c r="G517" s="557"/>
      <c r="H517" s="557"/>
      <c r="I517" s="557"/>
      <c r="J517" s="557"/>
      <c r="K517" s="557"/>
      <c r="L517" s="557"/>
      <c r="M517" s="551"/>
      <c r="N517" s="551"/>
    </row>
    <row r="518" spans="1:14" ht="12">
      <c r="A518" s="557"/>
      <c r="B518" s="557"/>
      <c r="C518" s="557"/>
      <c r="D518" s="557"/>
      <c r="E518" s="557"/>
      <c r="F518" s="557"/>
      <c r="G518" s="557"/>
      <c r="H518" s="557"/>
      <c r="I518" s="557"/>
      <c r="J518" s="557"/>
      <c r="K518" s="557"/>
      <c r="L518" s="557"/>
      <c r="M518" s="551"/>
      <c r="N518" s="551"/>
    </row>
    <row r="519" spans="1:14" ht="12">
      <c r="A519" s="557"/>
      <c r="B519" s="557"/>
      <c r="C519" s="557"/>
      <c r="D519" s="557"/>
      <c r="E519" s="557"/>
      <c r="F519" s="557"/>
      <c r="G519" s="557"/>
      <c r="H519" s="557"/>
      <c r="I519" s="557"/>
      <c r="J519" s="557"/>
      <c r="K519" s="557"/>
      <c r="L519" s="557"/>
      <c r="M519" s="551"/>
      <c r="N519" s="551"/>
    </row>
    <row r="520" spans="1:14" ht="12">
      <c r="A520" s="557"/>
      <c r="B520" s="557"/>
      <c r="C520" s="557"/>
      <c r="D520" s="557"/>
      <c r="E520" s="557"/>
      <c r="F520" s="557"/>
      <c r="G520" s="557"/>
      <c r="H520" s="557"/>
      <c r="I520" s="557"/>
      <c r="J520" s="557"/>
      <c r="K520" s="557"/>
      <c r="L520" s="557"/>
      <c r="M520" s="551"/>
      <c r="N520" s="551"/>
    </row>
    <row r="521" spans="1:14" ht="12">
      <c r="A521" s="557"/>
      <c r="B521" s="557"/>
      <c r="C521" s="557"/>
      <c r="D521" s="557"/>
      <c r="E521" s="557"/>
      <c r="F521" s="557"/>
      <c r="G521" s="557"/>
      <c r="H521" s="557"/>
      <c r="I521" s="557"/>
      <c r="J521" s="557"/>
      <c r="K521" s="557"/>
      <c r="L521" s="557"/>
      <c r="M521" s="551"/>
      <c r="N521" s="551"/>
    </row>
    <row r="522" spans="1:14" ht="12">
      <c r="A522" s="557"/>
      <c r="B522" s="557"/>
      <c r="C522" s="557"/>
      <c r="D522" s="557"/>
      <c r="E522" s="557"/>
      <c r="F522" s="557"/>
      <c r="G522" s="557"/>
      <c r="H522" s="557"/>
      <c r="I522" s="557"/>
      <c r="J522" s="557"/>
      <c r="K522" s="557"/>
      <c r="L522" s="557"/>
      <c r="M522" s="551"/>
      <c r="N522" s="551"/>
    </row>
    <row r="523" spans="1:14" ht="12">
      <c r="A523" s="557"/>
      <c r="B523" s="557"/>
      <c r="C523" s="557"/>
      <c r="D523" s="557"/>
      <c r="E523" s="557"/>
      <c r="F523" s="557"/>
      <c r="G523" s="557"/>
      <c r="H523" s="557"/>
      <c r="I523" s="557"/>
      <c r="J523" s="557"/>
      <c r="K523" s="557"/>
      <c r="L523" s="557"/>
      <c r="M523" s="551"/>
      <c r="N523" s="551"/>
    </row>
    <row r="524" spans="1:14" ht="12">
      <c r="A524" s="557"/>
      <c r="B524" s="557"/>
      <c r="C524" s="557"/>
      <c r="D524" s="557"/>
      <c r="E524" s="557"/>
      <c r="F524" s="557"/>
      <c r="G524" s="557"/>
      <c r="H524" s="557"/>
      <c r="I524" s="557"/>
      <c r="J524" s="557"/>
      <c r="K524" s="557"/>
      <c r="L524" s="557"/>
      <c r="M524" s="551"/>
      <c r="N524" s="551"/>
    </row>
    <row r="525" spans="1:14" ht="12">
      <c r="A525" s="557"/>
      <c r="B525" s="557"/>
      <c r="C525" s="557"/>
      <c r="D525" s="557"/>
      <c r="E525" s="557"/>
      <c r="F525" s="557"/>
      <c r="G525" s="557"/>
      <c r="H525" s="557"/>
      <c r="I525" s="557"/>
      <c r="J525" s="557"/>
      <c r="K525" s="557"/>
      <c r="L525" s="557"/>
      <c r="M525" s="551"/>
      <c r="N525" s="551"/>
    </row>
    <row r="526" spans="1:14" ht="12">
      <c r="A526" s="557"/>
      <c r="B526" s="557"/>
      <c r="C526" s="557"/>
      <c r="D526" s="557"/>
      <c r="E526" s="557"/>
      <c r="F526" s="557"/>
      <c r="G526" s="557"/>
      <c r="H526" s="557"/>
      <c r="I526" s="557"/>
      <c r="J526" s="557"/>
      <c r="K526" s="557"/>
      <c r="L526" s="557"/>
      <c r="M526" s="551"/>
      <c r="N526" s="551"/>
    </row>
    <row r="527" spans="1:14" ht="12">
      <c r="A527" s="557"/>
      <c r="B527" s="557"/>
      <c r="C527" s="557"/>
      <c r="D527" s="557"/>
      <c r="E527" s="557"/>
      <c r="F527" s="557"/>
      <c r="G527" s="557"/>
      <c r="H527" s="557"/>
      <c r="I527" s="557"/>
      <c r="J527" s="557"/>
      <c r="K527" s="557"/>
      <c r="L527" s="557"/>
      <c r="M527" s="551"/>
      <c r="N527" s="551"/>
    </row>
    <row r="528" spans="1:14" ht="12">
      <c r="A528" s="557"/>
      <c r="B528" s="557"/>
      <c r="C528" s="557"/>
      <c r="D528" s="557"/>
      <c r="E528" s="557"/>
      <c r="F528" s="557"/>
      <c r="G528" s="557"/>
      <c r="H528" s="557"/>
      <c r="I528" s="557"/>
      <c r="J528" s="557"/>
      <c r="K528" s="557"/>
      <c r="L528" s="557"/>
      <c r="M528" s="551"/>
      <c r="N528" s="551"/>
    </row>
    <row r="529" spans="1:14" ht="12">
      <c r="A529" s="557"/>
      <c r="B529" s="557"/>
      <c r="C529" s="557"/>
      <c r="D529" s="557"/>
      <c r="E529" s="557"/>
      <c r="F529" s="557"/>
      <c r="G529" s="557"/>
      <c r="H529" s="557"/>
      <c r="I529" s="557"/>
      <c r="J529" s="557"/>
      <c r="K529" s="557"/>
      <c r="L529" s="557"/>
      <c r="M529" s="551"/>
      <c r="N529" s="551"/>
    </row>
    <row r="530" spans="1:14" ht="12">
      <c r="A530" s="557"/>
      <c r="B530" s="557"/>
      <c r="C530" s="557"/>
      <c r="D530" s="557"/>
      <c r="E530" s="557"/>
      <c r="F530" s="557"/>
      <c r="G530" s="557"/>
      <c r="H530" s="557"/>
      <c r="I530" s="557"/>
      <c r="J530" s="557"/>
      <c r="K530" s="557"/>
      <c r="L530" s="557"/>
      <c r="M530" s="551"/>
      <c r="N530" s="551"/>
    </row>
    <row r="531" spans="1:14" ht="12">
      <c r="A531" s="557"/>
      <c r="B531" s="557"/>
      <c r="C531" s="557"/>
      <c r="D531" s="557"/>
      <c r="E531" s="557"/>
      <c r="F531" s="557"/>
      <c r="G531" s="557"/>
      <c r="H531" s="557"/>
      <c r="I531" s="557"/>
      <c r="J531" s="557"/>
      <c r="K531" s="557"/>
      <c r="L531" s="557"/>
      <c r="M531" s="551"/>
      <c r="N531" s="551"/>
    </row>
    <row r="532" spans="1:14" ht="12">
      <c r="A532" s="557"/>
      <c r="B532" s="557"/>
      <c r="C532" s="557"/>
      <c r="D532" s="557"/>
      <c r="E532" s="557"/>
      <c r="F532" s="557"/>
      <c r="G532" s="557"/>
      <c r="H532" s="557"/>
      <c r="I532" s="557"/>
      <c r="J532" s="557"/>
      <c r="K532" s="557"/>
      <c r="L532" s="557"/>
      <c r="M532" s="551"/>
      <c r="N532" s="551"/>
    </row>
    <row r="533" spans="1:14" ht="12">
      <c r="A533" s="557"/>
      <c r="B533" s="557"/>
      <c r="C533" s="557"/>
      <c r="D533" s="557"/>
      <c r="E533" s="557"/>
      <c r="F533" s="557"/>
      <c r="G533" s="557"/>
      <c r="H533" s="557"/>
      <c r="I533" s="557"/>
      <c r="J533" s="557"/>
      <c r="K533" s="557"/>
      <c r="L533" s="557"/>
      <c r="M533" s="551"/>
      <c r="N533" s="551"/>
    </row>
    <row r="534" spans="1:14" ht="12">
      <c r="A534" s="557"/>
      <c r="B534" s="557"/>
      <c r="C534" s="557"/>
      <c r="D534" s="557"/>
      <c r="E534" s="557"/>
      <c r="F534" s="557"/>
      <c r="G534" s="557"/>
      <c r="H534" s="557"/>
      <c r="I534" s="557"/>
      <c r="J534" s="557"/>
      <c r="K534" s="557"/>
      <c r="L534" s="557"/>
      <c r="M534" s="551"/>
      <c r="N534" s="551"/>
    </row>
    <row r="535" spans="1:14" ht="12">
      <c r="A535" s="557"/>
      <c r="B535" s="557"/>
      <c r="C535" s="557"/>
      <c r="D535" s="557"/>
      <c r="E535" s="557"/>
      <c r="F535" s="557"/>
      <c r="G535" s="557"/>
      <c r="H535" s="557"/>
      <c r="I535" s="557"/>
      <c r="J535" s="557"/>
      <c r="K535" s="557"/>
      <c r="L535" s="557"/>
      <c r="M535" s="551"/>
      <c r="N535" s="551"/>
    </row>
    <row r="536" spans="1:14" ht="12">
      <c r="A536" s="557"/>
      <c r="B536" s="557"/>
      <c r="C536" s="557"/>
      <c r="D536" s="557"/>
      <c r="E536" s="557"/>
      <c r="F536" s="557"/>
      <c r="G536" s="557"/>
      <c r="H536" s="557"/>
      <c r="I536" s="557"/>
      <c r="J536" s="557"/>
      <c r="K536" s="557"/>
      <c r="L536" s="557"/>
      <c r="M536" s="551"/>
      <c r="N536" s="551"/>
    </row>
    <row r="537" spans="1:14" ht="12">
      <c r="A537" s="557"/>
      <c r="B537" s="557"/>
      <c r="C537" s="557"/>
      <c r="D537" s="557"/>
      <c r="E537" s="557"/>
      <c r="F537" s="557"/>
      <c r="G537" s="557"/>
      <c r="H537" s="557"/>
      <c r="I537" s="557"/>
      <c r="J537" s="557"/>
      <c r="K537" s="557"/>
      <c r="L537" s="557"/>
      <c r="M537" s="551"/>
      <c r="N537" s="551"/>
    </row>
    <row r="538" spans="1:14" ht="12">
      <c r="A538" s="557"/>
      <c r="B538" s="557"/>
      <c r="C538" s="557"/>
      <c r="D538" s="557"/>
      <c r="E538" s="557"/>
      <c r="F538" s="557"/>
      <c r="G538" s="557"/>
      <c r="H538" s="557"/>
      <c r="I538" s="557"/>
      <c r="J538" s="557"/>
      <c r="K538" s="557"/>
      <c r="L538" s="557"/>
      <c r="M538" s="551"/>
      <c r="N538" s="551"/>
    </row>
    <row r="539" spans="1:14" ht="12">
      <c r="A539" s="557"/>
      <c r="B539" s="557"/>
      <c r="C539" s="557"/>
      <c r="D539" s="557"/>
      <c r="E539" s="557"/>
      <c r="F539" s="557"/>
      <c r="G539" s="557"/>
      <c r="H539" s="557"/>
      <c r="I539" s="557"/>
      <c r="J539" s="557"/>
      <c r="K539" s="557"/>
      <c r="L539" s="557"/>
      <c r="M539" s="551"/>
      <c r="N539" s="551"/>
    </row>
    <row r="540" spans="1:14" ht="12">
      <c r="A540" s="557"/>
      <c r="B540" s="557"/>
      <c r="C540" s="557"/>
      <c r="D540" s="557"/>
      <c r="E540" s="557"/>
      <c r="F540" s="557"/>
      <c r="G540" s="557"/>
      <c r="H540" s="557"/>
      <c r="I540" s="557"/>
      <c r="J540" s="557"/>
      <c r="K540" s="557"/>
      <c r="L540" s="557"/>
      <c r="M540" s="551"/>
      <c r="N540" s="551"/>
    </row>
    <row r="541" spans="1:14" ht="12">
      <c r="A541" s="557"/>
      <c r="B541" s="557"/>
      <c r="C541" s="557"/>
      <c r="D541" s="557"/>
      <c r="E541" s="557"/>
      <c r="F541" s="557"/>
      <c r="G541" s="557"/>
      <c r="H541" s="557"/>
      <c r="I541" s="557"/>
      <c r="J541" s="557"/>
      <c r="K541" s="557"/>
      <c r="L541" s="557"/>
      <c r="M541" s="551"/>
      <c r="N541" s="551"/>
    </row>
    <row r="542" spans="1:14" ht="12">
      <c r="A542" s="557"/>
      <c r="B542" s="557"/>
      <c r="C542" s="557"/>
      <c r="D542" s="557"/>
      <c r="E542" s="557"/>
      <c r="F542" s="557"/>
      <c r="G542" s="557"/>
      <c r="H542" s="557"/>
      <c r="I542" s="557"/>
      <c r="J542" s="557"/>
      <c r="K542" s="557"/>
      <c r="L542" s="557"/>
      <c r="M542" s="551"/>
      <c r="N542" s="551"/>
    </row>
    <row r="543" spans="1:14" ht="12">
      <c r="A543" s="557"/>
      <c r="B543" s="557"/>
      <c r="C543" s="557"/>
      <c r="D543" s="557"/>
      <c r="E543" s="557"/>
      <c r="F543" s="557"/>
      <c r="G543" s="557"/>
      <c r="H543" s="557"/>
      <c r="I543" s="557"/>
      <c r="J543" s="557"/>
      <c r="K543" s="557"/>
      <c r="L543" s="557"/>
      <c r="M543" s="551"/>
      <c r="N543" s="551"/>
    </row>
    <row r="544" spans="1:14" ht="12">
      <c r="A544" s="557"/>
      <c r="B544" s="557"/>
      <c r="C544" s="557"/>
      <c r="D544" s="557"/>
      <c r="E544" s="557"/>
      <c r="F544" s="557"/>
      <c r="G544" s="557"/>
      <c r="H544" s="557"/>
      <c r="I544" s="557"/>
      <c r="J544" s="557"/>
      <c r="K544" s="557"/>
      <c r="L544" s="557"/>
      <c r="M544" s="551"/>
      <c r="N544" s="551"/>
    </row>
    <row r="545" spans="1:14" ht="12">
      <c r="A545" s="557"/>
      <c r="B545" s="557"/>
      <c r="C545" s="557"/>
      <c r="D545" s="557"/>
      <c r="E545" s="557"/>
      <c r="F545" s="557"/>
      <c r="G545" s="557"/>
      <c r="H545" s="557"/>
      <c r="I545" s="557"/>
      <c r="J545" s="557"/>
      <c r="K545" s="557"/>
      <c r="L545" s="557"/>
      <c r="M545" s="551"/>
      <c r="N545" s="551"/>
    </row>
    <row r="546" spans="1:14" ht="12">
      <c r="A546" s="557"/>
      <c r="B546" s="557"/>
      <c r="C546" s="557"/>
      <c r="D546" s="557"/>
      <c r="E546" s="557"/>
      <c r="F546" s="557"/>
      <c r="G546" s="557"/>
      <c r="H546" s="557"/>
      <c r="I546" s="557"/>
      <c r="J546" s="557"/>
      <c r="K546" s="557"/>
      <c r="L546" s="557"/>
      <c r="M546" s="551"/>
      <c r="N546" s="551"/>
    </row>
    <row r="547" spans="1:14" ht="12">
      <c r="A547" s="557"/>
      <c r="B547" s="557"/>
      <c r="C547" s="557"/>
      <c r="D547" s="557"/>
      <c r="E547" s="557"/>
      <c r="F547" s="557"/>
      <c r="G547" s="557"/>
      <c r="H547" s="557"/>
      <c r="I547" s="557"/>
      <c r="J547" s="557"/>
      <c r="K547" s="557"/>
      <c r="L547" s="557"/>
      <c r="M547" s="551"/>
      <c r="N547" s="551"/>
    </row>
    <row r="548" spans="1:14" ht="12">
      <c r="A548" s="557"/>
      <c r="B548" s="557"/>
      <c r="C548" s="557"/>
      <c r="D548" s="557"/>
      <c r="E548" s="557"/>
      <c r="F548" s="557"/>
      <c r="G548" s="557"/>
      <c r="H548" s="557"/>
      <c r="I548" s="557"/>
      <c r="J548" s="557"/>
      <c r="K548" s="557"/>
      <c r="L548" s="557"/>
      <c r="M548" s="551"/>
      <c r="N548" s="551"/>
    </row>
    <row r="549" spans="1:14" ht="12">
      <c r="A549" s="557"/>
      <c r="B549" s="557"/>
      <c r="C549" s="557"/>
      <c r="D549" s="557"/>
      <c r="E549" s="557"/>
      <c r="F549" s="557"/>
      <c r="G549" s="557"/>
      <c r="H549" s="557"/>
      <c r="I549" s="557"/>
      <c r="J549" s="557"/>
      <c r="K549" s="557"/>
      <c r="L549" s="557"/>
      <c r="M549" s="551"/>
      <c r="N549" s="551"/>
    </row>
    <row r="550" spans="1:14" ht="12">
      <c r="A550" s="557"/>
      <c r="B550" s="557"/>
      <c r="C550" s="557"/>
      <c r="D550" s="557"/>
      <c r="E550" s="557"/>
      <c r="F550" s="557"/>
      <c r="G550" s="557"/>
      <c r="H550" s="557"/>
      <c r="I550" s="557"/>
      <c r="J550" s="557"/>
      <c r="K550" s="557"/>
      <c r="L550" s="557"/>
      <c r="M550" s="551"/>
      <c r="N550" s="551"/>
    </row>
    <row r="551" spans="1:14" ht="12">
      <c r="A551" s="557"/>
      <c r="B551" s="557"/>
      <c r="C551" s="557"/>
      <c r="D551" s="557"/>
      <c r="E551" s="557"/>
      <c r="F551" s="557"/>
      <c r="G551" s="557"/>
      <c r="H551" s="557"/>
      <c r="I551" s="557"/>
      <c r="J551" s="557"/>
      <c r="K551" s="557"/>
      <c r="L551" s="557"/>
      <c r="M551" s="551"/>
      <c r="N551" s="551"/>
    </row>
    <row r="552" spans="1:14" ht="12">
      <c r="A552" s="557"/>
      <c r="B552" s="557"/>
      <c r="C552" s="557"/>
      <c r="D552" s="557"/>
      <c r="E552" s="557"/>
      <c r="F552" s="557"/>
      <c r="G552" s="557"/>
      <c r="H552" s="557"/>
      <c r="I552" s="557"/>
      <c r="J552" s="557"/>
      <c r="K552" s="557"/>
      <c r="L552" s="557"/>
      <c r="M552" s="551"/>
      <c r="N552" s="551"/>
    </row>
    <row r="553" spans="1:14" ht="12">
      <c r="A553" s="557"/>
      <c r="B553" s="557"/>
      <c r="C553" s="557"/>
      <c r="D553" s="557"/>
      <c r="E553" s="557"/>
      <c r="F553" s="557"/>
      <c r="G553" s="557"/>
      <c r="H553" s="557"/>
      <c r="I553" s="557"/>
      <c r="J553" s="557"/>
      <c r="K553" s="557"/>
      <c r="L553" s="557"/>
      <c r="M553" s="551"/>
      <c r="N553" s="551"/>
    </row>
    <row r="554" spans="1:14" ht="12">
      <c r="A554" s="557"/>
      <c r="B554" s="557"/>
      <c r="C554" s="557"/>
      <c r="D554" s="557"/>
      <c r="E554" s="557"/>
      <c r="F554" s="557"/>
      <c r="G554" s="557"/>
      <c r="H554" s="557"/>
      <c r="I554" s="557"/>
      <c r="J554" s="557"/>
      <c r="K554" s="557"/>
      <c r="L554" s="557"/>
      <c r="M554" s="551"/>
      <c r="N554" s="551"/>
    </row>
    <row r="555" spans="1:14" ht="12">
      <c r="A555" s="557"/>
      <c r="B555" s="557"/>
      <c r="C555" s="557"/>
      <c r="D555" s="557"/>
      <c r="E555" s="557"/>
      <c r="F555" s="557"/>
      <c r="G555" s="557"/>
      <c r="H555" s="557"/>
      <c r="I555" s="557"/>
      <c r="J555" s="557"/>
      <c r="K555" s="557"/>
      <c r="L555" s="557"/>
      <c r="M555" s="551"/>
      <c r="N555" s="551"/>
    </row>
    <row r="556" spans="1:14" ht="12">
      <c r="A556" s="557"/>
      <c r="B556" s="557"/>
      <c r="C556" s="557"/>
      <c r="D556" s="557"/>
      <c r="E556" s="557"/>
      <c r="F556" s="557"/>
      <c r="G556" s="557"/>
      <c r="H556" s="557"/>
      <c r="I556" s="557"/>
      <c r="J556" s="557"/>
      <c r="K556" s="557"/>
      <c r="L556" s="557"/>
      <c r="M556" s="551"/>
      <c r="N556" s="551"/>
    </row>
    <row r="557" spans="1:14" ht="12">
      <c r="A557" s="557"/>
      <c r="B557" s="557"/>
      <c r="C557" s="557"/>
      <c r="D557" s="557"/>
      <c r="E557" s="557"/>
      <c r="F557" s="557"/>
      <c r="G557" s="557"/>
      <c r="H557" s="557"/>
      <c r="I557" s="557"/>
      <c r="J557" s="557"/>
      <c r="K557" s="557"/>
      <c r="L557" s="557"/>
      <c r="M557" s="551"/>
      <c r="N557" s="551"/>
    </row>
    <row r="558" spans="1:14" ht="12">
      <c r="A558" s="557"/>
      <c r="B558" s="557"/>
      <c r="C558" s="557"/>
      <c r="D558" s="557"/>
      <c r="E558" s="557"/>
      <c r="F558" s="557"/>
      <c r="G558" s="557"/>
      <c r="H558" s="557"/>
      <c r="I558" s="557"/>
      <c r="J558" s="557"/>
      <c r="K558" s="557"/>
      <c r="L558" s="557"/>
      <c r="M558" s="551"/>
      <c r="N558" s="551"/>
    </row>
    <row r="559" spans="1:14" ht="12">
      <c r="A559" s="557"/>
      <c r="B559" s="557"/>
      <c r="C559" s="557"/>
      <c r="D559" s="557"/>
      <c r="E559" s="557"/>
      <c r="F559" s="557"/>
      <c r="G559" s="557"/>
      <c r="H559" s="557"/>
      <c r="I559" s="557"/>
      <c r="J559" s="557"/>
      <c r="K559" s="557"/>
      <c r="L559" s="557"/>
      <c r="M559" s="551"/>
      <c r="N559" s="551"/>
    </row>
    <row r="560" spans="1:14" ht="12">
      <c r="A560" s="557"/>
      <c r="B560" s="557"/>
      <c r="C560" s="557"/>
      <c r="D560" s="557"/>
      <c r="E560" s="557"/>
      <c r="F560" s="557"/>
      <c r="G560" s="557"/>
      <c r="H560" s="557"/>
      <c r="I560" s="557"/>
      <c r="J560" s="557"/>
      <c r="K560" s="557"/>
      <c r="L560" s="557"/>
      <c r="M560" s="551"/>
      <c r="N560" s="551"/>
    </row>
    <row r="561" spans="1:14" ht="12">
      <c r="A561" s="557"/>
      <c r="B561" s="557"/>
      <c r="C561" s="557"/>
      <c r="D561" s="557"/>
      <c r="E561" s="557"/>
      <c r="F561" s="557"/>
      <c r="G561" s="557"/>
      <c r="H561" s="557"/>
      <c r="I561" s="557"/>
      <c r="J561" s="557"/>
      <c r="K561" s="557"/>
      <c r="L561" s="557"/>
      <c r="M561" s="551"/>
      <c r="N561" s="551"/>
    </row>
    <row r="562" spans="1:14" ht="12">
      <c r="A562" s="557"/>
      <c r="B562" s="557"/>
      <c r="C562" s="557"/>
      <c r="D562" s="557"/>
      <c r="E562" s="557"/>
      <c r="F562" s="557"/>
      <c r="G562" s="557"/>
      <c r="H562" s="557"/>
      <c r="I562" s="557"/>
      <c r="J562" s="557"/>
      <c r="K562" s="557"/>
      <c r="L562" s="557"/>
      <c r="M562" s="551"/>
      <c r="N562" s="551"/>
    </row>
    <row r="563" spans="1:14" ht="12">
      <c r="A563" s="551"/>
      <c r="B563" s="551"/>
      <c r="C563" s="551"/>
      <c r="D563" s="551"/>
      <c r="E563" s="551"/>
      <c r="F563" s="551"/>
      <c r="G563" s="551"/>
      <c r="H563" s="551"/>
      <c r="I563" s="551"/>
      <c r="J563" s="557"/>
      <c r="K563" s="557"/>
      <c r="L563" s="557"/>
      <c r="M563" s="551"/>
      <c r="N563" s="551"/>
    </row>
    <row r="564" spans="1:14" ht="12">
      <c r="A564" s="551"/>
      <c r="B564" s="551"/>
      <c r="C564" s="551"/>
      <c r="D564" s="551"/>
      <c r="E564" s="551"/>
      <c r="F564" s="551"/>
      <c r="G564" s="551"/>
      <c r="H564" s="551"/>
      <c r="I564" s="551"/>
      <c r="J564" s="551"/>
      <c r="K564" s="551"/>
      <c r="L564" s="551"/>
      <c r="M564" s="551"/>
      <c r="N564" s="551"/>
    </row>
    <row r="565" spans="1:14" ht="12">
      <c r="A565" s="551"/>
      <c r="B565" s="551"/>
      <c r="C565" s="551"/>
      <c r="D565" s="551"/>
      <c r="E565" s="551"/>
      <c r="F565" s="551"/>
      <c r="G565" s="551"/>
      <c r="H565" s="551"/>
      <c r="I565" s="551"/>
      <c r="J565" s="551"/>
      <c r="K565" s="551"/>
      <c r="L565" s="551"/>
      <c r="M565" s="551"/>
      <c r="N565" s="551"/>
    </row>
    <row r="566" spans="1:14" ht="12">
      <c r="A566" s="551"/>
      <c r="B566" s="551"/>
      <c r="C566" s="551"/>
      <c r="D566" s="551"/>
      <c r="E566" s="551"/>
      <c r="F566" s="551"/>
      <c r="G566" s="551"/>
      <c r="H566" s="551"/>
      <c r="I566" s="551"/>
      <c r="J566" s="551"/>
      <c r="K566" s="551"/>
      <c r="L566" s="551"/>
      <c r="M566" s="551"/>
      <c r="N566" s="551"/>
    </row>
    <row r="567" spans="1:14" ht="12">
      <c r="A567" s="551"/>
      <c r="B567" s="551"/>
      <c r="C567" s="551"/>
      <c r="D567" s="551"/>
      <c r="E567" s="551"/>
      <c r="F567" s="551"/>
      <c r="G567" s="551"/>
      <c r="H567" s="551"/>
      <c r="I567" s="551"/>
      <c r="J567" s="551"/>
      <c r="K567" s="551"/>
      <c r="L567" s="551"/>
      <c r="M567" s="551"/>
      <c r="N567" s="551"/>
    </row>
    <row r="568" spans="1:14" ht="12">
      <c r="A568" s="551"/>
      <c r="B568" s="551"/>
      <c r="C568" s="551"/>
      <c r="D568" s="551"/>
      <c r="E568" s="551"/>
      <c r="F568" s="551"/>
      <c r="G568" s="551"/>
      <c r="H568" s="551"/>
      <c r="I568" s="551"/>
      <c r="J568" s="551"/>
      <c r="K568" s="551"/>
      <c r="L568" s="551"/>
      <c r="M568" s="551"/>
      <c r="N568" s="551"/>
    </row>
    <row r="569" spans="1:14" ht="12">
      <c r="A569" s="551"/>
      <c r="B569" s="551"/>
      <c r="C569" s="551"/>
      <c r="D569" s="551"/>
      <c r="E569" s="551"/>
      <c r="F569" s="551"/>
      <c r="G569" s="551"/>
      <c r="H569" s="551"/>
      <c r="I569" s="551"/>
      <c r="J569" s="551"/>
      <c r="K569" s="551"/>
      <c r="L569" s="551"/>
      <c r="M569" s="551"/>
      <c r="N569" s="551"/>
    </row>
    <row r="570" spans="1:14" ht="12">
      <c r="A570" s="551"/>
      <c r="B570" s="551"/>
      <c r="C570" s="551"/>
      <c r="D570" s="551"/>
      <c r="E570" s="551"/>
      <c r="F570" s="551"/>
      <c r="G570" s="551"/>
      <c r="H570" s="551"/>
      <c r="I570" s="551"/>
      <c r="J570" s="551"/>
      <c r="K570" s="551"/>
      <c r="L570" s="551"/>
      <c r="M570" s="551"/>
      <c r="N570" s="551"/>
    </row>
    <row r="571" spans="1:14" ht="12">
      <c r="A571" s="551"/>
      <c r="B571" s="551"/>
      <c r="C571" s="551"/>
      <c r="D571" s="551"/>
      <c r="E571" s="551"/>
      <c r="F571" s="551"/>
      <c r="G571" s="551"/>
      <c r="H571" s="551"/>
      <c r="I571" s="551"/>
      <c r="J571" s="551"/>
      <c r="K571" s="551"/>
      <c r="L571" s="551"/>
      <c r="M571" s="551"/>
      <c r="N571" s="551"/>
    </row>
    <row r="572" spans="1:14" ht="12">
      <c r="A572" s="551"/>
      <c r="B572" s="551"/>
      <c r="C572" s="551"/>
      <c r="D572" s="551"/>
      <c r="E572" s="551"/>
      <c r="F572" s="551"/>
      <c r="G572" s="551"/>
      <c r="H572" s="551"/>
      <c r="I572" s="551"/>
      <c r="J572" s="551"/>
      <c r="K572" s="551"/>
      <c r="L572" s="551"/>
      <c r="M572" s="551"/>
      <c r="N572" s="551"/>
    </row>
    <row r="573" spans="1:14" ht="12">
      <c r="A573" s="551"/>
      <c r="B573" s="551"/>
      <c r="C573" s="551"/>
      <c r="D573" s="551"/>
      <c r="E573" s="551"/>
      <c r="F573" s="551"/>
      <c r="G573" s="551"/>
      <c r="H573" s="551"/>
      <c r="I573" s="551"/>
      <c r="J573" s="551"/>
      <c r="K573" s="551"/>
      <c r="L573" s="551"/>
      <c r="M573" s="551"/>
      <c r="N573" s="551"/>
    </row>
    <row r="574" spans="1:14" ht="12">
      <c r="A574" s="551"/>
      <c r="B574" s="551"/>
      <c r="C574" s="551"/>
      <c r="D574" s="551"/>
      <c r="E574" s="551"/>
      <c r="F574" s="551"/>
      <c r="G574" s="551"/>
      <c r="H574" s="551"/>
      <c r="I574" s="551"/>
      <c r="J574" s="551"/>
      <c r="K574" s="551"/>
      <c r="L574" s="551"/>
      <c r="M574" s="551"/>
      <c r="N574" s="551"/>
    </row>
    <row r="575" spans="1:14" ht="12">
      <c r="A575" s="551"/>
      <c r="B575" s="551"/>
      <c r="C575" s="551"/>
      <c r="D575" s="551"/>
      <c r="E575" s="551"/>
      <c r="F575" s="551"/>
      <c r="G575" s="551"/>
      <c r="H575" s="551"/>
      <c r="I575" s="551"/>
      <c r="J575" s="551"/>
      <c r="K575" s="551"/>
      <c r="L575" s="551"/>
      <c r="M575" s="551"/>
      <c r="N575" s="551"/>
    </row>
    <row r="576" spans="1:14" ht="12">
      <c r="A576" s="551"/>
      <c r="B576" s="551"/>
      <c r="C576" s="551"/>
      <c r="D576" s="551"/>
      <c r="E576" s="551"/>
      <c r="F576" s="551"/>
      <c r="G576" s="551"/>
      <c r="H576" s="551"/>
      <c r="I576" s="551"/>
      <c r="J576" s="551"/>
      <c r="K576" s="551"/>
      <c r="L576" s="551"/>
      <c r="M576" s="551"/>
      <c r="N576" s="551"/>
    </row>
    <row r="577" spans="1:14" ht="12">
      <c r="A577" s="551"/>
      <c r="B577" s="551"/>
      <c r="C577" s="551"/>
      <c r="D577" s="551"/>
      <c r="E577" s="551"/>
      <c r="F577" s="551"/>
      <c r="G577" s="551"/>
      <c r="H577" s="551"/>
      <c r="I577" s="551"/>
      <c r="J577" s="551"/>
      <c r="K577" s="551"/>
      <c r="L577" s="551"/>
      <c r="M577" s="551"/>
      <c r="N577" s="551"/>
    </row>
    <row r="578" spans="1:14" ht="12">
      <c r="A578" s="551"/>
      <c r="B578" s="551"/>
      <c r="C578" s="551"/>
      <c r="D578" s="551"/>
      <c r="E578" s="551"/>
      <c r="F578" s="551"/>
      <c r="G578" s="551"/>
      <c r="H578" s="551"/>
      <c r="I578" s="551"/>
      <c r="J578" s="551"/>
      <c r="K578" s="551"/>
      <c r="L578" s="551"/>
      <c r="M578" s="551"/>
      <c r="N578" s="551"/>
    </row>
    <row r="579" spans="1:14" ht="12">
      <c r="A579" s="551"/>
      <c r="B579" s="551"/>
      <c r="C579" s="551"/>
      <c r="D579" s="551"/>
      <c r="E579" s="551"/>
      <c r="F579" s="551"/>
      <c r="G579" s="551"/>
      <c r="H579" s="551"/>
      <c r="I579" s="551"/>
      <c r="J579" s="551"/>
      <c r="K579" s="551"/>
      <c r="L579" s="551"/>
      <c r="M579" s="551"/>
      <c r="N579" s="551"/>
    </row>
    <row r="580" spans="1:14" ht="12">
      <c r="A580" s="551"/>
      <c r="B580" s="551"/>
      <c r="C580" s="551"/>
      <c r="D580" s="551"/>
      <c r="E580" s="551"/>
      <c r="F580" s="551"/>
      <c r="G580" s="551"/>
      <c r="H580" s="551"/>
      <c r="I580" s="551"/>
      <c r="J580" s="551"/>
      <c r="K580" s="551"/>
      <c r="L580" s="551"/>
      <c r="M580" s="551"/>
      <c r="N580" s="551"/>
    </row>
    <row r="581" spans="1:14" ht="12">
      <c r="A581" s="551"/>
      <c r="B581" s="551"/>
      <c r="C581" s="551"/>
      <c r="D581" s="551"/>
      <c r="E581" s="551"/>
      <c r="F581" s="551"/>
      <c r="G581" s="551"/>
      <c r="H581" s="551"/>
      <c r="I581" s="551"/>
      <c r="J581" s="551"/>
      <c r="K581" s="551"/>
      <c r="L581" s="551"/>
      <c r="M581" s="551"/>
      <c r="N581" s="551"/>
    </row>
    <row r="582" spans="1:14" ht="12">
      <c r="A582" s="551"/>
      <c r="B582" s="551"/>
      <c r="C582" s="551"/>
      <c r="D582" s="551"/>
      <c r="E582" s="551"/>
      <c r="F582" s="551"/>
      <c r="G582" s="551"/>
      <c r="H582" s="551"/>
      <c r="I582" s="551"/>
      <c r="J582" s="551"/>
      <c r="K582" s="551"/>
      <c r="L582" s="551"/>
      <c r="M582" s="551"/>
      <c r="N582" s="551"/>
    </row>
    <row r="583" spans="1:14" ht="12">
      <c r="A583" s="551"/>
      <c r="B583" s="551"/>
      <c r="C583" s="551"/>
      <c r="D583" s="551"/>
      <c r="E583" s="551"/>
      <c r="F583" s="551"/>
      <c r="G583" s="551"/>
      <c r="H583" s="551"/>
      <c r="I583" s="551"/>
      <c r="J583" s="551"/>
      <c r="K583" s="551"/>
      <c r="L583" s="551"/>
      <c r="M583" s="551"/>
      <c r="N583" s="551"/>
    </row>
    <row r="584" spans="1:14" ht="12">
      <c r="A584" s="551"/>
      <c r="B584" s="551"/>
      <c r="C584" s="551"/>
      <c r="D584" s="551"/>
      <c r="E584" s="551"/>
      <c r="F584" s="551"/>
      <c r="G584" s="551"/>
      <c r="H584" s="551"/>
      <c r="I584" s="551"/>
      <c r="J584" s="551"/>
      <c r="K584" s="551"/>
      <c r="L584" s="551"/>
      <c r="M584" s="551"/>
      <c r="N584" s="551"/>
    </row>
    <row r="585" spans="1:14" ht="12">
      <c r="A585" s="551"/>
      <c r="B585" s="551"/>
      <c r="C585" s="551"/>
      <c r="D585" s="551"/>
      <c r="E585" s="551"/>
      <c r="F585" s="551"/>
      <c r="G585" s="551"/>
      <c r="H585" s="551"/>
      <c r="I585" s="551"/>
      <c r="J585" s="551"/>
      <c r="K585" s="551"/>
      <c r="L585" s="551"/>
      <c r="M585" s="551"/>
      <c r="N585" s="551"/>
    </row>
    <row r="586" spans="1:14" ht="12">
      <c r="A586" s="551"/>
      <c r="B586" s="551"/>
      <c r="C586" s="551"/>
      <c r="D586" s="551"/>
      <c r="E586" s="551"/>
      <c r="F586" s="551"/>
      <c r="G586" s="551"/>
      <c r="H586" s="551"/>
      <c r="I586" s="551"/>
      <c r="J586" s="551"/>
      <c r="K586" s="551"/>
      <c r="L586" s="551"/>
      <c r="M586" s="551"/>
      <c r="N586" s="551"/>
    </row>
    <row r="587" spans="1:14" ht="12">
      <c r="A587" s="551"/>
      <c r="B587" s="551"/>
      <c r="C587" s="551"/>
      <c r="D587" s="551"/>
      <c r="E587" s="551"/>
      <c r="F587" s="551"/>
      <c r="G587" s="551"/>
      <c r="H587" s="551"/>
      <c r="I587" s="551"/>
      <c r="J587" s="551"/>
      <c r="K587" s="551"/>
      <c r="L587" s="551"/>
      <c r="M587" s="551"/>
      <c r="N587" s="551"/>
    </row>
    <row r="588" spans="1:14" ht="12">
      <c r="A588" s="551"/>
      <c r="B588" s="551"/>
      <c r="C588" s="551"/>
      <c r="D588" s="551"/>
      <c r="E588" s="551"/>
      <c r="F588" s="551"/>
      <c r="G588" s="551"/>
      <c r="H588" s="551"/>
      <c r="I588" s="551"/>
      <c r="J588" s="551"/>
      <c r="K588" s="551"/>
      <c r="L588" s="551"/>
      <c r="M588" s="551"/>
      <c r="N588" s="551"/>
    </row>
    <row r="589" spans="1:14" ht="12">
      <c r="A589" s="551"/>
      <c r="B589" s="551"/>
      <c r="C589" s="551"/>
      <c r="D589" s="551"/>
      <c r="E589" s="551"/>
      <c r="F589" s="551"/>
      <c r="G589" s="551"/>
      <c r="H589" s="551"/>
      <c r="I589" s="551"/>
      <c r="J589" s="551"/>
      <c r="K589" s="551"/>
      <c r="L589" s="551"/>
      <c r="M589" s="551"/>
      <c r="N589" s="551"/>
    </row>
    <row r="590" spans="1:14" ht="12">
      <c r="A590" s="551"/>
      <c r="B590" s="551"/>
      <c r="C590" s="551"/>
      <c r="D590" s="551"/>
      <c r="E590" s="551"/>
      <c r="F590" s="551"/>
      <c r="G590" s="551"/>
      <c r="H590" s="551"/>
      <c r="I590" s="551"/>
      <c r="J590" s="551"/>
      <c r="K590" s="551"/>
      <c r="L590" s="551"/>
      <c r="M590" s="551"/>
      <c r="N590" s="551"/>
    </row>
    <row r="591" spans="1:14" ht="12">
      <c r="A591" s="551"/>
      <c r="B591" s="551"/>
      <c r="C591" s="551"/>
      <c r="D591" s="551"/>
      <c r="E591" s="551"/>
      <c r="F591" s="551"/>
      <c r="G591" s="551"/>
      <c r="H591" s="551"/>
      <c r="I591" s="551"/>
      <c r="J591" s="551"/>
      <c r="K591" s="551"/>
      <c r="L591" s="551"/>
      <c r="M591" s="551"/>
      <c r="N591" s="551"/>
    </row>
    <row r="592" spans="1:14" ht="12">
      <c r="A592" s="551"/>
      <c r="B592" s="551"/>
      <c r="C592" s="551"/>
      <c r="D592" s="551"/>
      <c r="E592" s="551"/>
      <c r="F592" s="551"/>
      <c r="G592" s="551"/>
      <c r="H592" s="551"/>
      <c r="I592" s="551"/>
      <c r="J592" s="551"/>
      <c r="K592" s="551"/>
      <c r="L592" s="551"/>
      <c r="M592" s="551"/>
      <c r="N592" s="551"/>
    </row>
    <row r="593" spans="1:14" ht="12">
      <c r="A593" s="551"/>
      <c r="B593" s="551"/>
      <c r="C593" s="551"/>
      <c r="D593" s="551"/>
      <c r="E593" s="551"/>
      <c r="F593" s="551"/>
      <c r="G593" s="551"/>
      <c r="H593" s="551"/>
      <c r="I593" s="551"/>
      <c r="J593" s="551"/>
      <c r="K593" s="551"/>
      <c r="L593" s="551"/>
      <c r="M593" s="551"/>
      <c r="N593" s="551"/>
    </row>
    <row r="594" spans="1:14" ht="12">
      <c r="A594" s="551"/>
      <c r="B594" s="551"/>
      <c r="C594" s="551"/>
      <c r="D594" s="551"/>
      <c r="E594" s="551"/>
      <c r="F594" s="551"/>
      <c r="G594" s="551"/>
      <c r="H594" s="551"/>
      <c r="I594" s="551"/>
      <c r="J594" s="551"/>
      <c r="K594" s="551"/>
      <c r="L594" s="551"/>
      <c r="M594" s="551"/>
      <c r="N594" s="551"/>
    </row>
    <row r="595" spans="1:14" ht="12">
      <c r="A595" s="551"/>
      <c r="B595" s="551"/>
      <c r="C595" s="551"/>
      <c r="D595" s="551"/>
      <c r="E595" s="551"/>
      <c r="F595" s="551"/>
      <c r="G595" s="551"/>
      <c r="H595" s="551"/>
      <c r="I595" s="551"/>
      <c r="J595" s="551"/>
      <c r="K595" s="551"/>
      <c r="L595" s="551"/>
      <c r="M595" s="551"/>
      <c r="N595" s="551"/>
    </row>
    <row r="596" spans="1:14" ht="12">
      <c r="A596" s="551"/>
      <c r="B596" s="551"/>
      <c r="C596" s="551"/>
      <c r="D596" s="551"/>
      <c r="E596" s="551"/>
      <c r="F596" s="551"/>
      <c r="G596" s="551"/>
      <c r="H596" s="551"/>
      <c r="I596" s="551"/>
      <c r="J596" s="551"/>
      <c r="K596" s="551"/>
      <c r="L596" s="551"/>
      <c r="M596" s="551"/>
      <c r="N596" s="551"/>
    </row>
    <row r="597" spans="1:14" ht="12">
      <c r="A597" s="551"/>
      <c r="B597" s="551"/>
      <c r="C597" s="551"/>
      <c r="D597" s="551"/>
      <c r="E597" s="551"/>
      <c r="F597" s="551"/>
      <c r="G597" s="551"/>
      <c r="H597" s="551"/>
      <c r="I597" s="551"/>
      <c r="J597" s="551"/>
      <c r="K597" s="551"/>
      <c r="L597" s="551"/>
      <c r="M597" s="551"/>
      <c r="N597" s="551"/>
    </row>
    <row r="598" spans="1:14" ht="12">
      <c r="A598" s="551"/>
      <c r="B598" s="551"/>
      <c r="C598" s="551"/>
      <c r="D598" s="551"/>
      <c r="E598" s="551"/>
      <c r="F598" s="551"/>
      <c r="G598" s="551"/>
      <c r="H598" s="551"/>
      <c r="I598" s="551"/>
      <c r="J598" s="551"/>
      <c r="K598" s="551"/>
      <c r="L598" s="551"/>
      <c r="M598" s="551"/>
      <c r="N598" s="551"/>
    </row>
    <row r="599" spans="1:14" ht="12">
      <c r="A599" s="551"/>
      <c r="B599" s="551"/>
      <c r="C599" s="551"/>
      <c r="D599" s="551"/>
      <c r="E599" s="551"/>
      <c r="F599" s="551"/>
      <c r="G599" s="551"/>
      <c r="H599" s="551"/>
      <c r="I599" s="551"/>
      <c r="J599" s="551"/>
      <c r="K599" s="551"/>
      <c r="L599" s="551"/>
      <c r="M599" s="551"/>
      <c r="N599" s="551"/>
    </row>
    <row r="600" spans="1:14" ht="12">
      <c r="A600" s="551"/>
      <c r="B600" s="551"/>
      <c r="C600" s="551"/>
      <c r="D600" s="551"/>
      <c r="E600" s="551"/>
      <c r="F600" s="551"/>
      <c r="G600" s="551"/>
      <c r="H600" s="551"/>
      <c r="I600" s="551"/>
      <c r="J600" s="551"/>
      <c r="K600" s="551"/>
      <c r="L600" s="551"/>
      <c r="M600" s="551"/>
      <c r="N600" s="551"/>
    </row>
    <row r="601" spans="1:14" ht="12">
      <c r="A601" s="551"/>
      <c r="B601" s="551"/>
      <c r="C601" s="551"/>
      <c r="D601" s="551"/>
      <c r="E601" s="551"/>
      <c r="F601" s="551"/>
      <c r="G601" s="551"/>
      <c r="H601" s="551"/>
      <c r="I601" s="551"/>
      <c r="J601" s="551"/>
      <c r="K601" s="551"/>
      <c r="L601" s="551"/>
      <c r="M601" s="551"/>
      <c r="N601" s="551"/>
    </row>
    <row r="602" spans="1:14" ht="12">
      <c r="A602" s="551"/>
      <c r="B602" s="551"/>
      <c r="C602" s="551"/>
      <c r="D602" s="551"/>
      <c r="E602" s="551"/>
      <c r="F602" s="551"/>
      <c r="G602" s="551"/>
      <c r="H602" s="551"/>
      <c r="I602" s="551"/>
      <c r="J602" s="551"/>
      <c r="K602" s="551"/>
      <c r="L602" s="551"/>
      <c r="M602" s="551"/>
      <c r="N602" s="551"/>
    </row>
    <row r="603" spans="1:14" ht="12">
      <c r="A603" s="551"/>
      <c r="B603" s="551"/>
      <c r="C603" s="551"/>
      <c r="D603" s="551"/>
      <c r="E603" s="551"/>
      <c r="F603" s="551"/>
      <c r="G603" s="551"/>
      <c r="H603" s="551"/>
      <c r="I603" s="551"/>
      <c r="J603" s="551"/>
      <c r="K603" s="551"/>
      <c r="L603" s="551"/>
      <c r="M603" s="551"/>
      <c r="N603" s="551"/>
    </row>
    <row r="604" spans="1:14" ht="12">
      <c r="A604" s="551"/>
      <c r="B604" s="551"/>
      <c r="C604" s="551"/>
      <c r="D604" s="551"/>
      <c r="E604" s="551"/>
      <c r="F604" s="551"/>
      <c r="G604" s="551"/>
      <c r="H604" s="551"/>
      <c r="I604" s="551"/>
      <c r="J604" s="551"/>
      <c r="K604" s="551"/>
      <c r="L604" s="551"/>
      <c r="M604" s="551"/>
      <c r="N604" s="551"/>
    </row>
    <row r="605" spans="1:14" ht="12">
      <c r="A605" s="551"/>
      <c r="B605" s="551"/>
      <c r="C605" s="551"/>
      <c r="D605" s="551"/>
      <c r="E605" s="551"/>
      <c r="F605" s="551"/>
      <c r="G605" s="551"/>
      <c r="H605" s="551"/>
      <c r="I605" s="551"/>
      <c r="J605" s="551"/>
      <c r="K605" s="551"/>
      <c r="L605" s="551"/>
      <c r="M605" s="551"/>
      <c r="N605" s="551"/>
    </row>
    <row r="606" spans="1:14" ht="12">
      <c r="A606" s="551"/>
      <c r="B606" s="551"/>
      <c r="C606" s="551"/>
      <c r="D606" s="551"/>
      <c r="E606" s="551"/>
      <c r="F606" s="551"/>
      <c r="G606" s="551"/>
      <c r="H606" s="551"/>
      <c r="I606" s="551"/>
      <c r="J606" s="551"/>
      <c r="K606" s="551"/>
      <c r="L606" s="551"/>
      <c r="M606" s="551"/>
      <c r="N606" s="551"/>
    </row>
    <row r="607" spans="1:14" ht="12">
      <c r="A607" s="551"/>
      <c r="B607" s="551"/>
      <c r="C607" s="551"/>
      <c r="D607" s="551"/>
      <c r="E607" s="551"/>
      <c r="F607" s="551"/>
      <c r="G607" s="551"/>
      <c r="H607" s="551"/>
      <c r="I607" s="551"/>
      <c r="J607" s="551"/>
      <c r="K607" s="551"/>
      <c r="L607" s="551"/>
      <c r="M607" s="551"/>
      <c r="N607" s="551"/>
    </row>
    <row r="608" spans="1:14" ht="12">
      <c r="A608" s="551"/>
      <c r="B608" s="551"/>
      <c r="C608" s="551"/>
      <c r="D608" s="551"/>
      <c r="E608" s="551"/>
      <c r="F608" s="551"/>
      <c r="G608" s="551"/>
      <c r="H608" s="551"/>
      <c r="I608" s="551"/>
      <c r="J608" s="551"/>
      <c r="K608" s="551"/>
      <c r="L608" s="551"/>
      <c r="M608" s="551"/>
      <c r="N608" s="551"/>
    </row>
    <row r="609" spans="1:14" ht="12">
      <c r="A609" s="551"/>
      <c r="B609" s="551"/>
      <c r="C609" s="551"/>
      <c r="D609" s="551"/>
      <c r="E609" s="551"/>
      <c r="F609" s="551"/>
      <c r="G609" s="551"/>
      <c r="H609" s="551"/>
      <c r="I609" s="551"/>
      <c r="J609" s="551"/>
      <c r="K609" s="551"/>
      <c r="L609" s="551"/>
      <c r="M609" s="551"/>
      <c r="N609" s="551"/>
    </row>
    <row r="610" spans="1:14" ht="12">
      <c r="A610" s="551"/>
      <c r="B610" s="551"/>
      <c r="C610" s="551"/>
      <c r="D610" s="551"/>
      <c r="E610" s="551"/>
      <c r="F610" s="551"/>
      <c r="G610" s="551"/>
      <c r="H610" s="551"/>
      <c r="I610" s="551"/>
      <c r="J610" s="551"/>
      <c r="K610" s="551"/>
      <c r="L610" s="551"/>
      <c r="M610" s="551"/>
      <c r="N610" s="551"/>
    </row>
    <row r="611" spans="1:14" ht="12">
      <c r="A611" s="551"/>
      <c r="B611" s="551"/>
      <c r="C611" s="551"/>
      <c r="D611" s="551"/>
      <c r="E611" s="551"/>
      <c r="F611" s="551"/>
      <c r="G611" s="551"/>
      <c r="H611" s="551"/>
      <c r="I611" s="551"/>
      <c r="J611" s="551"/>
      <c r="K611" s="551"/>
      <c r="L611" s="551"/>
      <c r="M611" s="551"/>
      <c r="N611" s="551"/>
    </row>
    <row r="612" spans="1:14" ht="12">
      <c r="A612" s="551"/>
      <c r="B612" s="551"/>
      <c r="C612" s="551"/>
      <c r="D612" s="551"/>
      <c r="E612" s="551"/>
      <c r="F612" s="551"/>
      <c r="G612" s="551"/>
      <c r="H612" s="551"/>
      <c r="I612" s="551"/>
      <c r="J612" s="551"/>
      <c r="K612" s="551"/>
      <c r="L612" s="551"/>
      <c r="M612" s="551"/>
      <c r="N612" s="551"/>
    </row>
    <row r="613" spans="1:14" ht="12">
      <c r="A613" s="551"/>
      <c r="B613" s="551"/>
      <c r="C613" s="551"/>
      <c r="D613" s="551"/>
      <c r="E613" s="551"/>
      <c r="F613" s="551"/>
      <c r="G613" s="551"/>
      <c r="H613" s="551"/>
      <c r="I613" s="551"/>
      <c r="J613" s="551"/>
      <c r="K613" s="551"/>
      <c r="L613" s="551"/>
      <c r="M613" s="551"/>
      <c r="N613" s="551"/>
    </row>
    <row r="614" spans="1:14" ht="12">
      <c r="A614" s="551"/>
      <c r="B614" s="551"/>
      <c r="C614" s="551"/>
      <c r="D614" s="551"/>
      <c r="E614" s="551"/>
      <c r="F614" s="551"/>
      <c r="G614" s="551"/>
      <c r="H614" s="551"/>
      <c r="I614" s="551"/>
      <c r="J614" s="551"/>
      <c r="K614" s="551"/>
      <c r="L614" s="551"/>
      <c r="M614" s="551"/>
      <c r="N614" s="551"/>
    </row>
    <row r="615" spans="1:14" ht="12">
      <c r="A615" s="551"/>
      <c r="B615" s="551"/>
      <c r="C615" s="551"/>
      <c r="D615" s="551"/>
      <c r="E615" s="551"/>
      <c r="F615" s="551"/>
      <c r="G615" s="551"/>
      <c r="H615" s="551"/>
      <c r="I615" s="551"/>
      <c r="J615" s="551"/>
      <c r="K615" s="551"/>
      <c r="L615" s="551"/>
      <c r="M615" s="551"/>
      <c r="N615" s="551"/>
    </row>
    <row r="616" spans="1:14" ht="12">
      <c r="A616" s="551"/>
      <c r="B616" s="551"/>
      <c r="C616" s="551"/>
      <c r="D616" s="551"/>
      <c r="E616" s="551"/>
      <c r="F616" s="551"/>
      <c r="G616" s="551"/>
      <c r="H616" s="551"/>
      <c r="I616" s="551"/>
      <c r="J616" s="551"/>
      <c r="K616" s="551"/>
      <c r="L616" s="551"/>
      <c r="M616" s="551"/>
      <c r="N616" s="551"/>
    </row>
    <row r="617" spans="1:14" ht="12">
      <c r="A617" s="551"/>
      <c r="B617" s="551"/>
      <c r="C617" s="551"/>
      <c r="D617" s="551"/>
      <c r="E617" s="551"/>
      <c r="F617" s="551"/>
      <c r="G617" s="551"/>
      <c r="H617" s="551"/>
      <c r="I617" s="551"/>
      <c r="J617" s="551"/>
      <c r="K617" s="551"/>
      <c r="L617" s="551"/>
      <c r="M617" s="551"/>
      <c r="N617" s="551"/>
    </row>
    <row r="618" spans="1:14" ht="12">
      <c r="A618" s="551"/>
      <c r="B618" s="551"/>
      <c r="C618" s="551"/>
      <c r="D618" s="551"/>
      <c r="E618" s="551"/>
      <c r="F618" s="551"/>
      <c r="G618" s="551"/>
      <c r="H618" s="551"/>
      <c r="I618" s="551"/>
      <c r="J618" s="551"/>
      <c r="K618" s="551"/>
      <c r="L618" s="551"/>
      <c r="M618" s="551"/>
      <c r="N618" s="551"/>
    </row>
    <row r="619" spans="1:14" ht="12">
      <c r="A619" s="551"/>
      <c r="B619" s="551"/>
      <c r="C619" s="551"/>
      <c r="D619" s="551"/>
      <c r="E619" s="551"/>
      <c r="F619" s="551"/>
      <c r="G619" s="551"/>
      <c r="H619" s="551"/>
      <c r="I619" s="551"/>
      <c r="J619" s="551"/>
      <c r="K619" s="551"/>
      <c r="L619" s="551"/>
      <c r="M619" s="551"/>
      <c r="N619" s="551"/>
    </row>
    <row r="620" spans="1:14" ht="12">
      <c r="A620" s="551"/>
      <c r="B620" s="551"/>
      <c r="C620" s="551"/>
      <c r="D620" s="551"/>
      <c r="E620" s="551"/>
      <c r="F620" s="551"/>
      <c r="G620" s="551"/>
      <c r="H620" s="551"/>
      <c r="I620" s="551"/>
      <c r="J620" s="551"/>
      <c r="K620" s="551"/>
      <c r="L620" s="551"/>
      <c r="M620" s="551"/>
      <c r="N620" s="551"/>
    </row>
    <row r="621" spans="1:14" ht="12">
      <c r="A621" s="551"/>
      <c r="B621" s="551"/>
      <c r="C621" s="551"/>
      <c r="D621" s="551"/>
      <c r="E621" s="551"/>
      <c r="F621" s="551"/>
      <c r="G621" s="551"/>
      <c r="H621" s="551"/>
      <c r="I621" s="551"/>
      <c r="J621" s="551"/>
      <c r="K621" s="551"/>
      <c r="L621" s="551"/>
      <c r="M621" s="551"/>
      <c r="N621" s="551"/>
    </row>
    <row r="622" spans="1:14" ht="12">
      <c r="A622" s="551"/>
      <c r="B622" s="551"/>
      <c r="C622" s="551"/>
      <c r="D622" s="551"/>
      <c r="E622" s="551"/>
      <c r="F622" s="551"/>
      <c r="G622" s="551"/>
      <c r="H622" s="551"/>
      <c r="I622" s="551"/>
      <c r="J622" s="551"/>
      <c r="K622" s="551"/>
      <c r="L622" s="551"/>
      <c r="M622" s="551"/>
      <c r="N622" s="551"/>
    </row>
    <row r="623" spans="1:14" ht="12">
      <c r="A623" s="551"/>
      <c r="B623" s="551"/>
      <c r="C623" s="551"/>
      <c r="D623" s="551"/>
      <c r="E623" s="551"/>
      <c r="F623" s="551"/>
      <c r="G623" s="551"/>
      <c r="H623" s="551"/>
      <c r="I623" s="551"/>
      <c r="J623" s="551"/>
      <c r="K623" s="551"/>
      <c r="L623" s="551"/>
      <c r="M623" s="551"/>
      <c r="N623" s="551"/>
    </row>
    <row r="624" spans="1:14" ht="12">
      <c r="A624" s="551"/>
      <c r="B624" s="551"/>
      <c r="C624" s="551"/>
      <c r="D624" s="551"/>
      <c r="E624" s="551"/>
      <c r="F624" s="551"/>
      <c r="G624" s="551"/>
      <c r="H624" s="551"/>
      <c r="I624" s="551"/>
      <c r="J624" s="551"/>
      <c r="K624" s="551"/>
      <c r="L624" s="551"/>
      <c r="M624" s="551"/>
      <c r="N624" s="551"/>
    </row>
    <row r="625" spans="1:14" ht="12">
      <c r="A625" s="551"/>
      <c r="B625" s="551"/>
      <c r="C625" s="551"/>
      <c r="D625" s="551"/>
      <c r="E625" s="551"/>
      <c r="F625" s="551"/>
      <c r="G625" s="551"/>
      <c r="H625" s="551"/>
      <c r="I625" s="551"/>
      <c r="J625" s="551"/>
      <c r="K625" s="551"/>
      <c r="L625" s="551"/>
      <c r="M625" s="551"/>
      <c r="N625" s="551"/>
    </row>
    <row r="626" spans="1:14" ht="12">
      <c r="A626" s="551"/>
      <c r="B626" s="551"/>
      <c r="C626" s="551"/>
      <c r="D626" s="551"/>
      <c r="E626" s="551"/>
      <c r="F626" s="551"/>
      <c r="G626" s="551"/>
      <c r="H626" s="551"/>
      <c r="I626" s="551"/>
      <c r="J626" s="551"/>
      <c r="K626" s="551"/>
      <c r="L626" s="551"/>
      <c r="M626" s="551"/>
      <c r="N626" s="551"/>
    </row>
    <row r="627" spans="1:14" ht="12">
      <c r="A627" s="551"/>
      <c r="B627" s="551"/>
      <c r="C627" s="551"/>
      <c r="D627" s="551"/>
      <c r="E627" s="551"/>
      <c r="F627" s="551"/>
      <c r="G627" s="551"/>
      <c r="H627" s="551"/>
      <c r="I627" s="551"/>
      <c r="J627" s="551"/>
      <c r="K627" s="551"/>
      <c r="L627" s="551"/>
      <c r="M627" s="551"/>
      <c r="N627" s="551"/>
    </row>
    <row r="628" spans="1:14" ht="12">
      <c r="A628" s="551"/>
      <c r="B628" s="551"/>
      <c r="C628" s="551"/>
      <c r="D628" s="551"/>
      <c r="E628" s="551"/>
      <c r="F628" s="551"/>
      <c r="G628" s="551"/>
      <c r="H628" s="551"/>
      <c r="I628" s="551"/>
      <c r="J628" s="551"/>
      <c r="K628" s="551"/>
      <c r="L628" s="551"/>
      <c r="M628" s="551"/>
      <c r="N628" s="551"/>
    </row>
    <row r="629" spans="1:14" ht="12">
      <c r="A629" s="551"/>
      <c r="B629" s="551"/>
      <c r="C629" s="551"/>
      <c r="D629" s="551"/>
      <c r="E629" s="551"/>
      <c r="F629" s="551"/>
      <c r="G629" s="551"/>
      <c r="H629" s="551"/>
      <c r="I629" s="551"/>
      <c r="J629" s="551"/>
      <c r="K629" s="551"/>
      <c r="L629" s="551"/>
      <c r="M629" s="551"/>
      <c r="N629" s="551"/>
    </row>
    <row r="630" spans="1:14" ht="12">
      <c r="A630" s="551"/>
      <c r="B630" s="551"/>
      <c r="C630" s="551"/>
      <c r="D630" s="551"/>
      <c r="E630" s="551"/>
      <c r="F630" s="551"/>
      <c r="G630" s="551"/>
      <c r="H630" s="551"/>
      <c r="I630" s="551"/>
      <c r="J630" s="551"/>
      <c r="K630" s="551"/>
      <c r="L630" s="551"/>
      <c r="M630" s="551"/>
      <c r="N630" s="551"/>
    </row>
    <row r="631" spans="1:14" ht="12">
      <c r="A631" s="551"/>
      <c r="B631" s="551"/>
      <c r="C631" s="551"/>
      <c r="D631" s="551"/>
      <c r="E631" s="551"/>
      <c r="F631" s="551"/>
      <c r="G631" s="551"/>
      <c r="H631" s="551"/>
      <c r="I631" s="551"/>
      <c r="J631" s="551"/>
      <c r="K631" s="551"/>
      <c r="L631" s="551"/>
      <c r="M631" s="551"/>
      <c r="N631" s="551"/>
    </row>
    <row r="632" spans="1:14" ht="12">
      <c r="A632" s="551"/>
      <c r="B632" s="551"/>
      <c r="C632" s="551"/>
      <c r="D632" s="551"/>
      <c r="E632" s="551"/>
      <c r="F632" s="551"/>
      <c r="G632" s="551"/>
      <c r="H632" s="551"/>
      <c r="I632" s="551"/>
      <c r="J632" s="551"/>
      <c r="K632" s="551"/>
      <c r="L632" s="551"/>
      <c r="M632" s="551"/>
      <c r="N632" s="551"/>
    </row>
    <row r="633" spans="1:14" ht="12">
      <c r="A633" s="551"/>
      <c r="B633" s="551"/>
      <c r="C633" s="551"/>
      <c r="D633" s="551"/>
      <c r="E633" s="551"/>
      <c r="F633" s="551"/>
      <c r="G633" s="551"/>
      <c r="H633" s="551"/>
      <c r="I633" s="551"/>
      <c r="J633" s="551"/>
      <c r="K633" s="551"/>
      <c r="L633" s="551"/>
      <c r="M633" s="551"/>
      <c r="N633" s="551"/>
    </row>
    <row r="634" spans="1:14" ht="12">
      <c r="A634" s="551"/>
      <c r="B634" s="551"/>
      <c r="C634" s="551"/>
      <c r="D634" s="551"/>
      <c r="E634" s="551"/>
      <c r="F634" s="551"/>
      <c r="G634" s="551"/>
      <c r="H634" s="551"/>
      <c r="I634" s="551"/>
      <c r="J634" s="551"/>
      <c r="K634" s="551"/>
      <c r="L634" s="551"/>
      <c r="M634" s="551"/>
      <c r="N634" s="551"/>
    </row>
    <row r="635" spans="1:14" ht="12">
      <c r="A635" s="551"/>
      <c r="B635" s="551"/>
      <c r="C635" s="551"/>
      <c r="D635" s="551"/>
      <c r="E635" s="551"/>
      <c r="F635" s="551"/>
      <c r="G635" s="551"/>
      <c r="H635" s="551"/>
      <c r="I635" s="551"/>
      <c r="J635" s="551"/>
      <c r="K635" s="551"/>
      <c r="L635" s="551"/>
      <c r="M635" s="551"/>
      <c r="N635" s="551"/>
    </row>
    <row r="636" spans="1:14" ht="12">
      <c r="A636" s="551"/>
      <c r="B636" s="551"/>
      <c r="C636" s="551"/>
      <c r="D636" s="551"/>
      <c r="E636" s="551"/>
      <c r="F636" s="551"/>
      <c r="G636" s="551"/>
      <c r="H636" s="551"/>
      <c r="I636" s="551"/>
      <c r="J636" s="551"/>
      <c r="K636" s="551"/>
      <c r="L636" s="551"/>
      <c r="M636" s="551"/>
      <c r="N636" s="551"/>
    </row>
    <row r="637" spans="1:14" ht="12">
      <c r="A637" s="551"/>
      <c r="B637" s="551"/>
      <c r="C637" s="551"/>
      <c r="D637" s="551"/>
      <c r="E637" s="551"/>
      <c r="F637" s="551"/>
      <c r="G637" s="551"/>
      <c r="H637" s="551"/>
      <c r="I637" s="551"/>
      <c r="J637" s="551"/>
      <c r="K637" s="551"/>
      <c r="L637" s="551"/>
      <c r="M637" s="551"/>
      <c r="N637" s="551"/>
    </row>
    <row r="638" spans="1:14" ht="12">
      <c r="A638" s="551"/>
      <c r="B638" s="551"/>
      <c r="C638" s="551"/>
      <c r="D638" s="551"/>
      <c r="E638" s="551"/>
      <c r="F638" s="551"/>
      <c r="G638" s="551"/>
      <c r="H638" s="551"/>
      <c r="I638" s="551"/>
      <c r="J638" s="551"/>
      <c r="K638" s="551"/>
      <c r="L638" s="551"/>
      <c r="M638" s="551"/>
      <c r="N638" s="551"/>
    </row>
    <row r="639" spans="1:14" ht="12">
      <c r="A639" s="551"/>
      <c r="B639" s="551"/>
      <c r="C639" s="551"/>
      <c r="D639" s="551"/>
      <c r="E639" s="551"/>
      <c r="F639" s="551"/>
      <c r="G639" s="551"/>
      <c r="H639" s="551"/>
      <c r="I639" s="551"/>
      <c r="J639" s="551"/>
      <c r="K639" s="551"/>
      <c r="L639" s="551"/>
      <c r="M639" s="551"/>
      <c r="N639" s="551"/>
    </row>
    <row r="640" spans="1:14" ht="12">
      <c r="A640" s="551"/>
      <c r="B640" s="551"/>
      <c r="C640" s="551"/>
      <c r="D640" s="551"/>
      <c r="E640" s="551"/>
      <c r="F640" s="551"/>
      <c r="G640" s="551"/>
      <c r="H640" s="551"/>
      <c r="I640" s="551"/>
      <c r="J640" s="551"/>
      <c r="K640" s="551"/>
      <c r="L640" s="551"/>
      <c r="M640" s="551"/>
      <c r="N640" s="551"/>
    </row>
    <row r="641" spans="1:14" ht="12">
      <c r="A641" s="551"/>
      <c r="B641" s="551"/>
      <c r="C641" s="551"/>
      <c r="D641" s="551"/>
      <c r="E641" s="551"/>
      <c r="F641" s="551"/>
      <c r="G641" s="551"/>
      <c r="H641" s="551"/>
      <c r="I641" s="551"/>
      <c r="J641" s="551"/>
      <c r="K641" s="551"/>
      <c r="L641" s="551"/>
      <c r="M641" s="551"/>
      <c r="N641" s="551"/>
    </row>
    <row r="642" spans="1:14" ht="12">
      <c r="A642" s="551"/>
      <c r="B642" s="551"/>
      <c r="C642" s="551"/>
      <c r="D642" s="551"/>
      <c r="E642" s="551"/>
      <c r="F642" s="551"/>
      <c r="G642" s="551"/>
      <c r="H642" s="551"/>
      <c r="I642" s="551"/>
      <c r="J642" s="551"/>
      <c r="K642" s="551"/>
      <c r="L642" s="551"/>
      <c r="M642" s="551"/>
      <c r="N642" s="551"/>
    </row>
    <row r="643" spans="1:14" ht="12">
      <c r="A643" s="551"/>
      <c r="B643" s="551"/>
      <c r="C643" s="551"/>
      <c r="D643" s="551"/>
      <c r="E643" s="551"/>
      <c r="F643" s="551"/>
      <c r="G643" s="551"/>
      <c r="H643" s="551"/>
      <c r="I643" s="551"/>
      <c r="J643" s="551"/>
      <c r="K643" s="551"/>
      <c r="L643" s="551"/>
      <c r="M643" s="551"/>
      <c r="N643" s="551"/>
    </row>
    <row r="644" spans="1:14" ht="12">
      <c r="A644" s="551"/>
      <c r="B644" s="551"/>
      <c r="C644" s="551"/>
      <c r="D644" s="551"/>
      <c r="E644" s="551"/>
      <c r="F644" s="551"/>
      <c r="G644" s="551"/>
      <c r="H644" s="551"/>
      <c r="I644" s="551"/>
      <c r="J644" s="551"/>
      <c r="K644" s="551"/>
      <c r="L644" s="551"/>
      <c r="M644" s="551"/>
      <c r="N644" s="551"/>
    </row>
    <row r="645" spans="1:14" ht="12">
      <c r="A645" s="551"/>
      <c r="B645" s="551"/>
      <c r="C645" s="551"/>
      <c r="D645" s="551"/>
      <c r="E645" s="551"/>
      <c r="F645" s="551"/>
      <c r="G645" s="551"/>
      <c r="H645" s="551"/>
      <c r="I645" s="551"/>
      <c r="J645" s="551"/>
      <c r="K645" s="551"/>
      <c r="L645" s="551"/>
      <c r="M645" s="551"/>
      <c r="N645" s="551"/>
    </row>
    <row r="646" spans="1:14" ht="12">
      <c r="A646" s="551"/>
      <c r="B646" s="551"/>
      <c r="C646" s="551"/>
      <c r="D646" s="551"/>
      <c r="E646" s="551"/>
      <c r="F646" s="551"/>
      <c r="G646" s="551"/>
      <c r="H646" s="551"/>
      <c r="I646" s="551"/>
      <c r="J646" s="551"/>
      <c r="K646" s="551"/>
      <c r="L646" s="551"/>
      <c r="M646" s="551"/>
      <c r="N646" s="551"/>
    </row>
    <row r="647" spans="1:14" ht="12">
      <c r="A647" s="551"/>
      <c r="B647" s="551"/>
      <c r="C647" s="551"/>
      <c r="D647" s="551"/>
      <c r="E647" s="551"/>
      <c r="F647" s="551"/>
      <c r="G647" s="551"/>
      <c r="H647" s="551"/>
      <c r="I647" s="551"/>
      <c r="J647" s="551"/>
      <c r="K647" s="551"/>
      <c r="L647" s="551"/>
      <c r="M647" s="551"/>
      <c r="N647" s="551"/>
    </row>
    <row r="648" spans="1:14" ht="12">
      <c r="A648" s="551"/>
      <c r="B648" s="551"/>
      <c r="C648" s="551"/>
      <c r="D648" s="551"/>
      <c r="E648" s="551"/>
      <c r="F648" s="551"/>
      <c r="G648" s="551"/>
      <c r="H648" s="551"/>
      <c r="I648" s="551"/>
      <c r="J648" s="551"/>
      <c r="K648" s="551"/>
      <c r="L648" s="551"/>
      <c r="M648" s="551"/>
      <c r="N648" s="551"/>
    </row>
    <row r="649" spans="1:14" ht="12">
      <c r="A649" s="551"/>
      <c r="B649" s="551"/>
      <c r="C649" s="551"/>
      <c r="D649" s="551"/>
      <c r="E649" s="551"/>
      <c r="F649" s="551"/>
      <c r="G649" s="551"/>
      <c r="H649" s="551"/>
      <c r="I649" s="551"/>
      <c r="J649" s="551"/>
      <c r="K649" s="551"/>
      <c r="L649" s="551"/>
      <c r="M649" s="551"/>
      <c r="N649" s="551"/>
    </row>
    <row r="650" spans="1:14" ht="12">
      <c r="A650" s="551"/>
      <c r="B650" s="551"/>
      <c r="C650" s="551"/>
      <c r="D650" s="551"/>
      <c r="E650" s="551"/>
      <c r="F650" s="551"/>
      <c r="G650" s="551"/>
      <c r="H650" s="551"/>
      <c r="I650" s="551"/>
      <c r="J650" s="551"/>
      <c r="K650" s="551"/>
      <c r="L650" s="551"/>
      <c r="M650" s="551"/>
      <c r="N650" s="551"/>
    </row>
    <row r="651" spans="1:14" ht="12">
      <c r="A651" s="551"/>
      <c r="B651" s="551"/>
      <c r="C651" s="551"/>
      <c r="D651" s="551"/>
      <c r="E651" s="551"/>
      <c r="F651" s="551"/>
      <c r="G651" s="551"/>
      <c r="H651" s="551"/>
      <c r="I651" s="551"/>
      <c r="J651" s="551"/>
      <c r="K651" s="551"/>
      <c r="L651" s="551"/>
      <c r="M651" s="551"/>
      <c r="N651" s="551"/>
    </row>
    <row r="652" spans="1:14" ht="12">
      <c r="A652" s="551"/>
      <c r="B652" s="551"/>
      <c r="C652" s="551"/>
      <c r="D652" s="551"/>
      <c r="E652" s="551"/>
      <c r="F652" s="551"/>
      <c r="G652" s="551"/>
      <c r="H652" s="551"/>
      <c r="I652" s="551"/>
      <c r="J652" s="551"/>
      <c r="K652" s="551"/>
      <c r="L652" s="551"/>
      <c r="M652" s="551"/>
      <c r="N652" s="551"/>
    </row>
    <row r="653" spans="1:14" ht="12">
      <c r="A653" s="551"/>
      <c r="B653" s="551"/>
      <c r="C653" s="551"/>
      <c r="D653" s="551"/>
      <c r="E653" s="551"/>
      <c r="F653" s="551"/>
      <c r="G653" s="551"/>
      <c r="H653" s="551"/>
      <c r="I653" s="551"/>
      <c r="J653" s="551"/>
      <c r="K653" s="551"/>
      <c r="L653" s="551"/>
      <c r="M653" s="551"/>
      <c r="N653" s="551"/>
    </row>
    <row r="654" spans="1:14" ht="12">
      <c r="A654" s="551"/>
      <c r="B654" s="551"/>
      <c r="C654" s="551"/>
      <c r="D654" s="551"/>
      <c r="E654" s="551"/>
      <c r="F654" s="551"/>
      <c r="G654" s="551"/>
      <c r="H654" s="551"/>
      <c r="I654" s="551"/>
      <c r="J654" s="551"/>
      <c r="K654" s="551"/>
      <c r="L654" s="551"/>
      <c r="M654" s="551"/>
      <c r="N654" s="551"/>
    </row>
    <row r="655" spans="1:14" ht="12">
      <c r="A655" s="551"/>
      <c r="B655" s="551"/>
      <c r="C655" s="551"/>
      <c r="D655" s="551"/>
      <c r="E655" s="551"/>
      <c r="F655" s="551"/>
      <c r="G655" s="551"/>
      <c r="H655" s="551"/>
      <c r="I655" s="551"/>
      <c r="J655" s="551"/>
      <c r="K655" s="551"/>
      <c r="L655" s="551"/>
      <c r="M655" s="551"/>
      <c r="N655" s="551"/>
    </row>
    <row r="656" spans="1:14" ht="12">
      <c r="A656" s="551"/>
      <c r="B656" s="551"/>
      <c r="C656" s="551"/>
      <c r="D656" s="551"/>
      <c r="E656" s="551"/>
      <c r="F656" s="551"/>
      <c r="G656" s="551"/>
      <c r="H656" s="551"/>
      <c r="I656" s="551"/>
      <c r="J656" s="551"/>
      <c r="K656" s="551"/>
      <c r="L656" s="551"/>
      <c r="M656" s="551"/>
      <c r="N656" s="551"/>
    </row>
    <row r="657" spans="1:14" ht="12">
      <c r="A657" s="551"/>
      <c r="B657" s="551"/>
      <c r="C657" s="551"/>
      <c r="D657" s="551"/>
      <c r="E657" s="551"/>
      <c r="F657" s="551"/>
      <c r="G657" s="551"/>
      <c r="H657" s="551"/>
      <c r="I657" s="551"/>
      <c r="J657" s="551"/>
      <c r="K657" s="551"/>
      <c r="L657" s="551"/>
      <c r="M657" s="551"/>
      <c r="N657" s="551"/>
    </row>
    <row r="658" spans="1:14" ht="12">
      <c r="A658" s="551"/>
      <c r="B658" s="551"/>
      <c r="C658" s="551"/>
      <c r="D658" s="551"/>
      <c r="E658" s="551"/>
      <c r="F658" s="551"/>
      <c r="G658" s="551"/>
      <c r="H658" s="551"/>
      <c r="I658" s="551"/>
      <c r="J658" s="551"/>
      <c r="K658" s="551"/>
      <c r="L658" s="551"/>
      <c r="M658" s="551"/>
      <c r="N658" s="551"/>
    </row>
    <row r="659" spans="1:14" ht="12">
      <c r="A659" s="551"/>
      <c r="B659" s="551"/>
      <c r="C659" s="551"/>
      <c r="D659" s="551"/>
      <c r="E659" s="551"/>
      <c r="F659" s="551"/>
      <c r="G659" s="551"/>
      <c r="H659" s="551"/>
      <c r="I659" s="551"/>
      <c r="J659" s="551"/>
      <c r="K659" s="551"/>
      <c r="L659" s="551"/>
      <c r="M659" s="551"/>
      <c r="N659" s="551"/>
    </row>
    <row r="660" spans="1:14" ht="12">
      <c r="A660" s="551"/>
      <c r="B660" s="551"/>
      <c r="C660" s="551"/>
      <c r="D660" s="551"/>
      <c r="E660" s="551"/>
      <c r="F660" s="551"/>
      <c r="G660" s="551"/>
      <c r="H660" s="551"/>
      <c r="I660" s="551"/>
      <c r="J660" s="551"/>
      <c r="K660" s="551"/>
      <c r="L660" s="551"/>
      <c r="M660" s="551"/>
      <c r="N660" s="551"/>
    </row>
    <row r="661" spans="1:14" ht="12">
      <c r="A661" s="551"/>
      <c r="B661" s="551"/>
      <c r="C661" s="551"/>
      <c r="D661" s="551"/>
      <c r="E661" s="551"/>
      <c r="F661" s="551"/>
      <c r="G661" s="551"/>
      <c r="H661" s="551"/>
      <c r="I661" s="551"/>
      <c r="J661" s="551"/>
      <c r="K661" s="551"/>
      <c r="L661" s="551"/>
      <c r="M661" s="551"/>
      <c r="N661" s="551"/>
    </row>
    <row r="662" spans="10:14" ht="12">
      <c r="J662" s="551"/>
      <c r="K662" s="551"/>
      <c r="L662" s="551"/>
      <c r="M662" s="551"/>
      <c r="N662" s="551"/>
    </row>
  </sheetData>
  <sheetProtection/>
  <mergeCells count="14">
    <mergeCell ref="A5:A7"/>
    <mergeCell ref="B5:D5"/>
    <mergeCell ref="A4:M4"/>
    <mergeCell ref="A46:F46"/>
    <mergeCell ref="B47:C47"/>
    <mergeCell ref="A47:A49"/>
    <mergeCell ref="O5:Q5"/>
    <mergeCell ref="O6:P6"/>
    <mergeCell ref="K5:M5"/>
    <mergeCell ref="H47:I47"/>
    <mergeCell ref="D47:E47"/>
    <mergeCell ref="F47:G47"/>
    <mergeCell ref="E5:G5"/>
    <mergeCell ref="H5:J5"/>
  </mergeCells>
  <printOptions/>
  <pageMargins left="0.3" right="0.16" top="0.4" bottom="0.59" header="0.27" footer="0.4921259845"/>
  <pageSetup horizontalDpi="1200" verticalDpi="12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K5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28125" style="562" bestFit="1" customWidth="1"/>
    <col min="2" max="2" width="30.28125" style="562" customWidth="1"/>
    <col min="3" max="10" width="17.7109375" style="562" customWidth="1"/>
    <col min="11" max="11" width="12.7109375" style="562" bestFit="1" customWidth="1"/>
    <col min="12" max="16384" width="9.140625" style="562" customWidth="1"/>
  </cols>
  <sheetData>
    <row r="2" spans="1:8" ht="12" thickBot="1">
      <c r="A2" s="561" t="s">
        <v>258</v>
      </c>
      <c r="B2" s="561"/>
      <c r="C2" s="561"/>
      <c r="D2" s="561"/>
      <c r="E2" s="561"/>
      <c r="F2" s="561"/>
      <c r="G2" s="561"/>
      <c r="H2" s="561"/>
    </row>
    <row r="3" spans="1:10" ht="11.25">
      <c r="A3" s="563" t="s">
        <v>0</v>
      </c>
      <c r="B3" s="564"/>
      <c r="C3" s="563" t="s">
        <v>1</v>
      </c>
      <c r="D3" s="565"/>
      <c r="E3" s="563" t="s">
        <v>2</v>
      </c>
      <c r="F3" s="565"/>
      <c r="G3" s="563" t="s">
        <v>3</v>
      </c>
      <c r="H3" s="565"/>
      <c r="I3" s="563" t="s">
        <v>4</v>
      </c>
      <c r="J3" s="564"/>
    </row>
    <row r="4" spans="1:10" ht="12" thickBot="1">
      <c r="A4" s="566"/>
      <c r="B4" s="567"/>
      <c r="C4" s="568"/>
      <c r="D4" s="569"/>
      <c r="E4" s="568"/>
      <c r="F4" s="569"/>
      <c r="G4" s="568"/>
      <c r="H4" s="569"/>
      <c r="I4" s="568"/>
      <c r="J4" s="570"/>
    </row>
    <row r="5" spans="1:10" ht="12" thickBot="1">
      <c r="A5" s="566"/>
      <c r="B5" s="567"/>
      <c r="C5" s="571" t="s">
        <v>5</v>
      </c>
      <c r="D5" s="572" t="s">
        <v>6</v>
      </c>
      <c r="E5" s="571" t="s">
        <v>5</v>
      </c>
      <c r="F5" s="572" t="s">
        <v>6</v>
      </c>
      <c r="G5" s="571" t="s">
        <v>5</v>
      </c>
      <c r="H5" s="572" t="s">
        <v>7</v>
      </c>
      <c r="I5" s="571" t="s">
        <v>5</v>
      </c>
      <c r="J5" s="573" t="s">
        <v>6</v>
      </c>
    </row>
    <row r="6" spans="1:10" ht="27" customHeight="1" thickBot="1">
      <c r="A6" s="568"/>
      <c r="B6" s="570"/>
      <c r="C6" s="574" t="s">
        <v>8</v>
      </c>
      <c r="D6" s="574" t="s">
        <v>8</v>
      </c>
      <c r="E6" s="575" t="s">
        <v>8</v>
      </c>
      <c r="F6" s="574" t="s">
        <v>8</v>
      </c>
      <c r="G6" s="575" t="s">
        <v>8</v>
      </c>
      <c r="H6" s="576" t="s">
        <v>8</v>
      </c>
      <c r="I6" s="575" t="s">
        <v>8</v>
      </c>
      <c r="J6" s="576" t="s">
        <v>8</v>
      </c>
    </row>
    <row r="7" spans="1:10" ht="12" thickBot="1">
      <c r="A7" s="577" t="s">
        <v>198</v>
      </c>
      <c r="B7" s="578"/>
      <c r="C7" s="579">
        <v>7.36</v>
      </c>
      <c r="D7" s="579">
        <v>5823.53</v>
      </c>
      <c r="E7" s="579">
        <v>140763.32</v>
      </c>
      <c r="F7" s="579">
        <v>6363.54</v>
      </c>
      <c r="G7" s="579">
        <v>517044.98</v>
      </c>
      <c r="H7" s="579">
        <v>13326.67</v>
      </c>
      <c r="I7" s="580">
        <f aca="true" t="shared" si="0" ref="I7:J9">C7+E7+G7</f>
        <v>657815.6599999999</v>
      </c>
      <c r="J7" s="579">
        <f>D7+F7+H7</f>
        <v>25513.739999999998</v>
      </c>
    </row>
    <row r="8" spans="1:10" ht="11.25">
      <c r="A8" s="581" t="s">
        <v>70</v>
      </c>
      <c r="B8" s="582"/>
      <c r="C8" s="583">
        <v>5429840</v>
      </c>
      <c r="D8" s="584">
        <v>0</v>
      </c>
      <c r="E8" s="585">
        <v>11685900</v>
      </c>
      <c r="F8" s="584">
        <v>439621.82</v>
      </c>
      <c r="G8" s="585">
        <v>3130822.67</v>
      </c>
      <c r="H8" s="586">
        <v>2922626.21</v>
      </c>
      <c r="I8" s="587">
        <f t="shared" si="0"/>
        <v>20246562.67</v>
      </c>
      <c r="J8" s="588">
        <f t="shared" si="0"/>
        <v>3362248.03</v>
      </c>
    </row>
    <row r="9" spans="1:10" ht="11.25">
      <c r="A9" s="589" t="s">
        <v>9</v>
      </c>
      <c r="B9" s="590"/>
      <c r="C9" s="583">
        <v>0</v>
      </c>
      <c r="D9" s="583">
        <v>0</v>
      </c>
      <c r="E9" s="583">
        <v>0</v>
      </c>
      <c r="F9" s="583">
        <v>0</v>
      </c>
      <c r="G9" s="583">
        <v>0</v>
      </c>
      <c r="H9" s="586">
        <v>4960422.62</v>
      </c>
      <c r="I9" s="587">
        <f t="shared" si="0"/>
        <v>0</v>
      </c>
      <c r="J9" s="588">
        <f t="shared" si="0"/>
        <v>4960422.62</v>
      </c>
    </row>
    <row r="10" spans="1:10" ht="11.25">
      <c r="A10" s="591" t="s">
        <v>10</v>
      </c>
      <c r="B10" s="592"/>
      <c r="C10" s="583">
        <v>0</v>
      </c>
      <c r="D10" s="583">
        <v>0</v>
      </c>
      <c r="E10" s="583">
        <v>0</v>
      </c>
      <c r="F10" s="583">
        <v>0</v>
      </c>
      <c r="G10" s="583">
        <v>0</v>
      </c>
      <c r="H10" s="586">
        <v>985298.62</v>
      </c>
      <c r="I10" s="583">
        <v>0</v>
      </c>
      <c r="J10" s="588">
        <f aca="true" t="shared" si="1" ref="J10:J16">D10+F10+H10</f>
        <v>985298.62</v>
      </c>
    </row>
    <row r="11" spans="1:10" ht="11.25">
      <c r="A11" s="591" t="s">
        <v>11</v>
      </c>
      <c r="B11" s="592"/>
      <c r="C11" s="583">
        <v>0</v>
      </c>
      <c r="D11" s="583">
        <v>5429840</v>
      </c>
      <c r="E11" s="583">
        <v>0</v>
      </c>
      <c r="F11" s="583">
        <v>11685900</v>
      </c>
      <c r="G11" s="583">
        <v>0</v>
      </c>
      <c r="H11" s="583">
        <v>769002.44</v>
      </c>
      <c r="I11" s="583">
        <v>0</v>
      </c>
      <c r="J11" s="588">
        <f t="shared" si="1"/>
        <v>17884742.44</v>
      </c>
    </row>
    <row r="12" spans="1:10" ht="11.25">
      <c r="A12" s="589" t="s">
        <v>12</v>
      </c>
      <c r="B12" s="590"/>
      <c r="C12" s="583">
        <v>0</v>
      </c>
      <c r="D12" s="583">
        <v>0</v>
      </c>
      <c r="E12" s="583">
        <v>0</v>
      </c>
      <c r="F12" s="583">
        <v>0</v>
      </c>
      <c r="G12" s="583">
        <v>0</v>
      </c>
      <c r="H12" s="586">
        <v>98465.5</v>
      </c>
      <c r="I12" s="583">
        <v>0</v>
      </c>
      <c r="J12" s="588">
        <f t="shared" si="1"/>
        <v>98465.5</v>
      </c>
    </row>
    <row r="13" spans="1:10" ht="11.25">
      <c r="A13" s="593" t="s">
        <v>13</v>
      </c>
      <c r="B13" s="594"/>
      <c r="C13" s="583">
        <v>242.68</v>
      </c>
      <c r="D13" s="583">
        <v>0</v>
      </c>
      <c r="E13" s="583">
        <v>751.68</v>
      </c>
      <c r="F13" s="583">
        <v>0</v>
      </c>
      <c r="G13" s="583">
        <v>580.94</v>
      </c>
      <c r="H13" s="583">
        <v>0</v>
      </c>
      <c r="I13" s="587">
        <f>C13+E13+G13</f>
        <v>1575.3</v>
      </c>
      <c r="J13" s="588">
        <f t="shared" si="1"/>
        <v>0</v>
      </c>
    </row>
    <row r="14" spans="1:10" ht="11.25">
      <c r="A14" s="595" t="s">
        <v>14</v>
      </c>
      <c r="B14" s="596"/>
      <c r="C14" s="583">
        <v>0</v>
      </c>
      <c r="D14" s="583">
        <v>0</v>
      </c>
      <c r="E14" s="583">
        <v>0</v>
      </c>
      <c r="F14" s="583">
        <v>0</v>
      </c>
      <c r="G14" s="583">
        <v>0</v>
      </c>
      <c r="H14" s="583">
        <v>0</v>
      </c>
      <c r="I14" s="583">
        <v>0</v>
      </c>
      <c r="J14" s="588">
        <f t="shared" si="1"/>
        <v>0</v>
      </c>
    </row>
    <row r="15" spans="1:10" ht="11.25">
      <c r="A15" s="589" t="s">
        <v>250</v>
      </c>
      <c r="B15" s="597"/>
      <c r="C15" s="583">
        <v>0</v>
      </c>
      <c r="D15" s="583">
        <v>0</v>
      </c>
      <c r="E15" s="583">
        <v>0</v>
      </c>
      <c r="F15" s="583">
        <v>5223.53</v>
      </c>
      <c r="G15" s="583">
        <v>0</v>
      </c>
      <c r="H15" s="583">
        <v>0</v>
      </c>
      <c r="I15" s="583">
        <v>0</v>
      </c>
      <c r="J15" s="588">
        <f t="shared" si="1"/>
        <v>5223.53</v>
      </c>
    </row>
    <row r="16" spans="1:10" ht="12" thickBot="1">
      <c r="A16" s="589" t="s">
        <v>183</v>
      </c>
      <c r="B16" s="597"/>
      <c r="C16" s="583">
        <v>0</v>
      </c>
      <c r="D16" s="583">
        <v>0</v>
      </c>
      <c r="E16" s="583">
        <v>0</v>
      </c>
      <c r="F16" s="583">
        <v>0</v>
      </c>
      <c r="G16" s="583">
        <v>0</v>
      </c>
      <c r="H16" s="598">
        <v>0</v>
      </c>
      <c r="I16" s="587">
        <v>0</v>
      </c>
      <c r="J16" s="599">
        <f t="shared" si="1"/>
        <v>0</v>
      </c>
    </row>
    <row r="17" spans="1:11" ht="12" thickBot="1">
      <c r="A17" s="577" t="s">
        <v>15</v>
      </c>
      <c r="B17" s="578"/>
      <c r="C17" s="579">
        <f>SUM(C8:C16)</f>
        <v>5430082.68</v>
      </c>
      <c r="D17" s="579">
        <f>SUM(D8:D16)</f>
        <v>5429840</v>
      </c>
      <c r="E17" s="580">
        <f>E8+E9++E11+E12+E13+E14+E15+E16</f>
        <v>11686651.68</v>
      </c>
      <c r="F17" s="580">
        <f>F8+F9+F10+F11+F12+F13+F14+F15+F16</f>
        <v>12130745.35</v>
      </c>
      <c r="G17" s="580">
        <v>3131403.61</v>
      </c>
      <c r="H17" s="579">
        <v>9735815.39</v>
      </c>
      <c r="I17" s="600">
        <f>C17+E17+G17</f>
        <v>20248137.97</v>
      </c>
      <c r="J17" s="579">
        <f>J8+J9+J10+J11+J12+J13+J14+J15</f>
        <v>27296400.740000002</v>
      </c>
      <c r="K17" s="601"/>
    </row>
    <row r="18" spans="1:11" ht="11.25">
      <c r="A18" s="581" t="s">
        <v>16</v>
      </c>
      <c r="B18" s="582"/>
      <c r="C18" s="602">
        <v>5429840</v>
      </c>
      <c r="D18" s="602">
        <v>0</v>
      </c>
      <c r="E18" s="602">
        <v>11685900</v>
      </c>
      <c r="F18" s="602">
        <v>0</v>
      </c>
      <c r="G18" s="602">
        <v>769002.44</v>
      </c>
      <c r="H18" s="602">
        <v>0</v>
      </c>
      <c r="I18" s="603">
        <f>C18+E18+G18</f>
        <v>17884742.44</v>
      </c>
      <c r="J18" s="604">
        <f aca="true" t="shared" si="2" ref="J18:J26">D18+F18+H18</f>
        <v>0</v>
      </c>
      <c r="K18" s="601"/>
    </row>
    <row r="19" spans="1:10" ht="11.25">
      <c r="A19" s="591" t="s">
        <v>17</v>
      </c>
      <c r="B19" s="592"/>
      <c r="C19" s="583">
        <v>0</v>
      </c>
      <c r="D19" s="583">
        <v>0</v>
      </c>
      <c r="E19" s="605">
        <v>140090.11</v>
      </c>
      <c r="F19" s="583">
        <v>449408.89</v>
      </c>
      <c r="G19" s="605">
        <v>2361820.23</v>
      </c>
      <c r="H19" s="583">
        <v>8695660</v>
      </c>
      <c r="I19" s="606">
        <f>C19+E19+G19</f>
        <v>2501910.34</v>
      </c>
      <c r="J19" s="607">
        <f t="shared" si="2"/>
        <v>9145068.89</v>
      </c>
    </row>
    <row r="20" spans="1:10" ht="11.25">
      <c r="A20" s="591" t="s">
        <v>18</v>
      </c>
      <c r="B20" s="592"/>
      <c r="C20" s="583">
        <v>0</v>
      </c>
      <c r="D20" s="583">
        <v>0</v>
      </c>
      <c r="E20" s="583">
        <v>0</v>
      </c>
      <c r="F20" s="583">
        <v>0</v>
      </c>
      <c r="G20" s="583">
        <v>0</v>
      </c>
      <c r="H20" s="583">
        <v>0</v>
      </c>
      <c r="I20" s="607">
        <v>0</v>
      </c>
      <c r="J20" s="607">
        <f t="shared" si="2"/>
        <v>0</v>
      </c>
    </row>
    <row r="21" spans="1:10" ht="11.25">
      <c r="A21" s="591" t="s">
        <v>202</v>
      </c>
      <c r="B21" s="592"/>
      <c r="C21" s="583">
        <v>0</v>
      </c>
      <c r="D21" s="583">
        <v>0</v>
      </c>
      <c r="E21" s="583">
        <v>0</v>
      </c>
      <c r="F21" s="583">
        <v>0</v>
      </c>
      <c r="G21" s="583">
        <v>0</v>
      </c>
      <c r="H21" s="583">
        <v>98465.5</v>
      </c>
      <c r="I21" s="607">
        <v>0</v>
      </c>
      <c r="J21" s="607">
        <f t="shared" si="2"/>
        <v>98465.5</v>
      </c>
    </row>
    <row r="22" spans="1:10" ht="11.25">
      <c r="A22" s="591" t="s">
        <v>203</v>
      </c>
      <c r="B22" s="592"/>
      <c r="C22" s="583">
        <v>0</v>
      </c>
      <c r="D22" s="583">
        <v>5429840</v>
      </c>
      <c r="E22" s="583">
        <v>0</v>
      </c>
      <c r="F22" s="583">
        <v>11685900</v>
      </c>
      <c r="G22" s="583">
        <v>0</v>
      </c>
      <c r="H22" s="583">
        <v>769002.44</v>
      </c>
      <c r="I22" s="607">
        <v>0</v>
      </c>
      <c r="J22" s="588">
        <f t="shared" si="2"/>
        <v>17884742.44</v>
      </c>
    </row>
    <row r="23" spans="1:10" ht="11.25">
      <c r="A23" s="591" t="s">
        <v>204</v>
      </c>
      <c r="B23" s="592"/>
      <c r="C23" s="583">
        <v>0</v>
      </c>
      <c r="D23" s="583">
        <v>5223.53</v>
      </c>
      <c r="E23" s="583">
        <v>0</v>
      </c>
      <c r="F23" s="583">
        <v>0</v>
      </c>
      <c r="G23" s="583">
        <v>0.22</v>
      </c>
      <c r="H23" s="583">
        <v>0</v>
      </c>
      <c r="I23" s="607">
        <v>0.22</v>
      </c>
      <c r="J23" s="588">
        <v>5223.53</v>
      </c>
    </row>
    <row r="24" spans="1:10" ht="11.25">
      <c r="A24" s="591" t="s">
        <v>184</v>
      </c>
      <c r="B24" s="592"/>
      <c r="C24" s="583">
        <v>0.02</v>
      </c>
      <c r="D24" s="583">
        <v>0</v>
      </c>
      <c r="E24" s="583">
        <v>0.48</v>
      </c>
      <c r="F24" s="583">
        <v>0</v>
      </c>
      <c r="G24" s="583">
        <v>0</v>
      </c>
      <c r="H24" s="583">
        <v>0</v>
      </c>
      <c r="I24" s="606">
        <f>C24+E24+G24</f>
        <v>0.5</v>
      </c>
      <c r="J24" s="607">
        <f t="shared" si="2"/>
        <v>0</v>
      </c>
    </row>
    <row r="25" spans="1:10" ht="11.25">
      <c r="A25" s="608" t="s">
        <v>201</v>
      </c>
      <c r="B25" s="609"/>
      <c r="C25" s="583">
        <v>0</v>
      </c>
      <c r="D25" s="583">
        <v>0</v>
      </c>
      <c r="E25" s="583">
        <v>300</v>
      </c>
      <c r="F25" s="583">
        <v>0</v>
      </c>
      <c r="G25" s="583">
        <v>300</v>
      </c>
      <c r="H25" s="583">
        <v>0</v>
      </c>
      <c r="I25" s="610">
        <f>C25+E25+G25</f>
        <v>600</v>
      </c>
      <c r="J25" s="588">
        <f t="shared" si="2"/>
        <v>0</v>
      </c>
    </row>
    <row r="26" spans="1:10" ht="12" thickBot="1">
      <c r="A26" s="611" t="s">
        <v>19</v>
      </c>
      <c r="B26" s="612"/>
      <c r="C26" s="583">
        <v>0</v>
      </c>
      <c r="D26" s="583">
        <v>0</v>
      </c>
      <c r="E26" s="583">
        <v>0</v>
      </c>
      <c r="F26" s="583">
        <v>0</v>
      </c>
      <c r="G26" s="583">
        <v>0</v>
      </c>
      <c r="H26" s="613">
        <v>180226.5</v>
      </c>
      <c r="I26" s="614">
        <v>0</v>
      </c>
      <c r="J26" s="615">
        <f t="shared" si="2"/>
        <v>180226.5</v>
      </c>
    </row>
    <row r="27" spans="1:11" ht="12" thickBot="1">
      <c r="A27" s="616" t="s">
        <v>20</v>
      </c>
      <c r="B27" s="617"/>
      <c r="C27" s="579">
        <f>SUM(C18:C26)</f>
        <v>5429840.02</v>
      </c>
      <c r="D27" s="579">
        <f>SUM(D18:D26)</f>
        <v>5435063.53</v>
      </c>
      <c r="E27" s="579">
        <f>E18+E19+E20+E21+E22+E23+E24+E25</f>
        <v>11826290.59</v>
      </c>
      <c r="F27" s="579">
        <f>F18+F19+F20+F21+F22+F23+F24+F25+F26</f>
        <v>12135308.89</v>
      </c>
      <c r="G27" s="579">
        <f>G18+G19+G20+G21+G22+G23+G24+G25+G26</f>
        <v>3131122.89</v>
      </c>
      <c r="H27" s="579">
        <f>H18+H19+H20+H21+H22+H23+H24+H25+H26</f>
        <v>9743354.44</v>
      </c>
      <c r="I27" s="579">
        <f>I18+I19+I23+I24+I25</f>
        <v>20387253.5</v>
      </c>
      <c r="J27" s="579">
        <f>J18+J19+J20+J21+J22+J23+J24+J25+J26</f>
        <v>27313726.860000003</v>
      </c>
      <c r="K27" s="601"/>
    </row>
    <row r="28" spans="1:11" ht="12" thickBot="1">
      <c r="A28" s="616" t="s">
        <v>220</v>
      </c>
      <c r="B28" s="617"/>
      <c r="C28" s="599">
        <f aca="true" t="shared" si="3" ref="C28:H28">C7+C17-C27</f>
        <v>250.0200000004843</v>
      </c>
      <c r="D28" s="599">
        <f t="shared" si="3"/>
        <v>600</v>
      </c>
      <c r="E28" s="599">
        <f t="shared" si="3"/>
        <v>1124.410000000149</v>
      </c>
      <c r="F28" s="599">
        <f t="shared" si="3"/>
        <v>1799.9999999981374</v>
      </c>
      <c r="G28" s="579">
        <f t="shared" si="3"/>
        <v>517325.6999999997</v>
      </c>
      <c r="H28" s="579">
        <f t="shared" si="3"/>
        <v>5787.620000001043</v>
      </c>
      <c r="I28" s="580">
        <f>C28+E28+G28</f>
        <v>518700.13000000035</v>
      </c>
      <c r="J28" s="599">
        <f>J7+J17-J27</f>
        <v>8187.619999997318</v>
      </c>
      <c r="K28" s="601"/>
    </row>
    <row r="29" spans="1:10" ht="11.25">
      <c r="A29" s="618"/>
      <c r="B29" s="618"/>
      <c r="C29" s="618"/>
      <c r="D29" s="618"/>
      <c r="E29" s="618"/>
      <c r="F29" s="601"/>
      <c r="G29" s="601"/>
      <c r="H29" s="601"/>
      <c r="I29" s="619"/>
      <c r="J29" s="619"/>
    </row>
    <row r="30" spans="1:10" ht="13.5" customHeight="1">
      <c r="A30" s="620"/>
      <c r="B30" s="620"/>
      <c r="C30" s="620"/>
      <c r="D30" s="620"/>
      <c r="E30" s="618"/>
      <c r="F30" s="601"/>
      <c r="G30" s="601"/>
      <c r="H30" s="601"/>
      <c r="I30" s="619"/>
      <c r="J30" s="619"/>
    </row>
    <row r="31" spans="1:11" ht="12" thickBot="1">
      <c r="A31" s="621" t="s">
        <v>259</v>
      </c>
      <c r="B31" s="621"/>
      <c r="C31" s="621"/>
      <c r="D31" s="621"/>
      <c r="E31" s="618"/>
      <c r="F31" s="601"/>
      <c r="G31" s="601"/>
      <c r="H31" s="601"/>
      <c r="I31" s="619"/>
      <c r="J31" s="619"/>
      <c r="K31" s="601"/>
    </row>
    <row r="32" spans="1:10" ht="13.5" customHeight="1">
      <c r="A32" s="622" t="s">
        <v>0</v>
      </c>
      <c r="B32" s="623"/>
      <c r="C32" s="622" t="s">
        <v>21</v>
      </c>
      <c r="D32" s="623"/>
      <c r="E32" s="618"/>
      <c r="F32" s="601"/>
      <c r="G32" s="601"/>
      <c r="H32" s="601"/>
      <c r="I32" s="619"/>
      <c r="J32" s="619"/>
    </row>
    <row r="33" spans="1:10" ht="12" thickBot="1">
      <c r="A33" s="624"/>
      <c r="B33" s="625"/>
      <c r="C33" s="626"/>
      <c r="D33" s="627"/>
      <c r="E33" s="618"/>
      <c r="F33" s="601"/>
      <c r="G33" s="601"/>
      <c r="H33" s="601"/>
      <c r="I33" s="619"/>
      <c r="J33" s="619"/>
    </row>
    <row r="34" spans="1:10" ht="13.5" customHeight="1" thickBot="1">
      <c r="A34" s="624"/>
      <c r="B34" s="625"/>
      <c r="C34" s="628" t="s">
        <v>5</v>
      </c>
      <c r="D34" s="629" t="s">
        <v>7</v>
      </c>
      <c r="E34" s="618"/>
      <c r="F34" s="601"/>
      <c r="G34" s="601"/>
      <c r="H34" s="601"/>
      <c r="I34" s="619"/>
      <c r="J34" s="619"/>
    </row>
    <row r="35" spans="1:10" ht="14.25" customHeight="1" thickBot="1">
      <c r="A35" s="626"/>
      <c r="B35" s="627"/>
      <c r="C35" s="630" t="s">
        <v>8</v>
      </c>
      <c r="D35" s="630" t="s">
        <v>8</v>
      </c>
      <c r="E35" s="618"/>
      <c r="F35" s="601"/>
      <c r="G35" s="601"/>
      <c r="H35" s="601"/>
      <c r="I35" s="619"/>
      <c r="J35" s="619"/>
    </row>
    <row r="36" spans="1:10" ht="12" thickBot="1">
      <c r="A36" s="616" t="s">
        <v>198</v>
      </c>
      <c r="B36" s="631"/>
      <c r="C36" s="579">
        <f>C7+E7+G7</f>
        <v>657815.6599999999</v>
      </c>
      <c r="D36" s="632">
        <f>D7+F7+H7</f>
        <v>25513.739999999998</v>
      </c>
      <c r="E36" s="618"/>
      <c r="F36" s="601"/>
      <c r="G36" s="601"/>
      <c r="H36" s="601"/>
      <c r="I36" s="619"/>
      <c r="J36" s="619"/>
    </row>
    <row r="37" spans="1:10" ht="11.25">
      <c r="A37" s="633" t="s">
        <v>22</v>
      </c>
      <c r="B37" s="634"/>
      <c r="C37" s="635">
        <f>C17+E17+G17</f>
        <v>20248137.97</v>
      </c>
      <c r="D37" s="635">
        <f>D17+F17+H17</f>
        <v>27296400.740000002</v>
      </c>
      <c r="E37" s="618"/>
      <c r="F37" s="601"/>
      <c r="G37" s="601"/>
      <c r="H37" s="601"/>
      <c r="I37" s="619"/>
      <c r="J37" s="619"/>
    </row>
    <row r="38" spans="1:10" ht="12" thickBot="1">
      <c r="A38" s="611" t="s">
        <v>23</v>
      </c>
      <c r="B38" s="636"/>
      <c r="C38" s="637">
        <f>C27+E27+G27</f>
        <v>20387253.5</v>
      </c>
      <c r="D38" s="637">
        <f>D27+F27+H27</f>
        <v>27313726.86</v>
      </c>
      <c r="E38" s="618"/>
      <c r="F38" s="601"/>
      <c r="G38" s="601"/>
      <c r="H38" s="601"/>
      <c r="I38" s="619"/>
      <c r="J38" s="619"/>
    </row>
    <row r="39" spans="1:10" ht="12" thickBot="1">
      <c r="A39" s="616" t="s">
        <v>226</v>
      </c>
      <c r="B39" s="631"/>
      <c r="C39" s="632">
        <f>C36+C37-C38</f>
        <v>518700.12999999896</v>
      </c>
      <c r="D39" s="632">
        <f>D36+D37-D38</f>
        <v>8187.620000001043</v>
      </c>
      <c r="E39" s="638"/>
      <c r="F39" s="601"/>
      <c r="G39" s="601"/>
      <c r="H39" s="601"/>
      <c r="I39" s="619"/>
      <c r="J39" s="619"/>
    </row>
    <row r="40" spans="1:10" ht="11.25">
      <c r="A40" s="620"/>
      <c r="B40" s="620"/>
      <c r="C40" s="639"/>
      <c r="D40" s="620"/>
      <c r="E40" s="640"/>
      <c r="F40" s="641"/>
      <c r="G40" s="601"/>
      <c r="H40" s="601"/>
      <c r="I40" s="619"/>
      <c r="J40" s="619"/>
    </row>
    <row r="41" spans="1:10" ht="11.25">
      <c r="A41" s="642"/>
      <c r="B41" s="643"/>
      <c r="C41" s="642"/>
      <c r="D41" s="643"/>
      <c r="E41" s="640"/>
      <c r="F41" s="641"/>
      <c r="G41" s="601"/>
      <c r="H41" s="601"/>
      <c r="I41" s="601"/>
      <c r="J41" s="601"/>
    </row>
    <row r="42" spans="1:9" ht="11.25">
      <c r="A42" s="643"/>
      <c r="B42" s="643"/>
      <c r="C42" s="643"/>
      <c r="D42" s="643"/>
      <c r="E42" s="640"/>
      <c r="F42" s="641"/>
      <c r="G42" s="601"/>
      <c r="H42" s="601"/>
      <c r="I42" s="601"/>
    </row>
    <row r="43" spans="1:7" ht="11.25">
      <c r="A43" s="643"/>
      <c r="B43" s="643"/>
      <c r="C43" s="644"/>
      <c r="D43" s="644"/>
      <c r="E43" s="640"/>
      <c r="F43" s="641"/>
      <c r="G43" s="601"/>
    </row>
    <row r="44" spans="1:6" ht="11.25">
      <c r="A44" s="643"/>
      <c r="B44" s="643"/>
      <c r="C44" s="643"/>
      <c r="D44" s="643"/>
      <c r="E44" s="640"/>
      <c r="F44" s="641"/>
    </row>
    <row r="45" spans="1:6" ht="11.25">
      <c r="A45" s="639"/>
      <c r="B45" s="639"/>
      <c r="C45" s="639"/>
      <c r="D45" s="639"/>
      <c r="E45" s="640"/>
      <c r="F45" s="645"/>
    </row>
    <row r="46" spans="1:6" ht="11.25">
      <c r="A46" s="640"/>
      <c r="B46" s="640"/>
      <c r="C46" s="640"/>
      <c r="D46" s="640"/>
      <c r="E46" s="640"/>
      <c r="F46" s="645"/>
    </row>
    <row r="47" spans="1:7" ht="11.25">
      <c r="A47" s="640"/>
      <c r="B47" s="640"/>
      <c r="C47" s="640"/>
      <c r="D47" s="640"/>
      <c r="E47" s="640"/>
      <c r="F47" s="645"/>
      <c r="G47" s="601"/>
    </row>
    <row r="48" spans="1:6" ht="11.25">
      <c r="A48" s="646"/>
      <c r="B48" s="647"/>
      <c r="C48" s="648"/>
      <c r="D48" s="648"/>
      <c r="E48" s="638"/>
      <c r="F48" s="619"/>
    </row>
    <row r="49" spans="1:6" ht="11.25">
      <c r="A49" s="638"/>
      <c r="B49" s="638"/>
      <c r="C49" s="638"/>
      <c r="D49" s="638"/>
      <c r="E49" s="638"/>
      <c r="F49" s="649"/>
    </row>
    <row r="50" spans="1:7" ht="11.25">
      <c r="A50" s="638"/>
      <c r="B50" s="638"/>
      <c r="C50" s="638"/>
      <c r="D50" s="638"/>
      <c r="E50" s="638"/>
      <c r="F50" s="619"/>
      <c r="G50" s="601"/>
    </row>
    <row r="51" spans="1:7" ht="11.25">
      <c r="A51" s="638"/>
      <c r="B51" s="638"/>
      <c r="C51" s="638"/>
      <c r="D51" s="638"/>
      <c r="E51" s="638"/>
      <c r="F51" s="649"/>
      <c r="G51" s="601"/>
    </row>
    <row r="52" spans="1:6" ht="11.25">
      <c r="A52" s="638"/>
      <c r="B52" s="638"/>
      <c r="C52" s="638"/>
      <c r="D52" s="638"/>
      <c r="E52" s="638"/>
      <c r="F52" s="649"/>
    </row>
    <row r="53" spans="1:5" ht="11.25">
      <c r="A53" s="618"/>
      <c r="B53" s="618"/>
      <c r="C53" s="618"/>
      <c r="D53" s="618"/>
      <c r="E53" s="618"/>
    </row>
    <row r="54" spans="1:5" ht="11.25">
      <c r="A54" s="618"/>
      <c r="B54" s="618"/>
      <c r="C54" s="618"/>
      <c r="D54" s="618"/>
      <c r="E54" s="618"/>
    </row>
    <row r="55" spans="1:5" ht="11.25">
      <c r="A55" s="618"/>
      <c r="B55" s="618"/>
      <c r="C55" s="618"/>
      <c r="D55" s="618"/>
      <c r="E55" s="618"/>
    </row>
  </sheetData>
  <sheetProtection/>
  <mergeCells count="33">
    <mergeCell ref="A15:B15"/>
    <mergeCell ref="I3:J4"/>
    <mergeCell ref="A3:B6"/>
    <mergeCell ref="A7:B7"/>
    <mergeCell ref="A10:B10"/>
    <mergeCell ref="A8:B8"/>
    <mergeCell ref="C3:D4"/>
    <mergeCell ref="A48:B48"/>
    <mergeCell ref="A36:B36"/>
    <mergeCell ref="A37:B37"/>
    <mergeCell ref="A28:B28"/>
    <mergeCell ref="A31:D31"/>
    <mergeCell ref="A32:B35"/>
    <mergeCell ref="A38:B38"/>
    <mergeCell ref="A39:B39"/>
    <mergeCell ref="A2:H2"/>
    <mergeCell ref="E3:F4"/>
    <mergeCell ref="G3:H4"/>
    <mergeCell ref="A9:B9"/>
    <mergeCell ref="A18:B18"/>
    <mergeCell ref="A19:B19"/>
    <mergeCell ref="A17:B17"/>
    <mergeCell ref="A11:B11"/>
    <mergeCell ref="A12:B12"/>
    <mergeCell ref="A16:B16"/>
    <mergeCell ref="A22:B22"/>
    <mergeCell ref="A23:B23"/>
    <mergeCell ref="A20:B20"/>
    <mergeCell ref="C32:D33"/>
    <mergeCell ref="A27:B27"/>
    <mergeCell ref="A26:B26"/>
    <mergeCell ref="A21:B21"/>
    <mergeCell ref="A24:B24"/>
  </mergeCells>
  <printOptions/>
  <pageMargins left="0.29" right="0.16" top="0.38" bottom="0.69" header="0.26" footer="0.492125984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3:Z226"/>
  <sheetViews>
    <sheetView tabSelected="1" zoomScalePageLayoutView="0" workbookViewId="0" topLeftCell="A63">
      <selection activeCell="A3" sqref="A3:IV3"/>
    </sheetView>
  </sheetViews>
  <sheetFormatPr defaultColWidth="16.421875" defaultRowHeight="12.75"/>
  <cols>
    <col min="1" max="1" width="16.421875" style="562" customWidth="1"/>
    <col min="2" max="2" width="10.7109375" style="562" customWidth="1"/>
    <col min="3" max="3" width="18.8515625" style="562" customWidth="1"/>
    <col min="4" max="8" width="17.28125" style="562" customWidth="1"/>
    <col min="9" max="9" width="18.8515625" style="562" customWidth="1"/>
    <col min="10" max="16384" width="16.421875" style="562" customWidth="1"/>
  </cols>
  <sheetData>
    <row r="3" spans="1:13" ht="12" thickBot="1">
      <c r="A3" s="650" t="s">
        <v>263</v>
      </c>
      <c r="B3" s="650"/>
      <c r="C3" s="650"/>
      <c r="D3" s="650"/>
      <c r="E3" s="650"/>
      <c r="F3" s="651"/>
      <c r="G3" s="652"/>
      <c r="H3" s="652"/>
      <c r="I3" s="652"/>
      <c r="J3" s="618"/>
      <c r="K3" s="618"/>
      <c r="L3" s="618"/>
      <c r="M3" s="618"/>
    </row>
    <row r="4" spans="1:13" ht="11.25">
      <c r="A4" s="622" t="s">
        <v>0</v>
      </c>
      <c r="B4" s="623"/>
      <c r="C4" s="622" t="s">
        <v>24</v>
      </c>
      <c r="D4" s="653"/>
      <c r="E4" s="623"/>
      <c r="F4" s="653" t="s">
        <v>25</v>
      </c>
      <c r="G4" s="653"/>
      <c r="H4" s="623"/>
      <c r="I4" s="654" t="s">
        <v>26</v>
      </c>
      <c r="J4" s="618"/>
      <c r="K4" s="618"/>
      <c r="L4" s="618"/>
      <c r="M4" s="618"/>
    </row>
    <row r="5" spans="1:13" ht="12" thickBot="1">
      <c r="A5" s="624"/>
      <c r="B5" s="625"/>
      <c r="C5" s="626"/>
      <c r="D5" s="655"/>
      <c r="E5" s="627"/>
      <c r="F5" s="655"/>
      <c r="G5" s="655"/>
      <c r="H5" s="627"/>
      <c r="I5" s="656"/>
      <c r="J5" s="618"/>
      <c r="K5" s="618"/>
      <c r="L5" s="618"/>
      <c r="M5" s="618"/>
    </row>
    <row r="6" spans="1:13" ht="12" thickBot="1">
      <c r="A6" s="624"/>
      <c r="B6" s="625"/>
      <c r="C6" s="657" t="s">
        <v>5</v>
      </c>
      <c r="D6" s="629" t="s">
        <v>7</v>
      </c>
      <c r="E6" s="629" t="s">
        <v>27</v>
      </c>
      <c r="F6" s="658" t="s">
        <v>5</v>
      </c>
      <c r="G6" s="657" t="s">
        <v>7</v>
      </c>
      <c r="H6" s="629" t="s">
        <v>27</v>
      </c>
      <c r="I6" s="629" t="s">
        <v>28</v>
      </c>
      <c r="J6" s="618"/>
      <c r="K6" s="618"/>
      <c r="L6" s="618"/>
      <c r="M6" s="618"/>
    </row>
    <row r="7" spans="1:13" ht="12" thickBot="1">
      <c r="A7" s="626"/>
      <c r="B7" s="627"/>
      <c r="C7" s="630" t="s">
        <v>8</v>
      </c>
      <c r="D7" s="630" t="s">
        <v>8</v>
      </c>
      <c r="E7" s="659" t="s">
        <v>29</v>
      </c>
      <c r="F7" s="660" t="s">
        <v>8</v>
      </c>
      <c r="G7" s="630" t="s">
        <v>8</v>
      </c>
      <c r="H7" s="661" t="s">
        <v>29</v>
      </c>
      <c r="I7" s="661" t="s">
        <v>8</v>
      </c>
      <c r="J7" s="618"/>
      <c r="K7" s="618"/>
      <c r="L7" s="618"/>
      <c r="M7" s="618"/>
    </row>
    <row r="8" spans="1:13" ht="12" thickBot="1">
      <c r="A8" s="616" t="s">
        <v>198</v>
      </c>
      <c r="B8" s="631"/>
      <c r="C8" s="662">
        <v>0</v>
      </c>
      <c r="D8" s="663">
        <v>0</v>
      </c>
      <c r="E8" s="632">
        <v>0</v>
      </c>
      <c r="F8" s="662">
        <v>22712.39</v>
      </c>
      <c r="G8" s="662">
        <v>31152.68</v>
      </c>
      <c r="H8" s="632">
        <v>0</v>
      </c>
      <c r="I8" s="662">
        <v>69051.72</v>
      </c>
      <c r="J8" s="618"/>
      <c r="K8" s="618"/>
      <c r="L8" s="618"/>
      <c r="M8" s="618"/>
    </row>
    <row r="9" spans="1:13" ht="11.25">
      <c r="A9" s="581" t="s">
        <v>70</v>
      </c>
      <c r="B9" s="582"/>
      <c r="C9" s="664">
        <v>0</v>
      </c>
      <c r="D9" s="664">
        <v>0</v>
      </c>
      <c r="E9" s="664">
        <v>0</v>
      </c>
      <c r="F9" s="664">
        <v>0</v>
      </c>
      <c r="G9" s="664">
        <v>0</v>
      </c>
      <c r="H9" s="665">
        <v>0</v>
      </c>
      <c r="I9" s="665">
        <v>0</v>
      </c>
      <c r="J9" s="618"/>
      <c r="K9" s="618"/>
      <c r="L9" s="618"/>
      <c r="M9" s="618"/>
    </row>
    <row r="10" spans="1:13" ht="11.25">
      <c r="A10" s="591" t="s">
        <v>30</v>
      </c>
      <c r="B10" s="666"/>
      <c r="C10" s="667">
        <v>0</v>
      </c>
      <c r="D10" s="667">
        <v>0</v>
      </c>
      <c r="E10" s="667">
        <v>0</v>
      </c>
      <c r="F10" s="667">
        <v>0</v>
      </c>
      <c r="G10" s="667">
        <v>0</v>
      </c>
      <c r="H10" s="668">
        <v>0</v>
      </c>
      <c r="I10" s="668">
        <v>0</v>
      </c>
      <c r="J10" s="618"/>
      <c r="K10" s="618"/>
      <c r="L10" s="618"/>
      <c r="M10" s="618"/>
    </row>
    <row r="11" spans="1:13" ht="11.25">
      <c r="A11" s="591" t="s">
        <v>31</v>
      </c>
      <c r="B11" s="666"/>
      <c r="C11" s="669">
        <v>0</v>
      </c>
      <c r="D11" s="667">
        <v>0</v>
      </c>
      <c r="E11" s="667">
        <v>0</v>
      </c>
      <c r="F11" s="605">
        <v>11.08</v>
      </c>
      <c r="G11" s="667">
        <v>0</v>
      </c>
      <c r="H11" s="668">
        <v>0</v>
      </c>
      <c r="I11" s="670">
        <v>43.7</v>
      </c>
      <c r="J11" s="618"/>
      <c r="K11" s="618"/>
      <c r="L11" s="618"/>
      <c r="M11" s="618"/>
    </row>
    <row r="12" spans="1:13" ht="11.25">
      <c r="A12" s="591" t="s">
        <v>32</v>
      </c>
      <c r="B12" s="666"/>
      <c r="C12" s="669">
        <v>0</v>
      </c>
      <c r="D12" s="667">
        <v>0</v>
      </c>
      <c r="E12" s="667">
        <v>0</v>
      </c>
      <c r="F12" s="667">
        <v>0</v>
      </c>
      <c r="G12" s="667">
        <v>0</v>
      </c>
      <c r="H12" s="668">
        <v>0</v>
      </c>
      <c r="I12" s="668">
        <v>0</v>
      </c>
      <c r="J12" s="618"/>
      <c r="K12" s="618"/>
      <c r="L12" s="618"/>
      <c r="M12" s="618"/>
    </row>
    <row r="13" spans="1:13" ht="11.25">
      <c r="A13" s="591" t="s">
        <v>33</v>
      </c>
      <c r="B13" s="666"/>
      <c r="C13" s="669">
        <v>0</v>
      </c>
      <c r="D13" s="667">
        <v>0</v>
      </c>
      <c r="E13" s="667">
        <v>0</v>
      </c>
      <c r="F13" s="667">
        <v>0</v>
      </c>
      <c r="G13" s="667">
        <v>0</v>
      </c>
      <c r="H13" s="668">
        <v>0</v>
      </c>
      <c r="I13" s="668">
        <v>0</v>
      </c>
      <c r="J13" s="618"/>
      <c r="K13" s="618"/>
      <c r="L13" s="618"/>
      <c r="M13" s="618"/>
    </row>
    <row r="14" spans="1:13" ht="12" thickBot="1">
      <c r="A14" s="671" t="s">
        <v>67</v>
      </c>
      <c r="B14" s="672"/>
      <c r="C14" s="669">
        <v>0</v>
      </c>
      <c r="D14" s="669">
        <v>0</v>
      </c>
      <c r="E14" s="669">
        <v>0</v>
      </c>
      <c r="F14" s="637">
        <v>10.58</v>
      </c>
      <c r="G14" s="637">
        <v>12.94</v>
      </c>
      <c r="H14" s="637">
        <v>0</v>
      </c>
      <c r="I14" s="637">
        <v>0</v>
      </c>
      <c r="J14" s="618"/>
      <c r="K14" s="618"/>
      <c r="L14" s="618"/>
      <c r="M14" s="618"/>
    </row>
    <row r="15" spans="1:13" ht="12" thickBot="1">
      <c r="A15" s="616" t="s">
        <v>15</v>
      </c>
      <c r="B15" s="631"/>
      <c r="C15" s="673">
        <f>C9+C10+C11+C12+C13+C14</f>
        <v>0</v>
      </c>
      <c r="D15" s="673">
        <v>0</v>
      </c>
      <c r="E15" s="673">
        <v>0</v>
      </c>
      <c r="F15" s="579">
        <f>SUM(F9:F14)</f>
        <v>21.66</v>
      </c>
      <c r="G15" s="579">
        <f>SUM(G9:G14)</f>
        <v>12.94</v>
      </c>
      <c r="H15" s="579">
        <v>0</v>
      </c>
      <c r="I15" s="579">
        <v>43.7</v>
      </c>
      <c r="J15" s="618"/>
      <c r="K15" s="618"/>
      <c r="L15" s="618"/>
      <c r="M15" s="618"/>
    </row>
    <row r="16" spans="1:13" ht="11.25">
      <c r="A16" s="674" t="s">
        <v>42</v>
      </c>
      <c r="B16" s="675"/>
      <c r="C16" s="669">
        <v>0</v>
      </c>
      <c r="D16" s="669">
        <v>0</v>
      </c>
      <c r="E16" s="669">
        <v>0</v>
      </c>
      <c r="F16" s="669">
        <v>0</v>
      </c>
      <c r="G16" s="669">
        <v>0</v>
      </c>
      <c r="H16" s="668">
        <v>0</v>
      </c>
      <c r="I16" s="668">
        <v>0</v>
      </c>
      <c r="J16" s="618"/>
      <c r="K16" s="618"/>
      <c r="L16" s="618"/>
      <c r="M16" s="618"/>
    </row>
    <row r="17" spans="1:13" ht="11.25">
      <c r="A17" s="671" t="s">
        <v>34</v>
      </c>
      <c r="B17" s="672"/>
      <c r="C17" s="667">
        <v>0</v>
      </c>
      <c r="D17" s="667">
        <v>0</v>
      </c>
      <c r="E17" s="667">
        <v>0</v>
      </c>
      <c r="F17" s="667">
        <v>0</v>
      </c>
      <c r="G17" s="667">
        <v>0</v>
      </c>
      <c r="H17" s="668">
        <v>0</v>
      </c>
      <c r="I17" s="668">
        <v>0</v>
      </c>
      <c r="J17" s="618"/>
      <c r="K17" s="618"/>
      <c r="L17" s="618"/>
      <c r="M17" s="618"/>
    </row>
    <row r="18" spans="1:13" ht="11.25">
      <c r="A18" s="671" t="s">
        <v>69</v>
      </c>
      <c r="B18" s="672"/>
      <c r="C18" s="667">
        <v>0</v>
      </c>
      <c r="D18" s="667">
        <v>0</v>
      </c>
      <c r="E18" s="667">
        <v>0</v>
      </c>
      <c r="F18" s="668">
        <v>3657.05</v>
      </c>
      <c r="G18" s="667">
        <v>0</v>
      </c>
      <c r="H18" s="668">
        <v>0</v>
      </c>
      <c r="I18" s="668">
        <v>0</v>
      </c>
      <c r="J18" s="618"/>
      <c r="K18" s="618"/>
      <c r="L18" s="618"/>
      <c r="M18" s="618"/>
    </row>
    <row r="19" spans="1:13" ht="11.25">
      <c r="A19" s="671" t="s">
        <v>36</v>
      </c>
      <c r="B19" s="672"/>
      <c r="C19" s="667">
        <v>0</v>
      </c>
      <c r="D19" s="667">
        <v>0</v>
      </c>
      <c r="E19" s="667">
        <v>0</v>
      </c>
      <c r="F19" s="667">
        <v>0</v>
      </c>
      <c r="G19" s="667">
        <v>0</v>
      </c>
      <c r="H19" s="668">
        <v>0</v>
      </c>
      <c r="I19" s="668">
        <v>0</v>
      </c>
      <c r="J19" s="618"/>
      <c r="K19" s="618"/>
      <c r="L19" s="618"/>
      <c r="M19" s="618"/>
    </row>
    <row r="20" spans="1:13" ht="11.25">
      <c r="A20" s="671" t="s">
        <v>37</v>
      </c>
      <c r="B20" s="672"/>
      <c r="C20" s="667">
        <v>0</v>
      </c>
      <c r="D20" s="667">
        <v>0</v>
      </c>
      <c r="E20" s="667">
        <v>0</v>
      </c>
      <c r="F20" s="668">
        <v>0.15</v>
      </c>
      <c r="G20" s="667">
        <v>0</v>
      </c>
      <c r="H20" s="668">
        <v>0</v>
      </c>
      <c r="I20" s="668">
        <v>0</v>
      </c>
      <c r="J20" s="618"/>
      <c r="K20" s="618"/>
      <c r="L20" s="618"/>
      <c r="M20" s="618"/>
    </row>
    <row r="21" spans="1:13" ht="11.25">
      <c r="A21" s="671" t="s">
        <v>38</v>
      </c>
      <c r="B21" s="672"/>
      <c r="C21" s="667">
        <v>0</v>
      </c>
      <c r="D21" s="667">
        <v>0</v>
      </c>
      <c r="E21" s="667">
        <v>0</v>
      </c>
      <c r="F21" s="667">
        <v>0</v>
      </c>
      <c r="G21" s="667">
        <v>0</v>
      </c>
      <c r="H21" s="668">
        <v>0</v>
      </c>
      <c r="I21" s="668">
        <v>0</v>
      </c>
      <c r="J21" s="618"/>
      <c r="K21" s="618"/>
      <c r="L21" s="618"/>
      <c r="M21" s="618"/>
    </row>
    <row r="22" spans="1:13" ht="11.25">
      <c r="A22" s="671" t="s">
        <v>43</v>
      </c>
      <c r="B22" s="672"/>
      <c r="C22" s="667">
        <v>0</v>
      </c>
      <c r="D22" s="667">
        <v>0</v>
      </c>
      <c r="E22" s="667">
        <v>0</v>
      </c>
      <c r="F22" s="668">
        <v>19076.85</v>
      </c>
      <c r="G22" s="668">
        <v>23316.15</v>
      </c>
      <c r="H22" s="668">
        <v>0</v>
      </c>
      <c r="I22" s="668">
        <v>0</v>
      </c>
      <c r="J22" s="618"/>
      <c r="K22" s="618"/>
      <c r="L22" s="618"/>
      <c r="M22" s="618"/>
    </row>
    <row r="23" spans="1:13" ht="12" thickBot="1">
      <c r="A23" s="671" t="s">
        <v>44</v>
      </c>
      <c r="B23" s="672"/>
      <c r="C23" s="669">
        <v>0</v>
      </c>
      <c r="D23" s="669">
        <v>0</v>
      </c>
      <c r="E23" s="669">
        <v>0</v>
      </c>
      <c r="F23" s="669">
        <v>0</v>
      </c>
      <c r="G23" s="669">
        <v>0</v>
      </c>
      <c r="H23" s="668">
        <v>0</v>
      </c>
      <c r="I23" s="668">
        <v>0</v>
      </c>
      <c r="J23" s="618"/>
      <c r="K23" s="618"/>
      <c r="L23" s="618"/>
      <c r="M23" s="618"/>
    </row>
    <row r="24" spans="1:13" ht="12" thickBot="1">
      <c r="A24" s="616" t="s">
        <v>20</v>
      </c>
      <c r="B24" s="617"/>
      <c r="C24" s="579">
        <f>C16+C17+C18+C19+C20++C21+C22+C23</f>
        <v>0</v>
      </c>
      <c r="D24" s="579">
        <f>D16+D17+D18+D19+D20+D21+D22+D23</f>
        <v>0</v>
      </c>
      <c r="E24" s="579">
        <f>E16+E17+E18+E19+E20+E21+E22+E23</f>
        <v>0</v>
      </c>
      <c r="F24" s="579">
        <f>SUM(F16:F23)</f>
        <v>22734.05</v>
      </c>
      <c r="G24" s="579">
        <f>SUM(G16:G23)</f>
        <v>23316.15</v>
      </c>
      <c r="H24" s="579">
        <v>0</v>
      </c>
      <c r="I24" s="579">
        <v>0</v>
      </c>
      <c r="J24" s="618"/>
      <c r="K24" s="618"/>
      <c r="L24" s="618"/>
      <c r="M24" s="618"/>
    </row>
    <row r="25" spans="1:13" ht="12" thickBot="1">
      <c r="A25" s="616" t="s">
        <v>200</v>
      </c>
      <c r="B25" s="617"/>
      <c r="C25" s="632">
        <f>C9+C15-C24</f>
        <v>0</v>
      </c>
      <c r="D25" s="632">
        <v>0</v>
      </c>
      <c r="E25" s="632">
        <v>0</v>
      </c>
      <c r="F25" s="632">
        <f>F8+F15-F24</f>
        <v>0</v>
      </c>
      <c r="G25" s="632">
        <f>G8+G15-G24</f>
        <v>7849.4699999999975</v>
      </c>
      <c r="H25" s="632">
        <v>0</v>
      </c>
      <c r="I25" s="632">
        <f>I8+I15-I24</f>
        <v>69095.42</v>
      </c>
      <c r="J25" s="618"/>
      <c r="K25" s="618"/>
      <c r="L25" s="618"/>
      <c r="M25" s="618"/>
    </row>
    <row r="26" spans="1:13" ht="11.25">
      <c r="A26" s="639"/>
      <c r="B26" s="640"/>
      <c r="C26" s="648"/>
      <c r="D26" s="648"/>
      <c r="E26" s="648"/>
      <c r="F26" s="676"/>
      <c r="G26" s="676"/>
      <c r="H26" s="648"/>
      <c r="I26" s="648"/>
      <c r="J26" s="618"/>
      <c r="K26" s="618"/>
      <c r="L26" s="618"/>
      <c r="M26" s="618"/>
    </row>
    <row r="27" spans="1:13" ht="11.25">
      <c r="A27" s="639"/>
      <c r="B27" s="640"/>
      <c r="C27" s="648"/>
      <c r="D27" s="648"/>
      <c r="E27" s="648"/>
      <c r="F27" s="648"/>
      <c r="G27" s="648"/>
      <c r="H27" s="648"/>
      <c r="I27" s="648"/>
      <c r="J27" s="618"/>
      <c r="K27" s="618"/>
      <c r="L27" s="618"/>
      <c r="M27" s="618"/>
    </row>
    <row r="28" spans="1:13" ht="12" thickBot="1">
      <c r="A28" s="650" t="s">
        <v>260</v>
      </c>
      <c r="B28" s="650"/>
      <c r="C28" s="650"/>
      <c r="D28" s="650"/>
      <c r="E28" s="650"/>
      <c r="F28" s="651"/>
      <c r="G28" s="618"/>
      <c r="H28" s="618"/>
      <c r="I28" s="638"/>
      <c r="J28" s="618"/>
      <c r="K28" s="618"/>
      <c r="L28" s="618"/>
      <c r="M28" s="618"/>
    </row>
    <row r="29" spans="1:13" ht="12.75" customHeight="1">
      <c r="A29" s="622" t="s">
        <v>0</v>
      </c>
      <c r="B29" s="677"/>
      <c r="C29" s="622" t="s">
        <v>40</v>
      </c>
      <c r="D29" s="678"/>
      <c r="E29" s="678"/>
      <c r="F29" s="679"/>
      <c r="G29" s="622" t="s">
        <v>172</v>
      </c>
      <c r="H29" s="680"/>
      <c r="I29" s="681"/>
      <c r="J29" s="618"/>
      <c r="K29" s="618"/>
      <c r="L29" s="618"/>
      <c r="M29" s="618"/>
    </row>
    <row r="30" spans="1:13" ht="12" thickBot="1">
      <c r="A30" s="682"/>
      <c r="B30" s="683"/>
      <c r="C30" s="684"/>
      <c r="D30" s="685"/>
      <c r="E30" s="685"/>
      <c r="F30" s="686"/>
      <c r="G30" s="687"/>
      <c r="H30" s="688"/>
      <c r="I30" s="689"/>
      <c r="J30" s="618"/>
      <c r="K30" s="618"/>
      <c r="L30" s="618"/>
      <c r="M30" s="618"/>
    </row>
    <row r="31" spans="1:13" ht="12" thickBot="1">
      <c r="A31" s="682"/>
      <c r="B31" s="683"/>
      <c r="C31" s="657" t="s">
        <v>5</v>
      </c>
      <c r="D31" s="657" t="s">
        <v>7</v>
      </c>
      <c r="E31" s="629" t="s">
        <v>72</v>
      </c>
      <c r="F31" s="657" t="s">
        <v>79</v>
      </c>
      <c r="G31" s="657" t="s">
        <v>5</v>
      </c>
      <c r="H31" s="657" t="s">
        <v>7</v>
      </c>
      <c r="I31" s="629" t="s">
        <v>195</v>
      </c>
      <c r="J31" s="618"/>
      <c r="K31" s="618"/>
      <c r="L31" s="618"/>
      <c r="M31" s="618"/>
    </row>
    <row r="32" spans="1:13" ht="12" thickBot="1">
      <c r="A32" s="682"/>
      <c r="B32" s="683"/>
      <c r="C32" s="690" t="s">
        <v>8</v>
      </c>
      <c r="D32" s="690" t="s">
        <v>8</v>
      </c>
      <c r="E32" s="691" t="s">
        <v>8</v>
      </c>
      <c r="F32" s="692" t="s">
        <v>8</v>
      </c>
      <c r="G32" s="692" t="s">
        <v>8</v>
      </c>
      <c r="H32" s="692" t="s">
        <v>8</v>
      </c>
      <c r="I32" s="693" t="s">
        <v>8</v>
      </c>
      <c r="J32" s="618"/>
      <c r="K32" s="618"/>
      <c r="L32" s="618"/>
      <c r="M32" s="618"/>
    </row>
    <row r="33" spans="1:13" ht="12" thickBot="1">
      <c r="A33" s="694" t="s">
        <v>198</v>
      </c>
      <c r="B33" s="695"/>
      <c r="C33" s="673">
        <v>44906.149999999936</v>
      </c>
      <c r="D33" s="673">
        <v>15281.169999999998</v>
      </c>
      <c r="E33" s="673">
        <v>857164.35</v>
      </c>
      <c r="F33" s="579">
        <v>948.62</v>
      </c>
      <c r="G33" s="696">
        <f>C8+F8+I8+C33</f>
        <v>136670.25999999995</v>
      </c>
      <c r="H33" s="632">
        <f>D8+G8+D33</f>
        <v>46433.85</v>
      </c>
      <c r="I33" s="632">
        <f>E8+H8+E33+F33</f>
        <v>858112.97</v>
      </c>
      <c r="J33" s="618"/>
      <c r="K33" s="618"/>
      <c r="L33" s="618"/>
      <c r="M33" s="618"/>
    </row>
    <row r="34" spans="1:13" ht="11.25">
      <c r="A34" s="581" t="s">
        <v>70</v>
      </c>
      <c r="B34" s="582"/>
      <c r="C34" s="697">
        <v>0</v>
      </c>
      <c r="D34" s="697">
        <v>0</v>
      </c>
      <c r="E34" s="697">
        <v>0</v>
      </c>
      <c r="F34" s="697">
        <v>0</v>
      </c>
      <c r="G34" s="604">
        <v>0</v>
      </c>
      <c r="H34" s="604">
        <v>0</v>
      </c>
      <c r="I34" s="604">
        <v>0</v>
      </c>
      <c r="J34" s="618"/>
      <c r="K34" s="618"/>
      <c r="L34" s="618"/>
      <c r="M34" s="618"/>
    </row>
    <row r="35" spans="1:13" ht="11.25">
      <c r="A35" s="591" t="s">
        <v>30</v>
      </c>
      <c r="B35" s="666"/>
      <c r="C35" s="698">
        <v>0</v>
      </c>
      <c r="D35" s="698">
        <v>0</v>
      </c>
      <c r="E35" s="698">
        <v>0</v>
      </c>
      <c r="F35" s="698">
        <v>0</v>
      </c>
      <c r="G35" s="698">
        <v>0</v>
      </c>
      <c r="H35" s="698">
        <v>0</v>
      </c>
      <c r="I35" s="698">
        <v>0</v>
      </c>
      <c r="J35" s="618"/>
      <c r="K35" s="618"/>
      <c r="L35" s="618"/>
      <c r="M35" s="618"/>
    </row>
    <row r="36" spans="1:13" ht="11.25">
      <c r="A36" s="591" t="s">
        <v>31</v>
      </c>
      <c r="B36" s="666"/>
      <c r="C36" s="669">
        <v>19.61</v>
      </c>
      <c r="D36" s="698">
        <v>0</v>
      </c>
      <c r="E36" s="669">
        <v>0</v>
      </c>
      <c r="F36" s="699">
        <v>0.58</v>
      </c>
      <c r="G36" s="588">
        <f>F11+I11+C36</f>
        <v>74.39</v>
      </c>
      <c r="H36" s="698">
        <v>0</v>
      </c>
      <c r="I36" s="700">
        <f>F36</f>
        <v>0.58</v>
      </c>
      <c r="J36" s="618"/>
      <c r="K36" s="618"/>
      <c r="L36" s="618"/>
      <c r="M36" s="618"/>
    </row>
    <row r="37" spans="1:13" ht="11.25">
      <c r="A37" s="591" t="s">
        <v>56</v>
      </c>
      <c r="B37" s="666"/>
      <c r="C37" s="698">
        <v>0</v>
      </c>
      <c r="D37" s="698">
        <v>0</v>
      </c>
      <c r="E37" s="698">
        <v>0</v>
      </c>
      <c r="F37" s="698">
        <v>0</v>
      </c>
      <c r="G37" s="698">
        <v>0</v>
      </c>
      <c r="H37" s="698">
        <v>0</v>
      </c>
      <c r="I37" s="698">
        <v>0</v>
      </c>
      <c r="J37" s="618"/>
      <c r="K37" s="618"/>
      <c r="L37" s="618"/>
      <c r="M37" s="618"/>
    </row>
    <row r="38" spans="1:13" ht="11.25">
      <c r="A38" s="591" t="s">
        <v>33</v>
      </c>
      <c r="B38" s="666"/>
      <c r="C38" s="698">
        <v>0</v>
      </c>
      <c r="D38" s="698">
        <v>0</v>
      </c>
      <c r="E38" s="698">
        <v>0</v>
      </c>
      <c r="F38" s="698">
        <v>0</v>
      </c>
      <c r="G38" s="698">
        <v>0</v>
      </c>
      <c r="H38" s="698">
        <v>0</v>
      </c>
      <c r="I38" s="698">
        <v>0</v>
      </c>
      <c r="J38" s="618"/>
      <c r="K38" s="618"/>
      <c r="L38" s="618"/>
      <c r="M38" s="618"/>
    </row>
    <row r="39" spans="1:13" ht="12" thickBot="1">
      <c r="A39" s="671" t="s">
        <v>67</v>
      </c>
      <c r="B39" s="672"/>
      <c r="C39" s="701">
        <v>0</v>
      </c>
      <c r="D39" s="701">
        <v>0</v>
      </c>
      <c r="E39" s="701">
        <v>0</v>
      </c>
      <c r="F39" s="701">
        <v>0</v>
      </c>
      <c r="G39" s="607">
        <f>F14</f>
        <v>10.58</v>
      </c>
      <c r="H39" s="607">
        <f>G14</f>
        <v>12.94</v>
      </c>
      <c r="I39" s="607">
        <v>0</v>
      </c>
      <c r="J39" s="618"/>
      <c r="K39" s="618"/>
      <c r="L39" s="618"/>
      <c r="M39" s="618"/>
    </row>
    <row r="40" spans="1:13" ht="12" thickBot="1">
      <c r="A40" s="702" t="s">
        <v>15</v>
      </c>
      <c r="B40" s="703"/>
      <c r="C40" s="704">
        <f>SUM(C34:C39)</f>
        <v>19.61</v>
      </c>
      <c r="D40" s="704">
        <f>SUM(D34:D39)</f>
        <v>0</v>
      </c>
      <c r="E40" s="704">
        <f>SUM(E34:E39)</f>
        <v>0</v>
      </c>
      <c r="F40" s="704">
        <f>F34+F35+F36+F37+F38+F39</f>
        <v>0.58</v>
      </c>
      <c r="G40" s="705">
        <f>G34+G35+G36+G37+G38+G39</f>
        <v>84.97</v>
      </c>
      <c r="H40" s="705">
        <f>H34+H35+H36+H37+H38+H39</f>
        <v>12.94</v>
      </c>
      <c r="I40" s="632">
        <f>I34+I35+I36+I37+I38</f>
        <v>0.58</v>
      </c>
      <c r="J40" s="618"/>
      <c r="K40" s="618"/>
      <c r="L40" s="618"/>
      <c r="M40" s="618"/>
    </row>
    <row r="41" spans="1:13" ht="11.25">
      <c r="A41" s="674" t="s">
        <v>42</v>
      </c>
      <c r="B41" s="675"/>
      <c r="C41" s="669">
        <v>0</v>
      </c>
      <c r="D41" s="706">
        <v>0</v>
      </c>
      <c r="E41" s="706">
        <v>0</v>
      </c>
      <c r="F41" s="706">
        <v>0</v>
      </c>
      <c r="G41" s="698">
        <v>0</v>
      </c>
      <c r="H41" s="698">
        <v>0</v>
      </c>
      <c r="I41" s="698">
        <v>0</v>
      </c>
      <c r="J41" s="618"/>
      <c r="K41" s="618"/>
      <c r="L41" s="618"/>
      <c r="M41" s="618"/>
    </row>
    <row r="42" spans="1:13" ht="11.25">
      <c r="A42" s="671" t="s">
        <v>34</v>
      </c>
      <c r="B42" s="672"/>
      <c r="C42" s="698">
        <v>0</v>
      </c>
      <c r="D42" s="698">
        <v>0</v>
      </c>
      <c r="E42" s="698">
        <v>0</v>
      </c>
      <c r="F42" s="698">
        <v>0</v>
      </c>
      <c r="G42" s="698">
        <v>0</v>
      </c>
      <c r="H42" s="698">
        <v>0</v>
      </c>
      <c r="I42" s="698">
        <v>0</v>
      </c>
      <c r="J42" s="618"/>
      <c r="K42" s="618"/>
      <c r="L42" s="618"/>
      <c r="M42" s="618"/>
    </row>
    <row r="43" spans="1:13" ht="11.25">
      <c r="A43" s="671" t="s">
        <v>35</v>
      </c>
      <c r="B43" s="672"/>
      <c r="C43" s="669">
        <v>1121.98</v>
      </c>
      <c r="D43" s="698">
        <v>0</v>
      </c>
      <c r="E43" s="669">
        <v>1638.72</v>
      </c>
      <c r="F43" s="669">
        <v>949.2</v>
      </c>
      <c r="G43" s="698">
        <f>F18+C43</f>
        <v>4779.030000000001</v>
      </c>
      <c r="H43" s="698">
        <v>0</v>
      </c>
      <c r="I43" s="698">
        <f>E43+F43</f>
        <v>2587.92</v>
      </c>
      <c r="J43" s="618"/>
      <c r="K43" s="618"/>
      <c r="L43" s="618"/>
      <c r="M43" s="618"/>
    </row>
    <row r="44" spans="1:13" ht="11.25">
      <c r="A44" s="671" t="s">
        <v>36</v>
      </c>
      <c r="B44" s="672"/>
      <c r="C44" s="698">
        <v>0</v>
      </c>
      <c r="D44" s="698">
        <v>0</v>
      </c>
      <c r="E44" s="698">
        <v>0</v>
      </c>
      <c r="F44" s="698">
        <v>0</v>
      </c>
      <c r="G44" s="698">
        <v>0</v>
      </c>
      <c r="H44" s="698">
        <v>0</v>
      </c>
      <c r="I44" s="698">
        <v>0</v>
      </c>
      <c r="J44" s="618"/>
      <c r="K44" s="618"/>
      <c r="L44" s="618"/>
      <c r="M44" s="618"/>
    </row>
    <row r="45" spans="1:13" ht="11.25">
      <c r="A45" s="671" t="s">
        <v>37</v>
      </c>
      <c r="B45" s="672"/>
      <c r="C45" s="707">
        <v>0.3</v>
      </c>
      <c r="D45" s="698">
        <v>0</v>
      </c>
      <c r="E45" s="698">
        <v>0</v>
      </c>
      <c r="F45" s="698">
        <v>0</v>
      </c>
      <c r="G45" s="606">
        <f>F20+C45</f>
        <v>0.44999999999999996</v>
      </c>
      <c r="H45" s="698">
        <v>0</v>
      </c>
      <c r="I45" s="698">
        <v>0</v>
      </c>
      <c r="J45" s="618"/>
      <c r="K45" s="618"/>
      <c r="L45" s="618"/>
      <c r="M45" s="618"/>
    </row>
    <row r="46" spans="1:13" ht="11.25">
      <c r="A46" s="671" t="s">
        <v>38</v>
      </c>
      <c r="B46" s="672"/>
      <c r="C46" s="698">
        <v>0</v>
      </c>
      <c r="D46" s="698">
        <v>0</v>
      </c>
      <c r="E46" s="698">
        <v>0</v>
      </c>
      <c r="F46" s="698">
        <v>0</v>
      </c>
      <c r="G46" s="698">
        <v>0</v>
      </c>
      <c r="H46" s="698">
        <v>0</v>
      </c>
      <c r="I46" s="698">
        <v>0</v>
      </c>
      <c r="J46" s="618"/>
      <c r="K46" s="618"/>
      <c r="L46" s="618"/>
      <c r="M46" s="618"/>
    </row>
    <row r="47" spans="1:13" ht="11.25">
      <c r="A47" s="671" t="s">
        <v>43</v>
      </c>
      <c r="B47" s="672"/>
      <c r="C47" s="707">
        <v>16521.13</v>
      </c>
      <c r="D47" s="669">
        <v>6616.25</v>
      </c>
      <c r="E47" s="698">
        <v>0</v>
      </c>
      <c r="F47" s="698">
        <v>0</v>
      </c>
      <c r="G47" s="606">
        <f>F22+C47</f>
        <v>35597.979999999996</v>
      </c>
      <c r="H47" s="606">
        <f>G22+D47</f>
        <v>29932.4</v>
      </c>
      <c r="I47" s="698">
        <v>0</v>
      </c>
      <c r="J47" s="618"/>
      <c r="K47" s="618"/>
      <c r="L47" s="618"/>
      <c r="M47" s="618"/>
    </row>
    <row r="48" spans="1:13" ht="12" thickBot="1">
      <c r="A48" s="671" t="s">
        <v>44</v>
      </c>
      <c r="B48" s="672"/>
      <c r="C48" s="701">
        <v>0</v>
      </c>
      <c r="D48" s="701">
        <v>0</v>
      </c>
      <c r="E48" s="701">
        <v>0</v>
      </c>
      <c r="F48" s="701">
        <v>0</v>
      </c>
      <c r="G48" s="607">
        <v>0</v>
      </c>
      <c r="H48" s="607">
        <v>0</v>
      </c>
      <c r="I48" s="607">
        <v>0</v>
      </c>
      <c r="J48" s="618"/>
      <c r="K48" s="618"/>
      <c r="L48" s="618"/>
      <c r="M48" s="618"/>
    </row>
    <row r="49" spans="1:13" ht="12" thickBot="1">
      <c r="A49" s="702" t="s">
        <v>20</v>
      </c>
      <c r="B49" s="703"/>
      <c r="C49" s="704">
        <f>SUM(C41:C48)</f>
        <v>17643.41</v>
      </c>
      <c r="D49" s="704">
        <f>SUM(D41:D48)</f>
        <v>6616.25</v>
      </c>
      <c r="E49" s="704">
        <f>SUM(E41:E48)</f>
        <v>1638.72</v>
      </c>
      <c r="F49" s="705">
        <f>F41+F42+F43+F44+F45+F46+F47+F48</f>
        <v>949.2</v>
      </c>
      <c r="G49" s="705">
        <f>G41+G42+G43+G44+G45++G47</f>
        <v>40377.46</v>
      </c>
      <c r="H49" s="705">
        <f>H41+H42+H43+H44+H45+H46+H47</f>
        <v>29932.4</v>
      </c>
      <c r="I49" s="632">
        <f>I41+I42+I43+I44++I46+I47+I48</f>
        <v>2587.92</v>
      </c>
      <c r="J49" s="648"/>
      <c r="K49" s="648"/>
      <c r="L49" s="648"/>
      <c r="M49" s="618"/>
    </row>
    <row r="50" spans="1:13" ht="12" thickBot="1">
      <c r="A50" s="702" t="s">
        <v>220</v>
      </c>
      <c r="B50" s="703"/>
      <c r="C50" s="704">
        <f aca="true" t="shared" si="0" ref="C50:H50">C33+C40-C49</f>
        <v>27282.349999999937</v>
      </c>
      <c r="D50" s="704">
        <f t="shared" si="0"/>
        <v>8664.919999999998</v>
      </c>
      <c r="E50" s="704">
        <f t="shared" si="0"/>
        <v>855525.63</v>
      </c>
      <c r="F50" s="705">
        <f t="shared" si="0"/>
        <v>0</v>
      </c>
      <c r="G50" s="705">
        <f t="shared" si="0"/>
        <v>96377.76999999996</v>
      </c>
      <c r="H50" s="705">
        <f t="shared" si="0"/>
        <v>16514.39</v>
      </c>
      <c r="I50" s="632">
        <f>I33+I40-I49</f>
        <v>855525.6299999999</v>
      </c>
      <c r="J50" s="618"/>
      <c r="K50" s="618"/>
      <c r="L50" s="618"/>
      <c r="M50" s="618"/>
    </row>
    <row r="51" spans="1:13" ht="15.75" customHeight="1">
      <c r="A51" s="708"/>
      <c r="B51" s="709"/>
      <c r="C51" s="709"/>
      <c r="D51" s="709"/>
      <c r="E51" s="710"/>
      <c r="F51" s="709"/>
      <c r="G51" s="709"/>
      <c r="H51" s="709"/>
      <c r="I51" s="709"/>
      <c r="J51" s="618"/>
      <c r="K51" s="618"/>
      <c r="L51" s="618"/>
      <c r="M51" s="618"/>
    </row>
    <row r="52" spans="1:13" ht="15.75" customHeight="1">
      <c r="A52" s="708"/>
      <c r="B52" s="709"/>
      <c r="C52" s="709"/>
      <c r="D52" s="709"/>
      <c r="E52" s="751"/>
      <c r="F52" s="709"/>
      <c r="G52" s="709"/>
      <c r="H52" s="709"/>
      <c r="I52" s="709"/>
      <c r="J52" s="618"/>
      <c r="K52" s="618"/>
      <c r="L52" s="618"/>
      <c r="M52" s="618"/>
    </row>
    <row r="53" spans="1:13" ht="12" thickBot="1">
      <c r="A53" s="711" t="s">
        <v>261</v>
      </c>
      <c r="B53" s="712"/>
      <c r="C53" s="712"/>
      <c r="D53" s="712"/>
      <c r="E53" s="709"/>
      <c r="F53" s="640"/>
      <c r="G53" s="640"/>
      <c r="H53" s="643"/>
      <c r="I53" s="643"/>
      <c r="J53" s="618"/>
      <c r="K53" s="618"/>
      <c r="L53" s="618"/>
      <c r="M53" s="618"/>
    </row>
    <row r="54" spans="1:13" ht="12" thickBot="1">
      <c r="A54" s="713" t="s">
        <v>45</v>
      </c>
      <c r="B54" s="714"/>
      <c r="C54" s="715" t="s">
        <v>68</v>
      </c>
      <c r="D54" s="716"/>
      <c r="E54" s="620"/>
      <c r="F54" s="717"/>
      <c r="G54" s="639"/>
      <c r="H54" s="639"/>
      <c r="I54" s="639"/>
      <c r="J54" s="618"/>
      <c r="K54" s="618"/>
      <c r="L54" s="618"/>
      <c r="M54" s="618"/>
    </row>
    <row r="55" spans="1:13" ht="12" thickBot="1">
      <c r="A55" s="718"/>
      <c r="B55" s="719"/>
      <c r="C55" s="720" t="s">
        <v>47</v>
      </c>
      <c r="D55" s="721" t="s">
        <v>6</v>
      </c>
      <c r="E55" s="722"/>
      <c r="F55" s="717"/>
      <c r="G55" s="723"/>
      <c r="H55" s="723"/>
      <c r="I55" s="724"/>
      <c r="J55" s="618"/>
      <c r="K55" s="618"/>
      <c r="L55" s="618"/>
      <c r="M55" s="618"/>
    </row>
    <row r="56" spans="1:13" ht="12" thickBot="1">
      <c r="A56" s="725"/>
      <c r="B56" s="726"/>
      <c r="C56" s="727" t="s">
        <v>48</v>
      </c>
      <c r="D56" s="728" t="s">
        <v>8</v>
      </c>
      <c r="E56" s="717"/>
      <c r="F56" s="717"/>
      <c r="G56" s="723"/>
      <c r="H56" s="723"/>
      <c r="I56" s="723"/>
      <c r="J56" s="618"/>
      <c r="K56" s="618"/>
      <c r="L56" s="618"/>
      <c r="M56" s="618"/>
    </row>
    <row r="57" spans="1:13" ht="12" thickBot="1">
      <c r="A57" s="616" t="s">
        <v>198</v>
      </c>
      <c r="B57" s="617"/>
      <c r="C57" s="696">
        <v>90252.24</v>
      </c>
      <c r="D57" s="632">
        <v>-150917.47</v>
      </c>
      <c r="E57" s="717"/>
      <c r="F57" s="640"/>
      <c r="G57" s="648"/>
      <c r="H57" s="648"/>
      <c r="I57" s="648"/>
      <c r="J57" s="618"/>
      <c r="K57" s="618"/>
      <c r="L57" s="618"/>
      <c r="M57" s="618"/>
    </row>
    <row r="58" spans="1:13" ht="11.25">
      <c r="A58" s="633" t="s">
        <v>49</v>
      </c>
      <c r="B58" s="634"/>
      <c r="C58" s="665">
        <v>0</v>
      </c>
      <c r="D58" s="665">
        <v>0</v>
      </c>
      <c r="E58" s="639"/>
      <c r="F58" s="645"/>
      <c r="G58" s="729"/>
      <c r="H58" s="729"/>
      <c r="I58" s="729"/>
      <c r="J58" s="618"/>
      <c r="K58" s="618"/>
      <c r="L58" s="618"/>
      <c r="M58" s="618"/>
    </row>
    <row r="59" spans="1:13" ht="11.25">
      <c r="A59" s="591" t="s">
        <v>51</v>
      </c>
      <c r="B59" s="666"/>
      <c r="C59" s="635">
        <v>0</v>
      </c>
      <c r="D59" s="668">
        <v>0</v>
      </c>
      <c r="E59" s="645"/>
      <c r="F59" s="645"/>
      <c r="G59" s="729"/>
      <c r="H59" s="729"/>
      <c r="I59" s="729"/>
      <c r="J59" s="618"/>
      <c r="K59" s="618"/>
      <c r="L59" s="618"/>
      <c r="M59" s="618"/>
    </row>
    <row r="60" spans="1:13" ht="11.25">
      <c r="A60" s="591" t="s">
        <v>31</v>
      </c>
      <c r="B60" s="666"/>
      <c r="C60" s="668">
        <v>45.13</v>
      </c>
      <c r="D60" s="668">
        <v>0</v>
      </c>
      <c r="E60" s="645"/>
      <c r="F60" s="645"/>
      <c r="G60" s="729"/>
      <c r="H60" s="729"/>
      <c r="I60" s="729"/>
      <c r="J60" s="618"/>
      <c r="K60" s="618"/>
      <c r="L60" s="618"/>
      <c r="M60" s="618"/>
    </row>
    <row r="61" spans="1:13" ht="12" thickBot="1">
      <c r="A61" s="611" t="s">
        <v>53</v>
      </c>
      <c r="B61" s="636"/>
      <c r="C61" s="637">
        <v>56696.24</v>
      </c>
      <c r="D61" s="637">
        <v>25656.13</v>
      </c>
      <c r="E61" s="645"/>
      <c r="F61" s="730"/>
      <c r="G61" s="729"/>
      <c r="H61" s="729"/>
      <c r="I61" s="729"/>
      <c r="J61" s="618"/>
      <c r="K61" s="618"/>
      <c r="L61" s="618"/>
      <c r="M61" s="618"/>
    </row>
    <row r="62" spans="1:13" ht="12" thickBot="1">
      <c r="A62" s="702" t="s">
        <v>55</v>
      </c>
      <c r="B62" s="731"/>
      <c r="C62" s="632">
        <v>56741.37</v>
      </c>
      <c r="D62" s="632">
        <v>25656.13</v>
      </c>
      <c r="E62" s="645"/>
      <c r="F62" s="730"/>
      <c r="G62" s="729"/>
      <c r="H62" s="729"/>
      <c r="I62" s="729"/>
      <c r="J62" s="618"/>
      <c r="K62" s="618"/>
      <c r="L62" s="618"/>
      <c r="M62" s="618"/>
    </row>
    <row r="63" spans="1:13" ht="11.25">
      <c r="A63" s="732" t="s">
        <v>57</v>
      </c>
      <c r="B63" s="733"/>
      <c r="C63" s="665">
        <v>0</v>
      </c>
      <c r="D63" s="734">
        <v>0</v>
      </c>
      <c r="E63" s="645"/>
      <c r="F63" s="730"/>
      <c r="G63" s="648"/>
      <c r="H63" s="648"/>
      <c r="I63" s="648"/>
      <c r="J63" s="638"/>
      <c r="K63" s="618"/>
      <c r="L63" s="618"/>
      <c r="M63" s="618"/>
    </row>
    <row r="64" spans="1:13" ht="11.25">
      <c r="A64" s="589" t="s">
        <v>58</v>
      </c>
      <c r="B64" s="597"/>
      <c r="C64" s="635">
        <v>0</v>
      </c>
      <c r="D64" s="735">
        <v>0</v>
      </c>
      <c r="E64" s="736"/>
      <c r="F64" s="645"/>
      <c r="G64" s="729"/>
      <c r="H64" s="729"/>
      <c r="I64" s="729"/>
      <c r="J64" s="618"/>
      <c r="K64" s="618"/>
      <c r="L64" s="618"/>
      <c r="M64" s="618"/>
    </row>
    <row r="65" spans="1:13" ht="13.5" customHeight="1">
      <c r="A65" s="589" t="s">
        <v>60</v>
      </c>
      <c r="B65" s="597"/>
      <c r="C65" s="668">
        <v>0</v>
      </c>
      <c r="D65" s="735">
        <v>0</v>
      </c>
      <c r="E65" s="645"/>
      <c r="F65" s="730"/>
      <c r="G65" s="729"/>
      <c r="H65" s="729"/>
      <c r="I65" s="729"/>
      <c r="J65" s="618"/>
      <c r="K65" s="618"/>
      <c r="L65" s="618"/>
      <c r="M65" s="618"/>
    </row>
    <row r="66" spans="1:13" ht="13.5" customHeight="1">
      <c r="A66" s="589" t="s">
        <v>61</v>
      </c>
      <c r="B66" s="597"/>
      <c r="C66" s="668">
        <v>0.1</v>
      </c>
      <c r="D66" s="735">
        <v>0</v>
      </c>
      <c r="E66" s="645"/>
      <c r="F66" s="730"/>
      <c r="G66" s="729"/>
      <c r="H66" s="729"/>
      <c r="I66" s="729"/>
      <c r="J66" s="618"/>
      <c r="K66" s="618"/>
      <c r="L66" s="618"/>
      <c r="M66" s="618"/>
    </row>
    <row r="67" spans="1:13" ht="11.25">
      <c r="A67" s="589" t="s">
        <v>62</v>
      </c>
      <c r="B67" s="597"/>
      <c r="C67" s="668">
        <v>85101.62</v>
      </c>
      <c r="D67" s="735">
        <v>0</v>
      </c>
      <c r="E67" s="645"/>
      <c r="F67" s="730"/>
      <c r="G67" s="729"/>
      <c r="H67" s="729"/>
      <c r="I67" s="729"/>
      <c r="J67" s="618"/>
      <c r="K67" s="618"/>
      <c r="L67" s="618"/>
      <c r="M67" s="618"/>
    </row>
    <row r="68" spans="1:13" ht="11.25">
      <c r="A68" s="589" t="s">
        <v>63</v>
      </c>
      <c r="B68" s="597"/>
      <c r="C68" s="668">
        <v>0</v>
      </c>
      <c r="D68" s="735">
        <v>0</v>
      </c>
      <c r="E68" s="645"/>
      <c r="F68" s="730"/>
      <c r="G68" s="729"/>
      <c r="H68" s="729"/>
      <c r="I68" s="729"/>
      <c r="J68" s="618"/>
      <c r="K68" s="618"/>
      <c r="L68" s="618"/>
      <c r="M68" s="618"/>
    </row>
    <row r="69" spans="1:13" ht="12" thickBot="1">
      <c r="A69" s="737" t="s">
        <v>39</v>
      </c>
      <c r="B69" s="738"/>
      <c r="C69" s="637">
        <v>0</v>
      </c>
      <c r="D69" s="735">
        <v>0</v>
      </c>
      <c r="E69" s="645"/>
      <c r="F69" s="730"/>
      <c r="G69" s="729"/>
      <c r="H69" s="729"/>
      <c r="I69" s="729"/>
      <c r="J69" s="618"/>
      <c r="K69" s="618"/>
      <c r="L69" s="618"/>
      <c r="M69" s="618"/>
    </row>
    <row r="70" spans="1:13" ht="12" thickBot="1">
      <c r="A70" s="616" t="s">
        <v>65</v>
      </c>
      <c r="B70" s="739"/>
      <c r="C70" s="632">
        <v>85101.72</v>
      </c>
      <c r="D70" s="632">
        <v>0</v>
      </c>
      <c r="E70" s="645"/>
      <c r="F70" s="730"/>
      <c r="G70" s="729"/>
      <c r="H70" s="729"/>
      <c r="I70" s="729"/>
      <c r="J70" s="618"/>
      <c r="K70" s="618"/>
      <c r="L70" s="618"/>
      <c r="M70" s="618"/>
    </row>
    <row r="71" spans="1:13" ht="12" thickBot="1">
      <c r="A71" s="616" t="s">
        <v>220</v>
      </c>
      <c r="B71" s="617"/>
      <c r="C71" s="696">
        <f>C57+C62-C70</f>
        <v>61891.890000000014</v>
      </c>
      <c r="D71" s="632">
        <f>D57+D62</f>
        <v>-125261.34</v>
      </c>
      <c r="E71" s="645"/>
      <c r="F71" s="730"/>
      <c r="G71" s="729"/>
      <c r="H71" s="729"/>
      <c r="I71" s="729"/>
      <c r="J71" s="618"/>
      <c r="K71" s="618"/>
      <c r="L71" s="618"/>
      <c r="M71" s="618"/>
    </row>
    <row r="72" spans="1:13" ht="11.25">
      <c r="A72" s="740"/>
      <c r="B72" s="741"/>
      <c r="C72" s="676"/>
      <c r="D72" s="676"/>
      <c r="E72" s="645"/>
      <c r="F72" s="730"/>
      <c r="G72" s="648"/>
      <c r="H72" s="648"/>
      <c r="I72" s="648"/>
      <c r="J72" s="618"/>
      <c r="K72" s="618"/>
      <c r="L72" s="618"/>
      <c r="M72" s="618"/>
    </row>
    <row r="73" spans="1:13" ht="11.25">
      <c r="A73" s="646"/>
      <c r="B73" s="647"/>
      <c r="C73" s="648"/>
      <c r="D73" s="648"/>
      <c r="E73" s="736"/>
      <c r="F73" s="645"/>
      <c r="G73" s="648"/>
      <c r="H73" s="648"/>
      <c r="I73" s="648"/>
      <c r="J73" s="618"/>
      <c r="K73" s="618"/>
      <c r="L73" s="618"/>
      <c r="M73" s="618"/>
    </row>
    <row r="74" spans="1:13" ht="12" thickBot="1">
      <c r="A74" s="742" t="s">
        <v>262</v>
      </c>
      <c r="B74" s="742"/>
      <c r="C74" s="640"/>
      <c r="D74" s="640"/>
      <c r="E74" s="736"/>
      <c r="F74" s="645"/>
      <c r="G74" s="648"/>
      <c r="H74" s="648"/>
      <c r="I74" s="648"/>
      <c r="J74" s="618"/>
      <c r="K74" s="618"/>
      <c r="L74" s="618"/>
      <c r="M74" s="618"/>
    </row>
    <row r="75" spans="1:13" ht="12" thickBot="1">
      <c r="A75" s="622" t="s">
        <v>45</v>
      </c>
      <c r="B75" s="623"/>
      <c r="C75" s="715" t="s">
        <v>46</v>
      </c>
      <c r="D75" s="743"/>
      <c r="E75" s="739"/>
      <c r="F75" s="648"/>
      <c r="G75" s="648"/>
      <c r="H75" s="648"/>
      <c r="I75" s="648"/>
      <c r="J75" s="618"/>
      <c r="K75" s="618"/>
      <c r="L75" s="618"/>
      <c r="M75" s="618"/>
    </row>
    <row r="76" spans="1:13" ht="12" thickBot="1">
      <c r="A76" s="624"/>
      <c r="B76" s="625"/>
      <c r="C76" s="721" t="s">
        <v>28</v>
      </c>
      <c r="D76" s="744" t="s">
        <v>7</v>
      </c>
      <c r="E76" s="744" t="s">
        <v>171</v>
      </c>
      <c r="F76" s="648"/>
      <c r="G76" s="729"/>
      <c r="H76" s="729"/>
      <c r="I76" s="729"/>
      <c r="J76" s="618"/>
      <c r="K76" s="618"/>
      <c r="L76" s="618"/>
      <c r="M76" s="618"/>
    </row>
    <row r="77" spans="1:13" ht="12" thickBot="1">
      <c r="A77" s="626"/>
      <c r="B77" s="627"/>
      <c r="C77" s="720" t="s">
        <v>8</v>
      </c>
      <c r="D77" s="720" t="s">
        <v>8</v>
      </c>
      <c r="E77" s="720" t="s">
        <v>8</v>
      </c>
      <c r="F77" s="648"/>
      <c r="G77" s="729"/>
      <c r="H77" s="729"/>
      <c r="I77" s="729"/>
      <c r="J77" s="618"/>
      <c r="K77" s="618"/>
      <c r="L77" s="618"/>
      <c r="M77" s="618"/>
    </row>
    <row r="78" spans="1:13" ht="12" thickBot="1">
      <c r="A78" s="616" t="s">
        <v>198</v>
      </c>
      <c r="B78" s="617"/>
      <c r="C78" s="745">
        <v>438701.11</v>
      </c>
      <c r="D78" s="746">
        <v>77809.28</v>
      </c>
      <c r="E78" s="747">
        <v>-724758.03</v>
      </c>
      <c r="F78" s="648"/>
      <c r="G78" s="748"/>
      <c r="H78" s="748"/>
      <c r="I78" s="748"/>
      <c r="J78" s="618"/>
      <c r="K78" s="618"/>
      <c r="L78" s="618"/>
      <c r="M78" s="618"/>
    </row>
    <row r="79" spans="1:13" ht="11.25">
      <c r="A79" s="674" t="s">
        <v>50</v>
      </c>
      <c r="B79" s="675"/>
      <c r="C79" s="584">
        <v>0</v>
      </c>
      <c r="D79" s="584">
        <v>0</v>
      </c>
      <c r="E79" s="749">
        <v>0</v>
      </c>
      <c r="F79" s="648"/>
      <c r="G79" s="748"/>
      <c r="H79" s="748"/>
      <c r="I79" s="748"/>
      <c r="J79" s="618"/>
      <c r="K79" s="618"/>
      <c r="L79" s="618"/>
      <c r="M79" s="618"/>
    </row>
    <row r="80" spans="1:13" ht="11.25">
      <c r="A80" s="671" t="s">
        <v>41</v>
      </c>
      <c r="B80" s="672"/>
      <c r="C80" s="750">
        <v>0</v>
      </c>
      <c r="D80" s="750">
        <v>0</v>
      </c>
      <c r="E80" s="583">
        <v>0</v>
      </c>
      <c r="F80" s="648"/>
      <c r="G80" s="639"/>
      <c r="H80" s="639"/>
      <c r="I80" s="751"/>
      <c r="J80" s="618"/>
      <c r="K80" s="618"/>
      <c r="L80" s="618"/>
      <c r="M80" s="618"/>
    </row>
    <row r="81" spans="1:13" ht="11.25">
      <c r="A81" s="752" t="s">
        <v>52</v>
      </c>
      <c r="B81" s="753"/>
      <c r="C81" s="750">
        <v>54.43</v>
      </c>
      <c r="D81" s="750">
        <v>0</v>
      </c>
      <c r="E81" s="583">
        <v>0</v>
      </c>
      <c r="F81" s="648"/>
      <c r="G81" s="639"/>
      <c r="H81" s="639"/>
      <c r="I81" s="751"/>
      <c r="J81" s="618"/>
      <c r="K81" s="618"/>
      <c r="L81" s="618"/>
      <c r="M81" s="618"/>
    </row>
    <row r="82" spans="1:13" ht="11.25">
      <c r="A82" s="752" t="s">
        <v>54</v>
      </c>
      <c r="B82" s="753"/>
      <c r="C82" s="750">
        <v>0</v>
      </c>
      <c r="D82" s="583">
        <v>0</v>
      </c>
      <c r="E82" s="754">
        <v>0</v>
      </c>
      <c r="F82" s="648"/>
      <c r="G82" s="640"/>
      <c r="H82" s="640"/>
      <c r="I82" s="638"/>
      <c r="J82" s="618"/>
      <c r="K82" s="618"/>
      <c r="L82" s="618"/>
      <c r="M82" s="618"/>
    </row>
    <row r="83" spans="1:13" ht="12" thickBot="1">
      <c r="A83" s="755" t="s">
        <v>56</v>
      </c>
      <c r="B83" s="756"/>
      <c r="C83" s="757">
        <v>0</v>
      </c>
      <c r="D83" s="757">
        <v>0</v>
      </c>
      <c r="E83" s="758">
        <v>0</v>
      </c>
      <c r="F83" s="648"/>
      <c r="G83" s="640"/>
      <c r="H83" s="640"/>
      <c r="I83" s="638"/>
      <c r="J83" s="618"/>
      <c r="K83" s="618"/>
      <c r="L83" s="618"/>
      <c r="M83" s="618"/>
    </row>
    <row r="84" spans="1:13" ht="12" thickBot="1">
      <c r="A84" s="759" t="s">
        <v>55</v>
      </c>
      <c r="B84" s="739"/>
      <c r="C84" s="632">
        <f>C79+C80+C81+C82+C83</f>
        <v>54.43</v>
      </c>
      <c r="D84" s="632">
        <v>0</v>
      </c>
      <c r="E84" s="705">
        <v>0</v>
      </c>
      <c r="F84" s="648"/>
      <c r="G84" s="619"/>
      <c r="H84" s="619"/>
      <c r="I84" s="619"/>
      <c r="J84" s="618"/>
      <c r="K84" s="618"/>
      <c r="L84" s="618"/>
      <c r="M84" s="618"/>
    </row>
    <row r="85" spans="1:13" ht="11.25">
      <c r="A85" s="760" t="s">
        <v>59</v>
      </c>
      <c r="B85" s="761"/>
      <c r="C85" s="762">
        <v>278027.83</v>
      </c>
      <c r="D85" s="763">
        <v>11056.78</v>
      </c>
      <c r="E85" s="749">
        <v>0</v>
      </c>
      <c r="F85" s="648"/>
      <c r="G85" s="748"/>
      <c r="H85" s="748"/>
      <c r="I85" s="748"/>
      <c r="J85" s="618"/>
      <c r="K85" s="618"/>
      <c r="L85" s="618"/>
      <c r="M85" s="618"/>
    </row>
    <row r="86" spans="1:13" ht="11.25">
      <c r="A86" s="752" t="s">
        <v>227</v>
      </c>
      <c r="B86" s="597"/>
      <c r="C86" s="750">
        <v>56696.24</v>
      </c>
      <c r="D86" s="583">
        <v>25656.13</v>
      </c>
      <c r="E86" s="583">
        <v>0</v>
      </c>
      <c r="F86" s="648"/>
      <c r="G86" s="748"/>
      <c r="H86" s="748"/>
      <c r="I86" s="748"/>
      <c r="J86" s="618"/>
      <c r="K86" s="618"/>
      <c r="L86" s="618"/>
      <c r="M86" s="618"/>
    </row>
    <row r="87" spans="1:13" ht="11.25">
      <c r="A87" s="752" t="s">
        <v>37</v>
      </c>
      <c r="B87" s="597"/>
      <c r="C87" s="764">
        <v>0.7</v>
      </c>
      <c r="D87" s="583">
        <v>0</v>
      </c>
      <c r="E87" s="583">
        <v>0</v>
      </c>
      <c r="F87" s="648"/>
      <c r="G87" s="640"/>
      <c r="H87" s="640"/>
      <c r="I87" s="638"/>
      <c r="J87" s="618"/>
      <c r="K87" s="618"/>
      <c r="L87" s="618"/>
      <c r="M87" s="618"/>
    </row>
    <row r="88" spans="1:13" ht="11.25">
      <c r="A88" s="752" t="s">
        <v>38</v>
      </c>
      <c r="B88" s="597"/>
      <c r="C88" s="764">
        <v>0</v>
      </c>
      <c r="D88" s="583">
        <v>0</v>
      </c>
      <c r="E88" s="583">
        <v>0</v>
      </c>
      <c r="F88" s="648"/>
      <c r="G88" s="640"/>
      <c r="H88" s="640"/>
      <c r="I88" s="638"/>
      <c r="J88" s="618"/>
      <c r="K88" s="618"/>
      <c r="L88" s="618"/>
      <c r="M88" s="618"/>
    </row>
    <row r="89" spans="1:13" ht="11.25">
      <c r="A89" s="752" t="s">
        <v>64</v>
      </c>
      <c r="B89" s="597"/>
      <c r="C89" s="764">
        <v>0</v>
      </c>
      <c r="D89" s="583">
        <v>0</v>
      </c>
      <c r="E89" s="583">
        <v>130767.6</v>
      </c>
      <c r="F89" s="648"/>
      <c r="G89" s="640"/>
      <c r="H89" s="640"/>
      <c r="I89" s="638"/>
      <c r="J89" s="618"/>
      <c r="K89" s="618"/>
      <c r="L89" s="618"/>
      <c r="M89" s="618"/>
    </row>
    <row r="90" spans="1:13" ht="11.25">
      <c r="A90" s="752" t="s">
        <v>71</v>
      </c>
      <c r="B90" s="597"/>
      <c r="C90" s="764">
        <v>0</v>
      </c>
      <c r="D90" s="583">
        <v>0</v>
      </c>
      <c r="E90" s="583">
        <v>0</v>
      </c>
      <c r="F90" s="648"/>
      <c r="G90" s="640"/>
      <c r="H90" s="640"/>
      <c r="I90" s="638"/>
      <c r="J90" s="618"/>
      <c r="K90" s="618"/>
      <c r="L90" s="618"/>
      <c r="M90" s="618"/>
    </row>
    <row r="91" spans="1:13" ht="11.25">
      <c r="A91" s="752" t="s">
        <v>66</v>
      </c>
      <c r="B91" s="597"/>
      <c r="C91" s="764">
        <v>0</v>
      </c>
      <c r="D91" s="583">
        <v>0</v>
      </c>
      <c r="E91" s="583">
        <v>0</v>
      </c>
      <c r="F91" s="648"/>
      <c r="G91" s="640"/>
      <c r="H91" s="640"/>
      <c r="I91" s="638"/>
      <c r="J91" s="618"/>
      <c r="K91" s="618"/>
      <c r="L91" s="618"/>
      <c r="M91" s="618"/>
    </row>
    <row r="92" spans="1:13" ht="12" thickBot="1">
      <c r="A92" s="755" t="s">
        <v>43</v>
      </c>
      <c r="B92" s="756"/>
      <c r="C92" s="765">
        <v>81362.2</v>
      </c>
      <c r="D92" s="613">
        <v>28214.87</v>
      </c>
      <c r="E92" s="613">
        <v>0</v>
      </c>
      <c r="F92" s="648"/>
      <c r="G92" s="640"/>
      <c r="H92" s="638"/>
      <c r="I92" s="638"/>
      <c r="J92" s="618"/>
      <c r="K92" s="618"/>
      <c r="L92" s="618"/>
      <c r="M92" s="618"/>
    </row>
    <row r="93" spans="1:13" ht="12" thickBot="1">
      <c r="A93" s="759" t="s">
        <v>65</v>
      </c>
      <c r="B93" s="739"/>
      <c r="C93" s="766">
        <f>C85+C86+C87+C88+C89+C90+C91+C92</f>
        <v>416086.97000000003</v>
      </c>
      <c r="D93" s="766">
        <f>D85+D86+D87+D88+D89+D90+D91+D92</f>
        <v>64927.78</v>
      </c>
      <c r="E93" s="705">
        <f>E85+E86+E87+E88+E89+E90+E91+E92</f>
        <v>130767.6</v>
      </c>
      <c r="F93" s="648"/>
      <c r="G93" s="640"/>
      <c r="H93" s="638"/>
      <c r="I93" s="638"/>
      <c r="J93" s="618"/>
      <c r="K93" s="618"/>
      <c r="L93" s="618"/>
      <c r="M93" s="618"/>
    </row>
    <row r="94" spans="1:13" ht="12" thickBot="1">
      <c r="A94" s="759" t="s">
        <v>220</v>
      </c>
      <c r="B94" s="767"/>
      <c r="C94" s="696">
        <f>C78+C84-C93</f>
        <v>22668.56999999995</v>
      </c>
      <c r="D94" s="632">
        <f>D78+D84-D93</f>
        <v>12881.5</v>
      </c>
      <c r="E94" s="747">
        <f>E78+E84-E93</f>
        <v>-855525.63</v>
      </c>
      <c r="F94" s="648"/>
      <c r="G94" s="640"/>
      <c r="H94" s="638"/>
      <c r="I94" s="638"/>
      <c r="J94" s="618"/>
      <c r="K94" s="618"/>
      <c r="L94" s="618"/>
      <c r="M94" s="618"/>
    </row>
    <row r="95" spans="1:26" ht="11.25">
      <c r="A95" s="768"/>
      <c r="B95" s="768"/>
      <c r="C95" s="640"/>
      <c r="D95" s="640"/>
      <c r="E95" s="676"/>
      <c r="F95" s="648"/>
      <c r="G95" s="640"/>
      <c r="H95" s="638"/>
      <c r="I95" s="638"/>
      <c r="J95" s="638"/>
      <c r="K95" s="638"/>
      <c r="L95" s="638"/>
      <c r="M95" s="638"/>
      <c r="N95" s="649"/>
      <c r="O95" s="649"/>
      <c r="P95" s="649"/>
      <c r="Q95" s="649"/>
      <c r="R95" s="649"/>
      <c r="S95" s="649"/>
      <c r="T95" s="649"/>
      <c r="U95" s="649"/>
      <c r="V95" s="649"/>
      <c r="W95" s="649"/>
      <c r="X95" s="649"/>
      <c r="Y95" s="649"/>
      <c r="Z95" s="649"/>
    </row>
    <row r="96" spans="1:26" ht="11.25">
      <c r="A96" s="768"/>
      <c r="B96" s="768"/>
      <c r="C96" s="640"/>
      <c r="D96" s="640"/>
      <c r="E96" s="648"/>
      <c r="F96" s="648"/>
      <c r="G96" s="640"/>
      <c r="H96" s="638"/>
      <c r="I96" s="638"/>
      <c r="J96" s="638"/>
      <c r="K96" s="638"/>
      <c r="L96" s="638"/>
      <c r="M96" s="638"/>
      <c r="N96" s="649"/>
      <c r="O96" s="649"/>
      <c r="P96" s="649"/>
      <c r="Q96" s="649"/>
      <c r="R96" s="649"/>
      <c r="S96" s="649"/>
      <c r="T96" s="649"/>
      <c r="U96" s="649"/>
      <c r="V96" s="649"/>
      <c r="W96" s="649"/>
      <c r="X96" s="649"/>
      <c r="Y96" s="649"/>
      <c r="Z96" s="649"/>
    </row>
    <row r="97" spans="1:26" ht="11.25">
      <c r="A97" s="768"/>
      <c r="B97" s="768"/>
      <c r="C97" s="640"/>
      <c r="D97" s="640"/>
      <c r="E97" s="648"/>
      <c r="F97" s="648"/>
      <c r="G97" s="640"/>
      <c r="H97" s="638"/>
      <c r="I97" s="638"/>
      <c r="J97" s="638"/>
      <c r="K97" s="638"/>
      <c r="L97" s="638"/>
      <c r="M97" s="638"/>
      <c r="N97" s="649"/>
      <c r="O97" s="649"/>
      <c r="P97" s="649"/>
      <c r="Q97" s="649"/>
      <c r="R97" s="649"/>
      <c r="S97" s="649"/>
      <c r="T97" s="649"/>
      <c r="U97" s="649"/>
      <c r="V97" s="649"/>
      <c r="W97" s="649"/>
      <c r="X97" s="649"/>
      <c r="Y97" s="649"/>
      <c r="Z97" s="649"/>
    </row>
    <row r="98" spans="1:26" ht="11.25">
      <c r="A98" s="769"/>
      <c r="B98" s="769"/>
      <c r="C98" s="640"/>
      <c r="D98" s="640"/>
      <c r="E98" s="648"/>
      <c r="F98" s="769"/>
      <c r="G98" s="640"/>
      <c r="H98" s="638"/>
      <c r="I98" s="638"/>
      <c r="J98" s="638"/>
      <c r="K98" s="638"/>
      <c r="L98" s="638"/>
      <c r="M98" s="638"/>
      <c r="N98" s="649"/>
      <c r="O98" s="649"/>
      <c r="P98" s="649"/>
      <c r="Q98" s="649"/>
      <c r="R98" s="649"/>
      <c r="S98" s="649"/>
      <c r="T98" s="649"/>
      <c r="U98" s="649"/>
      <c r="V98" s="649"/>
      <c r="W98" s="649"/>
      <c r="X98" s="649"/>
      <c r="Y98" s="649"/>
      <c r="Z98" s="649"/>
    </row>
    <row r="99" spans="1:26" ht="11.25">
      <c r="A99" s="769"/>
      <c r="B99" s="769"/>
      <c r="C99" s="640"/>
      <c r="D99" s="640"/>
      <c r="E99" s="769"/>
      <c r="F99" s="769"/>
      <c r="G99" s="640"/>
      <c r="H99" s="638"/>
      <c r="I99" s="638"/>
      <c r="J99" s="638"/>
      <c r="K99" s="638"/>
      <c r="L99" s="638"/>
      <c r="M99" s="638"/>
      <c r="N99" s="649"/>
      <c r="O99" s="649"/>
      <c r="P99" s="649"/>
      <c r="Q99" s="649"/>
      <c r="R99" s="649"/>
      <c r="S99" s="649"/>
      <c r="T99" s="649"/>
      <c r="U99" s="649"/>
      <c r="V99" s="649"/>
      <c r="W99" s="649"/>
      <c r="X99" s="649"/>
      <c r="Y99" s="649"/>
      <c r="Z99" s="649"/>
    </row>
    <row r="100" spans="1:13" ht="11.25">
      <c r="A100" s="769"/>
      <c r="B100" s="769"/>
      <c r="C100" s="640"/>
      <c r="D100" s="640"/>
      <c r="E100" s="769"/>
      <c r="F100" s="769"/>
      <c r="G100" s="640"/>
      <c r="H100" s="638"/>
      <c r="I100" s="638"/>
      <c r="J100" s="618"/>
      <c r="K100" s="618"/>
      <c r="L100" s="618"/>
      <c r="M100" s="618"/>
    </row>
    <row r="101" spans="1:13" ht="11.25">
      <c r="A101" s="769"/>
      <c r="B101" s="769"/>
      <c r="C101" s="640"/>
      <c r="D101" s="640"/>
      <c r="E101" s="769"/>
      <c r="F101" s="769"/>
      <c r="G101" s="769"/>
      <c r="H101" s="618"/>
      <c r="I101" s="618"/>
      <c r="J101" s="618"/>
      <c r="K101" s="618"/>
      <c r="L101" s="618"/>
      <c r="M101" s="618"/>
    </row>
    <row r="102" spans="1:13" ht="11.25">
      <c r="A102" s="769"/>
      <c r="B102" s="769"/>
      <c r="C102" s="640"/>
      <c r="D102" s="640"/>
      <c r="E102" s="769"/>
      <c r="F102" s="769"/>
      <c r="G102" s="769"/>
      <c r="H102" s="618"/>
      <c r="I102" s="618"/>
      <c r="J102" s="618"/>
      <c r="K102" s="618"/>
      <c r="L102" s="618"/>
      <c r="M102" s="618"/>
    </row>
    <row r="103" spans="1:13" ht="11.25">
      <c r="A103" s="769"/>
      <c r="B103" s="769"/>
      <c r="C103" s="640"/>
      <c r="D103" s="640"/>
      <c r="E103" s="769"/>
      <c r="F103" s="769"/>
      <c r="G103" s="769"/>
      <c r="H103" s="618"/>
      <c r="I103" s="618"/>
      <c r="J103" s="618"/>
      <c r="K103" s="618"/>
      <c r="L103" s="618"/>
      <c r="M103" s="618"/>
    </row>
    <row r="104" spans="1:13" ht="11.25">
      <c r="A104" s="769"/>
      <c r="B104" s="769"/>
      <c r="C104" s="769"/>
      <c r="D104" s="769"/>
      <c r="E104" s="769"/>
      <c r="F104" s="769"/>
      <c r="G104" s="769"/>
      <c r="H104" s="618"/>
      <c r="I104" s="618"/>
      <c r="J104" s="618"/>
      <c r="K104" s="618"/>
      <c r="L104" s="618"/>
      <c r="M104" s="618"/>
    </row>
    <row r="105" spans="1:13" ht="11.25">
      <c r="A105" s="769"/>
      <c r="B105" s="769"/>
      <c r="C105" s="769"/>
      <c r="D105" s="769"/>
      <c r="E105" s="769"/>
      <c r="F105" s="769"/>
      <c r="G105" s="769"/>
      <c r="H105" s="618"/>
      <c r="I105" s="618"/>
      <c r="J105" s="618"/>
      <c r="K105" s="618"/>
      <c r="L105" s="618"/>
      <c r="M105" s="618"/>
    </row>
    <row r="106" spans="1:13" ht="11.25">
      <c r="A106" s="769"/>
      <c r="B106" s="769"/>
      <c r="C106" s="769"/>
      <c r="D106" s="769"/>
      <c r="E106" s="769"/>
      <c r="F106" s="769"/>
      <c r="G106" s="769"/>
      <c r="H106" s="618"/>
      <c r="I106" s="618"/>
      <c r="J106" s="618"/>
      <c r="K106" s="618"/>
      <c r="L106" s="618"/>
      <c r="M106" s="618"/>
    </row>
    <row r="107" spans="1:13" ht="11.25">
      <c r="A107" s="769"/>
      <c r="B107" s="769"/>
      <c r="C107" s="769"/>
      <c r="D107" s="769"/>
      <c r="E107" s="769"/>
      <c r="F107" s="769"/>
      <c r="G107" s="769"/>
      <c r="H107" s="618"/>
      <c r="I107" s="618"/>
      <c r="J107" s="618"/>
      <c r="K107" s="618"/>
      <c r="L107" s="618"/>
      <c r="M107" s="618"/>
    </row>
    <row r="108" spans="1:13" ht="11.25">
      <c r="A108" s="769"/>
      <c r="B108" s="769"/>
      <c r="C108" s="769"/>
      <c r="D108" s="769"/>
      <c r="E108" s="769"/>
      <c r="F108" s="769"/>
      <c r="G108" s="769"/>
      <c r="H108" s="618"/>
      <c r="I108" s="618"/>
      <c r="J108" s="618"/>
      <c r="K108" s="618"/>
      <c r="L108" s="618"/>
      <c r="M108" s="618"/>
    </row>
    <row r="109" spans="1:13" ht="11.25">
      <c r="A109" s="769"/>
      <c r="B109" s="769"/>
      <c r="C109" s="769"/>
      <c r="D109" s="769"/>
      <c r="E109" s="769"/>
      <c r="F109" s="769"/>
      <c r="G109" s="769"/>
      <c r="H109" s="618"/>
      <c r="I109" s="618"/>
      <c r="J109" s="618"/>
      <c r="K109" s="618"/>
      <c r="L109" s="618"/>
      <c r="M109" s="618"/>
    </row>
    <row r="110" spans="1:13" ht="11.25">
      <c r="A110" s="769"/>
      <c r="B110" s="769"/>
      <c r="C110" s="769"/>
      <c r="D110" s="769"/>
      <c r="E110" s="769"/>
      <c r="F110" s="769"/>
      <c r="G110" s="769"/>
      <c r="H110" s="618"/>
      <c r="I110" s="618"/>
      <c r="J110" s="618"/>
      <c r="K110" s="618"/>
      <c r="L110" s="618"/>
      <c r="M110" s="618"/>
    </row>
    <row r="111" spans="1:13" ht="11.25">
      <c r="A111" s="769"/>
      <c r="B111" s="769"/>
      <c r="C111" s="769"/>
      <c r="D111" s="769"/>
      <c r="E111" s="769"/>
      <c r="F111" s="769"/>
      <c r="G111" s="769"/>
      <c r="H111" s="618"/>
      <c r="I111" s="618"/>
      <c r="J111" s="618"/>
      <c r="K111" s="618"/>
      <c r="L111" s="618"/>
      <c r="M111" s="618"/>
    </row>
    <row r="112" spans="1:13" ht="11.25">
      <c r="A112" s="769"/>
      <c r="B112" s="769"/>
      <c r="C112" s="769"/>
      <c r="D112" s="769"/>
      <c r="E112" s="769"/>
      <c r="F112" s="769"/>
      <c r="G112" s="769"/>
      <c r="H112" s="618"/>
      <c r="I112" s="618"/>
      <c r="J112" s="618"/>
      <c r="K112" s="618"/>
      <c r="L112" s="618"/>
      <c r="M112" s="618"/>
    </row>
    <row r="113" spans="1:13" ht="11.25">
      <c r="A113" s="769"/>
      <c r="B113" s="769"/>
      <c r="C113" s="769"/>
      <c r="D113" s="769"/>
      <c r="E113" s="769"/>
      <c r="F113" s="769"/>
      <c r="G113" s="618"/>
      <c r="H113" s="618"/>
      <c r="I113" s="618"/>
      <c r="J113" s="618"/>
      <c r="K113" s="618"/>
      <c r="L113" s="618"/>
      <c r="M113" s="618"/>
    </row>
    <row r="114" spans="1:13" ht="11.25">
      <c r="A114" s="769"/>
      <c r="B114" s="769"/>
      <c r="C114" s="769"/>
      <c r="D114" s="769"/>
      <c r="E114" s="769"/>
      <c r="F114" s="769"/>
      <c r="G114" s="618"/>
      <c r="H114" s="618"/>
      <c r="I114" s="618"/>
      <c r="J114" s="618"/>
      <c r="K114" s="618"/>
      <c r="L114" s="618"/>
      <c r="M114" s="618"/>
    </row>
    <row r="115" spans="1:13" ht="11.25">
      <c r="A115" s="769"/>
      <c r="B115" s="769"/>
      <c r="C115" s="769"/>
      <c r="D115" s="769"/>
      <c r="E115" s="769"/>
      <c r="F115" s="770"/>
      <c r="J115" s="618"/>
      <c r="K115" s="618"/>
      <c r="L115" s="618"/>
      <c r="M115" s="618"/>
    </row>
    <row r="116" spans="1:13" ht="11.25">
      <c r="A116" s="769"/>
      <c r="B116" s="769"/>
      <c r="C116" s="769"/>
      <c r="D116" s="769"/>
      <c r="E116" s="770"/>
      <c r="F116" s="770"/>
      <c r="J116" s="618"/>
      <c r="K116" s="618"/>
      <c r="L116" s="618"/>
      <c r="M116" s="618"/>
    </row>
    <row r="117" spans="1:13" ht="11.25">
      <c r="A117" s="769"/>
      <c r="B117" s="769"/>
      <c r="C117" s="769"/>
      <c r="D117" s="769"/>
      <c r="E117" s="770"/>
      <c r="F117" s="770"/>
      <c r="J117" s="618"/>
      <c r="K117" s="618"/>
      <c r="L117" s="618"/>
      <c r="M117" s="618"/>
    </row>
    <row r="118" spans="1:13" ht="11.25">
      <c r="A118" s="770"/>
      <c r="B118" s="770"/>
      <c r="C118" s="770"/>
      <c r="D118" s="770"/>
      <c r="E118" s="770"/>
      <c r="F118" s="770"/>
      <c r="J118" s="618"/>
      <c r="K118" s="618"/>
      <c r="L118" s="618"/>
      <c r="M118" s="618"/>
    </row>
    <row r="119" spans="1:13" ht="11.25">
      <c r="A119" s="770"/>
      <c r="B119" s="770"/>
      <c r="C119" s="770"/>
      <c r="D119" s="770"/>
      <c r="E119" s="770"/>
      <c r="F119" s="770"/>
      <c r="J119" s="618"/>
      <c r="K119" s="618"/>
      <c r="L119" s="618"/>
      <c r="M119" s="618"/>
    </row>
    <row r="120" spans="1:13" ht="11.25">
      <c r="A120" s="770"/>
      <c r="B120" s="770"/>
      <c r="C120" s="770"/>
      <c r="D120" s="770"/>
      <c r="E120" s="770"/>
      <c r="F120" s="770"/>
      <c r="J120" s="618"/>
      <c r="K120" s="618"/>
      <c r="L120" s="618"/>
      <c r="M120" s="618"/>
    </row>
    <row r="121" spans="1:13" ht="11.25">
      <c r="A121" s="770"/>
      <c r="B121" s="770"/>
      <c r="C121" s="770"/>
      <c r="D121" s="770"/>
      <c r="E121" s="770"/>
      <c r="F121" s="770"/>
      <c r="J121" s="618"/>
      <c r="K121" s="618"/>
      <c r="L121" s="618"/>
      <c r="M121" s="618"/>
    </row>
    <row r="122" spans="1:13" ht="11.25">
      <c r="A122" s="770"/>
      <c r="B122" s="770"/>
      <c r="C122" s="770"/>
      <c r="D122" s="770"/>
      <c r="E122" s="770"/>
      <c r="F122" s="770"/>
      <c r="J122" s="618"/>
      <c r="K122" s="618"/>
      <c r="L122" s="618"/>
      <c r="M122" s="618"/>
    </row>
    <row r="123" spans="1:13" ht="11.25">
      <c r="A123" s="770"/>
      <c r="B123" s="770"/>
      <c r="C123" s="770"/>
      <c r="D123" s="770"/>
      <c r="E123" s="770"/>
      <c r="F123" s="770"/>
      <c r="J123" s="618"/>
      <c r="K123" s="618"/>
      <c r="L123" s="618"/>
      <c r="M123" s="618"/>
    </row>
    <row r="124" spans="1:13" ht="11.25">
      <c r="A124" s="770"/>
      <c r="B124" s="770"/>
      <c r="C124" s="770"/>
      <c r="D124" s="770"/>
      <c r="E124" s="770"/>
      <c r="F124" s="770"/>
      <c r="J124" s="618"/>
      <c r="K124" s="618"/>
      <c r="L124" s="618"/>
      <c r="M124" s="618"/>
    </row>
    <row r="125" spans="1:13" ht="11.25">
      <c r="A125" s="770"/>
      <c r="B125" s="770"/>
      <c r="C125" s="770"/>
      <c r="D125" s="770"/>
      <c r="E125" s="770"/>
      <c r="F125" s="770"/>
      <c r="J125" s="618"/>
      <c r="K125" s="618"/>
      <c r="L125" s="618"/>
      <c r="M125" s="618"/>
    </row>
    <row r="126" spans="1:13" ht="11.25">
      <c r="A126" s="770"/>
      <c r="B126" s="770"/>
      <c r="C126" s="770"/>
      <c r="D126" s="770"/>
      <c r="E126" s="770"/>
      <c r="F126" s="770"/>
      <c r="J126" s="618"/>
      <c r="K126" s="618"/>
      <c r="L126" s="618"/>
      <c r="M126" s="618"/>
    </row>
    <row r="127" spans="1:13" ht="11.25">
      <c r="A127" s="770"/>
      <c r="B127" s="770"/>
      <c r="C127" s="770"/>
      <c r="D127" s="770"/>
      <c r="E127" s="770"/>
      <c r="F127" s="770"/>
      <c r="J127" s="618"/>
      <c r="K127" s="618"/>
      <c r="L127" s="618"/>
      <c r="M127" s="618"/>
    </row>
    <row r="128" spans="1:13" ht="11.25">
      <c r="A128" s="770"/>
      <c r="B128" s="770"/>
      <c r="C128" s="770"/>
      <c r="D128" s="770"/>
      <c r="E128" s="770"/>
      <c r="F128" s="770"/>
      <c r="J128" s="618"/>
      <c r="K128" s="618"/>
      <c r="L128" s="618"/>
      <c r="M128" s="618"/>
    </row>
    <row r="129" spans="1:13" ht="11.25">
      <c r="A129" s="770"/>
      <c r="B129" s="770"/>
      <c r="C129" s="770"/>
      <c r="D129" s="770"/>
      <c r="E129" s="770"/>
      <c r="F129" s="770"/>
      <c r="J129" s="618"/>
      <c r="K129" s="618"/>
      <c r="L129" s="618"/>
      <c r="M129" s="618"/>
    </row>
    <row r="130" spans="1:13" ht="11.25">
      <c r="A130" s="770"/>
      <c r="B130" s="770"/>
      <c r="C130" s="770"/>
      <c r="D130" s="770"/>
      <c r="E130" s="770"/>
      <c r="F130" s="770"/>
      <c r="J130" s="618"/>
      <c r="K130" s="618"/>
      <c r="L130" s="618"/>
      <c r="M130" s="618"/>
    </row>
    <row r="131" spans="1:13" ht="11.25">
      <c r="A131" s="770"/>
      <c r="B131" s="770"/>
      <c r="C131" s="770"/>
      <c r="D131" s="770"/>
      <c r="E131" s="770"/>
      <c r="F131" s="770"/>
      <c r="J131" s="618"/>
      <c r="K131" s="618"/>
      <c r="L131" s="618"/>
      <c r="M131" s="618"/>
    </row>
    <row r="132" spans="1:13" ht="11.25">
      <c r="A132" s="770"/>
      <c r="B132" s="770"/>
      <c r="C132" s="770"/>
      <c r="D132" s="770"/>
      <c r="E132" s="770"/>
      <c r="F132" s="770"/>
      <c r="J132" s="618"/>
      <c r="K132" s="618"/>
      <c r="L132" s="618"/>
      <c r="M132" s="618"/>
    </row>
    <row r="133" spans="1:13" ht="11.25">
      <c r="A133" s="770"/>
      <c r="B133" s="770"/>
      <c r="C133" s="770"/>
      <c r="D133" s="770"/>
      <c r="E133" s="770"/>
      <c r="F133" s="770"/>
      <c r="J133" s="618"/>
      <c r="K133" s="618"/>
      <c r="L133" s="618"/>
      <c r="M133" s="618"/>
    </row>
    <row r="134" spans="1:13" ht="11.25">
      <c r="A134" s="770"/>
      <c r="B134" s="770"/>
      <c r="C134" s="770"/>
      <c r="D134" s="770"/>
      <c r="E134" s="770"/>
      <c r="F134" s="770"/>
      <c r="J134" s="618"/>
      <c r="K134" s="618"/>
      <c r="L134" s="618"/>
      <c r="M134" s="618"/>
    </row>
    <row r="135" spans="1:13" ht="11.25">
      <c r="A135" s="770"/>
      <c r="B135" s="770"/>
      <c r="C135" s="770"/>
      <c r="D135" s="770"/>
      <c r="E135" s="770"/>
      <c r="F135" s="770"/>
      <c r="J135" s="618"/>
      <c r="K135" s="618"/>
      <c r="L135" s="618"/>
      <c r="M135" s="618"/>
    </row>
    <row r="136" spans="1:13" ht="11.25">
      <c r="A136" s="770"/>
      <c r="B136" s="770"/>
      <c r="C136" s="770"/>
      <c r="D136" s="770"/>
      <c r="E136" s="770"/>
      <c r="F136" s="770"/>
      <c r="J136" s="618"/>
      <c r="K136" s="618"/>
      <c r="L136" s="618"/>
      <c r="M136" s="618"/>
    </row>
    <row r="137" spans="1:13" ht="11.25">
      <c r="A137" s="770"/>
      <c r="B137" s="770"/>
      <c r="C137" s="770"/>
      <c r="D137" s="770"/>
      <c r="E137" s="770"/>
      <c r="F137" s="770"/>
      <c r="J137" s="618"/>
      <c r="K137" s="618"/>
      <c r="L137" s="618"/>
      <c r="M137" s="618"/>
    </row>
    <row r="138" spans="1:13" ht="11.25">
      <c r="A138" s="770"/>
      <c r="B138" s="770"/>
      <c r="C138" s="770"/>
      <c r="D138" s="770"/>
      <c r="E138" s="770"/>
      <c r="F138" s="770"/>
      <c r="J138" s="618"/>
      <c r="K138" s="618"/>
      <c r="L138" s="618"/>
      <c r="M138" s="618"/>
    </row>
    <row r="139" spans="1:13" ht="11.25">
      <c r="A139" s="770"/>
      <c r="B139" s="770"/>
      <c r="C139" s="770"/>
      <c r="D139" s="770"/>
      <c r="E139" s="770"/>
      <c r="F139" s="770"/>
      <c r="J139" s="618"/>
      <c r="K139" s="618"/>
      <c r="L139" s="618"/>
      <c r="M139" s="618"/>
    </row>
    <row r="140" spans="1:6" ht="11.25">
      <c r="A140" s="770"/>
      <c r="B140" s="770"/>
      <c r="C140" s="770"/>
      <c r="D140" s="770"/>
      <c r="E140" s="770"/>
      <c r="F140" s="770"/>
    </row>
    <row r="141" spans="1:6" ht="11.25">
      <c r="A141" s="770"/>
      <c r="B141" s="770"/>
      <c r="C141" s="770"/>
      <c r="D141" s="770"/>
      <c r="E141" s="770"/>
      <c r="F141" s="770"/>
    </row>
    <row r="142" spans="1:6" ht="11.25">
      <c r="A142" s="770"/>
      <c r="B142" s="770"/>
      <c r="C142" s="770"/>
      <c r="D142" s="770"/>
      <c r="E142" s="770"/>
      <c r="F142" s="770"/>
    </row>
    <row r="143" spans="1:6" ht="11.25">
      <c r="A143" s="770"/>
      <c r="B143" s="770"/>
      <c r="C143" s="770"/>
      <c r="D143" s="770"/>
      <c r="E143" s="770"/>
      <c r="F143" s="770"/>
    </row>
    <row r="144" spans="1:6" ht="11.25">
      <c r="A144" s="770"/>
      <c r="B144" s="770"/>
      <c r="C144" s="770"/>
      <c r="D144" s="770"/>
      <c r="E144" s="770"/>
      <c r="F144" s="770"/>
    </row>
    <row r="145" spans="1:6" ht="11.25">
      <c r="A145" s="770"/>
      <c r="B145" s="770"/>
      <c r="C145" s="770"/>
      <c r="D145" s="770"/>
      <c r="E145" s="770"/>
      <c r="F145" s="770"/>
    </row>
    <row r="146" spans="1:6" ht="11.25">
      <c r="A146" s="770"/>
      <c r="B146" s="770"/>
      <c r="C146" s="770"/>
      <c r="D146" s="770"/>
      <c r="E146" s="770"/>
      <c r="F146" s="770"/>
    </row>
    <row r="147" spans="1:6" ht="11.25">
      <c r="A147" s="770"/>
      <c r="B147" s="770"/>
      <c r="C147" s="770"/>
      <c r="D147" s="770"/>
      <c r="E147" s="770"/>
      <c r="F147" s="770"/>
    </row>
    <row r="148" spans="1:6" ht="11.25">
      <c r="A148" s="770"/>
      <c r="B148" s="770"/>
      <c r="C148" s="770"/>
      <c r="D148" s="770"/>
      <c r="E148" s="770"/>
      <c r="F148" s="770"/>
    </row>
    <row r="149" spans="1:6" ht="11.25">
      <c r="A149" s="770"/>
      <c r="B149" s="770"/>
      <c r="C149" s="770"/>
      <c r="D149" s="770"/>
      <c r="E149" s="770"/>
      <c r="F149" s="770"/>
    </row>
    <row r="150" spans="1:6" ht="11.25">
      <c r="A150" s="770"/>
      <c r="B150" s="770"/>
      <c r="C150" s="770"/>
      <c r="D150" s="770"/>
      <c r="E150" s="770"/>
      <c r="F150" s="770"/>
    </row>
    <row r="151" spans="1:6" ht="11.25">
      <c r="A151" s="770"/>
      <c r="B151" s="770"/>
      <c r="C151" s="770"/>
      <c r="D151" s="770"/>
      <c r="E151" s="770"/>
      <c r="F151" s="770"/>
    </row>
    <row r="152" spans="1:6" ht="11.25">
      <c r="A152" s="770"/>
      <c r="B152" s="770"/>
      <c r="C152" s="770"/>
      <c r="D152" s="770"/>
      <c r="E152" s="770"/>
      <c r="F152" s="770"/>
    </row>
    <row r="153" spans="1:6" ht="11.25">
      <c r="A153" s="770"/>
      <c r="B153" s="770"/>
      <c r="C153" s="770"/>
      <c r="D153" s="770"/>
      <c r="E153" s="770"/>
      <c r="F153" s="770"/>
    </row>
    <row r="154" spans="1:6" ht="11.25">
      <c r="A154" s="770"/>
      <c r="B154" s="770"/>
      <c r="C154" s="770"/>
      <c r="D154" s="770"/>
      <c r="E154" s="770"/>
      <c r="F154" s="770"/>
    </row>
    <row r="155" spans="1:6" ht="11.25">
      <c r="A155" s="770"/>
      <c r="B155" s="770"/>
      <c r="C155" s="770"/>
      <c r="D155" s="770"/>
      <c r="E155" s="770"/>
      <c r="F155" s="770"/>
    </row>
    <row r="156" spans="1:6" ht="11.25">
      <c r="A156" s="770"/>
      <c r="B156" s="770"/>
      <c r="C156" s="770"/>
      <c r="D156" s="770"/>
      <c r="E156" s="770"/>
      <c r="F156" s="770"/>
    </row>
    <row r="157" spans="1:6" ht="11.25">
      <c r="A157" s="770"/>
      <c r="B157" s="770"/>
      <c r="C157" s="770"/>
      <c r="D157" s="770"/>
      <c r="E157" s="770"/>
      <c r="F157" s="770"/>
    </row>
    <row r="158" spans="1:6" ht="11.25">
      <c r="A158" s="770"/>
      <c r="B158" s="770"/>
      <c r="C158" s="770"/>
      <c r="D158" s="770"/>
      <c r="E158" s="770"/>
      <c r="F158" s="770"/>
    </row>
    <row r="159" spans="1:6" ht="11.25">
      <c r="A159" s="770"/>
      <c r="B159" s="770"/>
      <c r="C159" s="770"/>
      <c r="D159" s="770"/>
      <c r="E159" s="770"/>
      <c r="F159" s="770"/>
    </row>
    <row r="160" spans="1:6" ht="11.25">
      <c r="A160" s="770"/>
      <c r="B160" s="770"/>
      <c r="C160" s="770"/>
      <c r="D160" s="770"/>
      <c r="E160" s="770"/>
      <c r="F160" s="770"/>
    </row>
    <row r="161" spans="1:6" ht="11.25">
      <c r="A161" s="770"/>
      <c r="B161" s="770"/>
      <c r="C161" s="770"/>
      <c r="D161" s="770"/>
      <c r="E161" s="770"/>
      <c r="F161" s="770"/>
    </row>
    <row r="162" spans="1:6" ht="11.25">
      <c r="A162" s="770"/>
      <c r="B162" s="770"/>
      <c r="C162" s="770"/>
      <c r="D162" s="770"/>
      <c r="E162" s="770"/>
      <c r="F162" s="770"/>
    </row>
    <row r="163" spans="1:6" ht="11.25">
      <c r="A163" s="770"/>
      <c r="B163" s="770"/>
      <c r="C163" s="770"/>
      <c r="D163" s="770"/>
      <c r="E163" s="770"/>
      <c r="F163" s="770"/>
    </row>
    <row r="164" spans="1:6" ht="11.25">
      <c r="A164" s="770"/>
      <c r="B164" s="770"/>
      <c r="C164" s="770"/>
      <c r="D164" s="770"/>
      <c r="E164" s="770"/>
      <c r="F164" s="770"/>
    </row>
    <row r="165" spans="1:6" ht="11.25">
      <c r="A165" s="770"/>
      <c r="B165" s="770"/>
      <c r="C165" s="770"/>
      <c r="D165" s="770"/>
      <c r="E165" s="770"/>
      <c r="F165" s="770"/>
    </row>
    <row r="166" spans="1:6" ht="11.25">
      <c r="A166" s="770"/>
      <c r="B166" s="770"/>
      <c r="C166" s="770"/>
      <c r="D166" s="770"/>
      <c r="E166" s="770"/>
      <c r="F166" s="770"/>
    </row>
    <row r="167" spans="1:6" ht="11.25">
      <c r="A167" s="770"/>
      <c r="B167" s="770"/>
      <c r="C167" s="770"/>
      <c r="D167" s="770"/>
      <c r="E167" s="770"/>
      <c r="F167" s="770"/>
    </row>
    <row r="168" spans="1:6" ht="11.25">
      <c r="A168" s="770"/>
      <c r="B168" s="770"/>
      <c r="C168" s="770"/>
      <c r="D168" s="770"/>
      <c r="E168" s="770"/>
      <c r="F168" s="770"/>
    </row>
    <row r="169" spans="1:6" ht="11.25">
      <c r="A169" s="770"/>
      <c r="B169" s="770"/>
      <c r="C169" s="770"/>
      <c r="D169" s="770"/>
      <c r="E169" s="770"/>
      <c r="F169" s="770"/>
    </row>
    <row r="170" spans="1:6" ht="11.25">
      <c r="A170" s="770"/>
      <c r="B170" s="770"/>
      <c r="C170" s="770"/>
      <c r="D170" s="770"/>
      <c r="E170" s="770"/>
      <c r="F170" s="770"/>
    </row>
    <row r="171" spans="1:6" ht="11.25">
      <c r="A171" s="770"/>
      <c r="B171" s="770"/>
      <c r="C171" s="770"/>
      <c r="D171" s="770"/>
      <c r="E171" s="770"/>
      <c r="F171" s="770"/>
    </row>
    <row r="172" spans="1:6" ht="11.25">
      <c r="A172" s="770"/>
      <c r="B172" s="770"/>
      <c r="C172" s="770"/>
      <c r="D172" s="770"/>
      <c r="E172" s="770"/>
      <c r="F172" s="770"/>
    </row>
    <row r="173" spans="1:6" ht="11.25">
      <c r="A173" s="770"/>
      <c r="B173" s="770"/>
      <c r="C173" s="770"/>
      <c r="D173" s="770"/>
      <c r="E173" s="770"/>
      <c r="F173" s="770"/>
    </row>
    <row r="174" spans="1:6" ht="11.25">
      <c r="A174" s="770"/>
      <c r="B174" s="770"/>
      <c r="C174" s="770"/>
      <c r="D174" s="770"/>
      <c r="E174" s="770"/>
      <c r="F174" s="770"/>
    </row>
    <row r="175" spans="1:6" ht="11.25">
      <c r="A175" s="770"/>
      <c r="B175" s="770"/>
      <c r="C175" s="770"/>
      <c r="D175" s="770"/>
      <c r="E175" s="770"/>
      <c r="F175" s="770"/>
    </row>
    <row r="176" spans="1:6" ht="11.25">
      <c r="A176" s="770"/>
      <c r="B176" s="770"/>
      <c r="C176" s="770"/>
      <c r="D176" s="770"/>
      <c r="E176" s="770"/>
      <c r="F176" s="770"/>
    </row>
    <row r="177" spans="1:6" ht="11.25">
      <c r="A177" s="770"/>
      <c r="B177" s="770"/>
      <c r="C177" s="770"/>
      <c r="D177" s="770"/>
      <c r="E177" s="770"/>
      <c r="F177" s="770"/>
    </row>
    <row r="178" spans="1:6" ht="11.25">
      <c r="A178" s="770"/>
      <c r="B178" s="770"/>
      <c r="C178" s="770"/>
      <c r="D178" s="770"/>
      <c r="E178" s="770"/>
      <c r="F178" s="770"/>
    </row>
    <row r="179" spans="1:6" ht="11.25">
      <c r="A179" s="770"/>
      <c r="B179" s="770"/>
      <c r="C179" s="770"/>
      <c r="D179" s="770"/>
      <c r="E179" s="770"/>
      <c r="F179" s="770"/>
    </row>
    <row r="180" spans="1:6" ht="11.25">
      <c r="A180" s="770"/>
      <c r="B180" s="770"/>
      <c r="C180" s="770"/>
      <c r="D180" s="770"/>
      <c r="E180" s="770"/>
      <c r="F180" s="770"/>
    </row>
    <row r="181" spans="1:6" ht="11.25">
      <c r="A181" s="770"/>
      <c r="B181" s="770"/>
      <c r="C181" s="770"/>
      <c r="D181" s="770"/>
      <c r="E181" s="770"/>
      <c r="F181" s="770"/>
    </row>
    <row r="182" spans="1:6" ht="11.25">
      <c r="A182" s="770"/>
      <c r="B182" s="770"/>
      <c r="C182" s="770"/>
      <c r="D182" s="770"/>
      <c r="E182" s="770"/>
      <c r="F182" s="770"/>
    </row>
    <row r="183" spans="1:6" ht="11.25">
      <c r="A183" s="770"/>
      <c r="B183" s="770"/>
      <c r="C183" s="770"/>
      <c r="D183" s="770"/>
      <c r="E183" s="770"/>
      <c r="F183" s="770"/>
    </row>
    <row r="184" spans="1:6" ht="11.25">
      <c r="A184" s="770"/>
      <c r="B184" s="770"/>
      <c r="C184" s="770"/>
      <c r="D184" s="770"/>
      <c r="E184" s="770"/>
      <c r="F184" s="770"/>
    </row>
    <row r="185" spans="1:6" ht="11.25">
      <c r="A185" s="770"/>
      <c r="B185" s="770"/>
      <c r="C185" s="770"/>
      <c r="D185" s="770"/>
      <c r="E185" s="770"/>
      <c r="F185" s="770"/>
    </row>
    <row r="186" spans="1:6" ht="11.25">
      <c r="A186" s="770"/>
      <c r="B186" s="770"/>
      <c r="C186" s="770"/>
      <c r="D186" s="770"/>
      <c r="E186" s="770"/>
      <c r="F186" s="770"/>
    </row>
    <row r="187" spans="1:6" ht="11.25">
      <c r="A187" s="770"/>
      <c r="B187" s="770"/>
      <c r="C187" s="770"/>
      <c r="D187" s="770"/>
      <c r="E187" s="770"/>
      <c r="F187" s="770"/>
    </row>
    <row r="188" spans="1:6" ht="11.25">
      <c r="A188" s="770"/>
      <c r="B188" s="770"/>
      <c r="C188" s="770"/>
      <c r="D188" s="770"/>
      <c r="E188" s="770"/>
      <c r="F188" s="770"/>
    </row>
    <row r="189" spans="1:6" ht="11.25">
      <c r="A189" s="770"/>
      <c r="B189" s="770"/>
      <c r="C189" s="770"/>
      <c r="D189" s="770"/>
      <c r="E189" s="770"/>
      <c r="F189" s="770"/>
    </row>
    <row r="190" spans="1:6" ht="11.25">
      <c r="A190" s="770"/>
      <c r="B190" s="770"/>
      <c r="C190" s="770"/>
      <c r="D190" s="770"/>
      <c r="E190" s="770"/>
      <c r="F190" s="770"/>
    </row>
    <row r="191" spans="1:6" ht="11.25">
      <c r="A191" s="770"/>
      <c r="B191" s="770"/>
      <c r="C191" s="770"/>
      <c r="D191" s="770"/>
      <c r="E191" s="770"/>
      <c r="F191" s="770"/>
    </row>
    <row r="192" spans="1:6" ht="11.25">
      <c r="A192" s="770"/>
      <c r="B192" s="770"/>
      <c r="C192" s="770"/>
      <c r="D192" s="770"/>
      <c r="E192" s="770"/>
      <c r="F192" s="770"/>
    </row>
    <row r="193" spans="1:6" ht="11.25">
      <c r="A193" s="770"/>
      <c r="B193" s="770"/>
      <c r="C193" s="770"/>
      <c r="D193" s="770"/>
      <c r="E193" s="770"/>
      <c r="F193" s="770"/>
    </row>
    <row r="194" spans="1:6" ht="11.25">
      <c r="A194" s="770"/>
      <c r="B194" s="770"/>
      <c r="C194" s="770"/>
      <c r="D194" s="770"/>
      <c r="E194" s="770"/>
      <c r="F194" s="770"/>
    </row>
    <row r="195" spans="1:6" ht="11.25">
      <c r="A195" s="770"/>
      <c r="B195" s="770"/>
      <c r="C195" s="770"/>
      <c r="D195" s="770"/>
      <c r="E195" s="770"/>
      <c r="F195" s="770"/>
    </row>
    <row r="196" spans="1:6" ht="11.25">
      <c r="A196" s="770"/>
      <c r="B196" s="770"/>
      <c r="C196" s="770"/>
      <c r="D196" s="770"/>
      <c r="E196" s="770"/>
      <c r="F196" s="770"/>
    </row>
    <row r="197" spans="1:6" ht="11.25">
      <c r="A197" s="770"/>
      <c r="B197" s="770"/>
      <c r="C197" s="770"/>
      <c r="D197" s="770"/>
      <c r="E197" s="770"/>
      <c r="F197" s="770"/>
    </row>
    <row r="198" spans="1:6" ht="11.25">
      <c r="A198" s="770"/>
      <c r="B198" s="770"/>
      <c r="C198" s="770"/>
      <c r="D198" s="770"/>
      <c r="E198" s="770"/>
      <c r="F198" s="770"/>
    </row>
    <row r="199" spans="1:6" ht="11.25">
      <c r="A199" s="770"/>
      <c r="B199" s="770"/>
      <c r="C199" s="770"/>
      <c r="D199" s="770"/>
      <c r="E199" s="770"/>
      <c r="F199" s="770"/>
    </row>
    <row r="200" spans="1:6" ht="11.25">
      <c r="A200" s="770"/>
      <c r="B200" s="770"/>
      <c r="C200" s="770"/>
      <c r="D200" s="770"/>
      <c r="E200" s="770"/>
      <c r="F200" s="770"/>
    </row>
    <row r="201" spans="1:6" ht="11.25">
      <c r="A201" s="770"/>
      <c r="B201" s="770"/>
      <c r="C201" s="770"/>
      <c r="D201" s="770"/>
      <c r="E201" s="770"/>
      <c r="F201" s="770"/>
    </row>
    <row r="202" spans="1:6" ht="11.25">
      <c r="A202" s="770"/>
      <c r="B202" s="770"/>
      <c r="C202" s="770"/>
      <c r="D202" s="770"/>
      <c r="E202" s="770"/>
      <c r="F202" s="770"/>
    </row>
    <row r="203" spans="1:6" ht="11.25">
      <c r="A203" s="770"/>
      <c r="B203" s="770"/>
      <c r="C203" s="770"/>
      <c r="D203" s="770"/>
      <c r="E203" s="770"/>
      <c r="F203" s="770"/>
    </row>
    <row r="204" spans="1:6" ht="11.25">
      <c r="A204" s="770"/>
      <c r="B204" s="770"/>
      <c r="C204" s="770"/>
      <c r="D204" s="770"/>
      <c r="E204" s="770"/>
      <c r="F204" s="770"/>
    </row>
    <row r="205" spans="1:6" ht="11.25">
      <c r="A205" s="770"/>
      <c r="B205" s="770"/>
      <c r="C205" s="770"/>
      <c r="D205" s="770"/>
      <c r="E205" s="770"/>
      <c r="F205" s="770"/>
    </row>
    <row r="206" spans="1:6" ht="11.25">
      <c r="A206" s="770"/>
      <c r="B206" s="770"/>
      <c r="C206" s="770"/>
      <c r="D206" s="770"/>
      <c r="E206" s="770"/>
      <c r="F206" s="770"/>
    </row>
    <row r="207" spans="1:6" ht="11.25">
      <c r="A207" s="770"/>
      <c r="B207" s="770"/>
      <c r="C207" s="770"/>
      <c r="D207" s="770"/>
      <c r="E207" s="770"/>
      <c r="F207" s="770"/>
    </row>
    <row r="208" spans="1:6" ht="11.25">
      <c r="A208" s="770"/>
      <c r="B208" s="770"/>
      <c r="C208" s="770"/>
      <c r="D208" s="770"/>
      <c r="E208" s="770"/>
      <c r="F208" s="770"/>
    </row>
    <row r="209" spans="1:6" ht="11.25">
      <c r="A209" s="770"/>
      <c r="B209" s="770"/>
      <c r="C209" s="770"/>
      <c r="D209" s="770"/>
      <c r="E209" s="770"/>
      <c r="F209" s="770"/>
    </row>
    <row r="210" spans="1:6" ht="11.25">
      <c r="A210" s="770"/>
      <c r="B210" s="770"/>
      <c r="C210" s="770"/>
      <c r="D210" s="770"/>
      <c r="E210" s="770"/>
      <c r="F210" s="770"/>
    </row>
    <row r="211" spans="1:6" ht="11.25">
      <c r="A211" s="770"/>
      <c r="B211" s="770"/>
      <c r="C211" s="770"/>
      <c r="D211" s="770"/>
      <c r="E211" s="770"/>
      <c r="F211" s="770"/>
    </row>
    <row r="212" spans="1:6" ht="11.25">
      <c r="A212" s="770"/>
      <c r="B212" s="770"/>
      <c r="C212" s="770"/>
      <c r="D212" s="770"/>
      <c r="E212" s="770"/>
      <c r="F212" s="770"/>
    </row>
    <row r="213" spans="1:6" ht="11.25">
      <c r="A213" s="770"/>
      <c r="B213" s="770"/>
      <c r="C213" s="770"/>
      <c r="D213" s="770"/>
      <c r="E213" s="770"/>
      <c r="F213" s="770"/>
    </row>
    <row r="214" spans="1:6" ht="11.25">
      <c r="A214" s="770"/>
      <c r="B214" s="770"/>
      <c r="C214" s="770"/>
      <c r="D214" s="770"/>
      <c r="E214" s="770"/>
      <c r="F214" s="770"/>
    </row>
    <row r="215" spans="1:6" ht="11.25">
      <c r="A215" s="770"/>
      <c r="B215" s="770"/>
      <c r="C215" s="770"/>
      <c r="D215" s="770"/>
      <c r="E215" s="770"/>
      <c r="F215" s="770"/>
    </row>
    <row r="216" spans="1:6" ht="11.25">
      <c r="A216" s="770"/>
      <c r="B216" s="770"/>
      <c r="C216" s="770"/>
      <c r="D216" s="770"/>
      <c r="E216" s="770"/>
      <c r="F216" s="770"/>
    </row>
    <row r="217" spans="1:6" ht="11.25">
      <c r="A217" s="770"/>
      <c r="B217" s="770"/>
      <c r="C217" s="770"/>
      <c r="D217" s="770"/>
      <c r="E217" s="770"/>
      <c r="F217" s="770"/>
    </row>
    <row r="218" spans="1:6" ht="11.25">
      <c r="A218" s="770"/>
      <c r="B218" s="770"/>
      <c r="C218" s="770"/>
      <c r="D218" s="770"/>
      <c r="E218" s="770"/>
      <c r="F218" s="770"/>
    </row>
    <row r="219" spans="1:6" ht="11.25">
      <c r="A219" s="770"/>
      <c r="B219" s="770"/>
      <c r="C219" s="770"/>
      <c r="D219" s="770"/>
      <c r="E219" s="770"/>
      <c r="F219" s="770"/>
    </row>
    <row r="220" spans="1:6" ht="11.25">
      <c r="A220" s="770"/>
      <c r="B220" s="770"/>
      <c r="C220" s="770"/>
      <c r="D220" s="770"/>
      <c r="E220" s="770"/>
      <c r="F220" s="770"/>
    </row>
    <row r="221" spans="1:6" ht="11.25">
      <c r="A221" s="770"/>
      <c r="B221" s="770"/>
      <c r="C221" s="770"/>
      <c r="D221" s="770"/>
      <c r="E221" s="770"/>
      <c r="F221" s="770"/>
    </row>
    <row r="222" spans="1:6" ht="11.25">
      <c r="A222" s="770"/>
      <c r="B222" s="770"/>
      <c r="C222" s="770"/>
      <c r="D222" s="770"/>
      <c r="E222" s="770"/>
      <c r="F222" s="770"/>
    </row>
    <row r="223" spans="1:6" ht="11.25">
      <c r="A223" s="770"/>
      <c r="B223" s="770"/>
      <c r="C223" s="770"/>
      <c r="D223" s="770"/>
      <c r="E223" s="770"/>
      <c r="F223" s="770"/>
    </row>
    <row r="224" spans="1:5" ht="11.25">
      <c r="A224" s="770"/>
      <c r="B224" s="770"/>
      <c r="C224" s="770"/>
      <c r="D224" s="770"/>
      <c r="E224" s="770"/>
    </row>
    <row r="225" spans="1:4" ht="11.25">
      <c r="A225" s="770"/>
      <c r="B225" s="770"/>
      <c r="C225" s="770"/>
      <c r="D225" s="770"/>
    </row>
    <row r="226" spans="1:4" ht="11.25">
      <c r="A226" s="770"/>
      <c r="B226" s="770"/>
      <c r="C226" s="770"/>
      <c r="D226" s="770"/>
    </row>
  </sheetData>
  <sheetProtection/>
  <mergeCells count="85">
    <mergeCell ref="A78:B78"/>
    <mergeCell ref="A79:B79"/>
    <mergeCell ref="A89:B89"/>
    <mergeCell ref="A94:B94"/>
    <mergeCell ref="A87:B87"/>
    <mergeCell ref="A80:B80"/>
    <mergeCell ref="A81:B81"/>
    <mergeCell ref="A82:B82"/>
    <mergeCell ref="A83:B83"/>
    <mergeCell ref="A86:B86"/>
    <mergeCell ref="A70:B70"/>
    <mergeCell ref="A97:B97"/>
    <mergeCell ref="A90:B90"/>
    <mergeCell ref="A91:B91"/>
    <mergeCell ref="A92:B92"/>
    <mergeCell ref="A93:B93"/>
    <mergeCell ref="A96:B96"/>
    <mergeCell ref="A95:B95"/>
    <mergeCell ref="A75:B77"/>
    <mergeCell ref="A84:B84"/>
    <mergeCell ref="C54:D54"/>
    <mergeCell ref="A88:B88"/>
    <mergeCell ref="A59:B59"/>
    <mergeCell ref="A68:B68"/>
    <mergeCell ref="A67:B67"/>
    <mergeCell ref="A66:B66"/>
    <mergeCell ref="A69:B69"/>
    <mergeCell ref="A71:B71"/>
    <mergeCell ref="A72:B72"/>
    <mergeCell ref="A73:B73"/>
    <mergeCell ref="A50:B50"/>
    <mergeCell ref="A65:B65"/>
    <mergeCell ref="A63:B63"/>
    <mergeCell ref="A62:B62"/>
    <mergeCell ref="A58:B58"/>
    <mergeCell ref="A61:B61"/>
    <mergeCell ref="A60:B60"/>
    <mergeCell ref="A64:B64"/>
    <mergeCell ref="A57:B57"/>
    <mergeCell ref="A54:B56"/>
    <mergeCell ref="I4:I5"/>
    <mergeCell ref="A3:F3"/>
    <mergeCell ref="A4:B7"/>
    <mergeCell ref="C4:E5"/>
    <mergeCell ref="F4:H5"/>
    <mergeCell ref="A49:B49"/>
    <mergeCell ref="A12:B12"/>
    <mergeCell ref="A13:B13"/>
    <mergeCell ref="A8:B8"/>
    <mergeCell ref="A9:B9"/>
    <mergeCell ref="A10:B10"/>
    <mergeCell ref="A11:B11"/>
    <mergeCell ref="A14:B14"/>
    <mergeCell ref="A15:B15"/>
    <mergeCell ref="A16:B16"/>
    <mergeCell ref="A17:B17"/>
    <mergeCell ref="A28:F28"/>
    <mergeCell ref="A22:B22"/>
    <mergeCell ref="A24:B24"/>
    <mergeCell ref="A25:B25"/>
    <mergeCell ref="A18:B18"/>
    <mergeCell ref="A23:B23"/>
    <mergeCell ref="A19:B19"/>
    <mergeCell ref="A20:B20"/>
    <mergeCell ref="A21:B21"/>
    <mergeCell ref="A29:B32"/>
    <mergeCell ref="C29:F30"/>
    <mergeCell ref="A33:B33"/>
    <mergeCell ref="A34:B34"/>
    <mergeCell ref="A35:B35"/>
    <mergeCell ref="A40:B40"/>
    <mergeCell ref="A36:B36"/>
    <mergeCell ref="A37:B37"/>
    <mergeCell ref="A38:B38"/>
    <mergeCell ref="A39:B39"/>
    <mergeCell ref="C75:E75"/>
    <mergeCell ref="G29:I30"/>
    <mergeCell ref="A41:B41"/>
    <mergeCell ref="A42:B42"/>
    <mergeCell ref="A46:B46"/>
    <mergeCell ref="A48:B48"/>
    <mergeCell ref="A43:B43"/>
    <mergeCell ref="A44:B44"/>
    <mergeCell ref="A45:B45"/>
    <mergeCell ref="A47:B47"/>
  </mergeCells>
  <printOptions/>
  <pageMargins left="0.33" right="0.29" top="0.39" bottom="0.28" header="0.28" footer="0.25"/>
  <pageSetup horizontalDpi="600" verticalDpi="600" orientation="landscape" paperSize="9" scale="85" r:id="rId1"/>
  <rowBreaks count="1" manualBreakCount="1">
    <brk id="5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jjurcova</dc:creator>
  <cp:keywords/>
  <dc:description/>
  <cp:lastModifiedBy>sis</cp:lastModifiedBy>
  <cp:lastPrinted>2011-04-08T11:59:55Z</cp:lastPrinted>
  <dcterms:created xsi:type="dcterms:W3CDTF">2009-07-01T10:39:55Z</dcterms:created>
  <dcterms:modified xsi:type="dcterms:W3CDTF">2011-04-08T12:11:41Z</dcterms:modified>
  <cp:category/>
  <cp:version/>
  <cp:contentType/>
  <cp:contentStatus/>
</cp:coreProperties>
</file>