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8900" windowHeight="11985" firstSheet="3" activeTab="6"/>
  </bookViews>
  <sheets>
    <sheet name="Tab. 1 rámcová bilancia" sheetId="1" r:id="rId1"/>
    <sheet name="Tab. 2 stav a pohyb DLNM aDLHM" sheetId="2" r:id="rId2"/>
    <sheet name="Tab. 3 obst. DLNM a DLHM" sheetId="3" r:id="rId3"/>
    <sheet name="Tab. 4 pohľ.SP podľa druhov" sheetId="4" r:id="rId4"/>
    <sheet name="Tab. 5 stav pohľ." sheetId="5" r:id="rId5"/>
    <sheet name="Tab. 6 zostatok banka" sheetId="6" r:id="rId6"/>
    <sheet name="Tab. 7 fondy" sheetId="7" r:id="rId7"/>
    <sheet name="Tab.8 záväzky " sheetId="8" r:id="rId8"/>
    <sheet name="Tab. 9 str.1 Plnenie rozpočtu" sheetId="9" r:id="rId9"/>
    <sheet name="Tab 9 str.2 Plnenie rozpočtu" sheetId="10" r:id="rId10"/>
    <sheet name="Tab 9 str.3 Plnenie rozpočtu" sheetId="11" r:id="rId11"/>
    <sheet name="Graf č.1" sheetId="12" r:id="rId12"/>
  </sheets>
  <externalReferences>
    <externalReference r:id="rId15"/>
  </externalReferences>
  <definedNames>
    <definedName name="_xlnm.Print_Area" localSheetId="11">'Graf č.1'!$B$1:$J$27</definedName>
    <definedName name="_xlnm.Print_Area" localSheetId="0">'Tab. 1 rámcová bilancia'!$A$1:$N$30</definedName>
    <definedName name="_xlnm.Print_Area" localSheetId="1">'Tab. 2 stav a pohyb DLNM aDLHM'!$A$1:$G$28</definedName>
    <definedName name="_xlnm.Print_Area" localSheetId="2">'Tab. 3 obst. DLNM a DLHM'!$A$1:$H$20</definedName>
    <definedName name="_xlnm.Print_Area" localSheetId="4">'Tab. 5 stav pohľ.'!$A$1:$H$67</definedName>
    <definedName name="_xlnm.Print_Area" localSheetId="5">'Tab. 6 zostatok banka'!$A$1:$G$29</definedName>
    <definedName name="_xlnm.Print_Area" localSheetId="7">'Tab.8 záväzky '!$A$1:$H$68</definedName>
  </definedNames>
  <calcPr fullCalcOnLoad="1"/>
</workbook>
</file>

<file path=xl/sharedStrings.xml><?xml version="1.0" encoding="utf-8"?>
<sst xmlns="http://schemas.openxmlformats.org/spreadsheetml/2006/main" count="667" uniqueCount="395">
  <si>
    <t>Začiatočný zostatok</t>
  </si>
  <si>
    <t>Konečný zostatok</t>
  </si>
  <si>
    <t>Správny fond</t>
  </si>
  <si>
    <t>Sociálny fond</t>
  </si>
  <si>
    <t>Základný fond nemocenského poistenia</t>
  </si>
  <si>
    <t>R. č.</t>
  </si>
  <si>
    <t>Tabuľka č. 6</t>
  </si>
  <si>
    <t>Fondy Sociálnej poisťovne</t>
  </si>
  <si>
    <t>Tvorba</t>
  </si>
  <si>
    <t>Čerpanie</t>
  </si>
  <si>
    <t>Fond prevádzkových prostriedkov</t>
  </si>
  <si>
    <t>FONDY SOCIÁLNEJ POISŤOVNE SPOLU</t>
  </si>
  <si>
    <t>Stred.</t>
  </si>
  <si>
    <t>Názov strediska</t>
  </si>
  <si>
    <t>Sociálna poisťovňa</t>
  </si>
  <si>
    <t>Spolu</t>
  </si>
  <si>
    <t>ústredie</t>
  </si>
  <si>
    <t>pobočky</t>
  </si>
  <si>
    <t>Ostatné príjmy</t>
  </si>
  <si>
    <t>Rámcová bilancia</t>
  </si>
  <si>
    <t>a vyjadrenie podielu majetku a zdrojov</t>
  </si>
  <si>
    <t>%</t>
  </si>
  <si>
    <t>PASÍVA CELKOM</t>
  </si>
  <si>
    <t>Účet tvorby fondov</t>
  </si>
  <si>
    <t>Fond dlhodobého majetku</t>
  </si>
  <si>
    <t>Základný fond poistenia v nezamestnanosti</t>
  </si>
  <si>
    <t>MAJETOK</t>
  </si>
  <si>
    <t>Dlhodobý nehmotný majetok</t>
  </si>
  <si>
    <t>Dlhodobý hmotný majetok</t>
  </si>
  <si>
    <t>Výsledok hospodárenia</t>
  </si>
  <si>
    <t>NEOBEŽNÝ MAJETOK</t>
  </si>
  <si>
    <t>Pohľadávky - menovitá hodnota</t>
  </si>
  <si>
    <t>CUDZIE ZDROJE</t>
  </si>
  <si>
    <t>OBEŽNÝ MAJETOK</t>
  </si>
  <si>
    <t>MAJETOK CELKOM</t>
  </si>
  <si>
    <t>100%</t>
  </si>
  <si>
    <t>a</t>
  </si>
  <si>
    <t>b</t>
  </si>
  <si>
    <t>Zásoby</t>
  </si>
  <si>
    <t>VLASTNÉ ZDROJE KRYTIA MAJETKU</t>
  </si>
  <si>
    <t>c</t>
  </si>
  <si>
    <t>Obstaranie dlhodobého nehmotného</t>
  </si>
  <si>
    <t>a dlhodobého hmotného majetku</t>
  </si>
  <si>
    <t>Prechodné účty (náklady budúcich období)</t>
  </si>
  <si>
    <t xml:space="preserve">                     - opravné položky</t>
  </si>
  <si>
    <t>Základný fond starobného poistenia</t>
  </si>
  <si>
    <t>Základný fond invalidného poistenia</t>
  </si>
  <si>
    <t>Základný fond garančného poistenia</t>
  </si>
  <si>
    <t>Základný fond úrazového poistenia</t>
  </si>
  <si>
    <t>nehmotný a hmotný majetok</t>
  </si>
  <si>
    <t xml:space="preserve">Poskytnuté preddavky na dlhodobý </t>
  </si>
  <si>
    <t>a ostatné záväzky)</t>
  </si>
  <si>
    <t xml:space="preserve">Záväzky fondov (vnútorné zúčtovanie </t>
  </si>
  <si>
    <t xml:space="preserve">Fond dlhodobého majetku </t>
  </si>
  <si>
    <t>a fond prevádzkových prostriedkov</t>
  </si>
  <si>
    <t>Tabuľka č. 1</t>
  </si>
  <si>
    <t>Základný fond invalidého poistenia</t>
  </si>
  <si>
    <t>Ostatné platby základných fondov</t>
  </si>
  <si>
    <t>Zúčtovanie so VšZP rok 1994</t>
  </si>
  <si>
    <t>Zúčtovanie poistného za rok 1993</t>
  </si>
  <si>
    <t>Peniaze ceste</t>
  </si>
  <si>
    <t>Rezervný fond solidarity</t>
  </si>
  <si>
    <t>Tabuľka č. 8</t>
  </si>
  <si>
    <t>R.č.</t>
  </si>
  <si>
    <t>z toho</t>
  </si>
  <si>
    <t>Začiatočný</t>
  </si>
  <si>
    <t xml:space="preserve">Konečný </t>
  </si>
  <si>
    <t xml:space="preserve">Dlhodobé </t>
  </si>
  <si>
    <t xml:space="preserve">Krátkodobé </t>
  </si>
  <si>
    <t>zostatok</t>
  </si>
  <si>
    <t>Úhrady</t>
  </si>
  <si>
    <t>Predpisy</t>
  </si>
  <si>
    <t>záväzky</t>
  </si>
  <si>
    <t>(MD)</t>
  </si>
  <si>
    <t>(DAL)</t>
  </si>
  <si>
    <t>1</t>
  </si>
  <si>
    <t>4</t>
  </si>
  <si>
    <t>v tom:</t>
  </si>
  <si>
    <t>Zúčtovanie poistného so VšZP rok 1994</t>
  </si>
  <si>
    <t xml:space="preserve">Správny fond     </t>
  </si>
  <si>
    <t xml:space="preserve">Správny fond      </t>
  </si>
  <si>
    <t>Účet</t>
  </si>
  <si>
    <t>Riadok súvahy</t>
  </si>
  <si>
    <t>Konečný</t>
  </si>
  <si>
    <t xml:space="preserve">                        z toho</t>
  </si>
  <si>
    <t>dlhodobé</t>
  </si>
  <si>
    <t>krátkodobé</t>
  </si>
  <si>
    <t>podľa okruhov činností vo väzbe na riadky súvahy</t>
  </si>
  <si>
    <t>Dlhodobé</t>
  </si>
  <si>
    <t>pohľadávky</t>
  </si>
  <si>
    <t>Pohľadávky z obchodného styku</t>
  </si>
  <si>
    <t>Poskytnuté prevádzkové preddavky a ostatné pohľadávky</t>
  </si>
  <si>
    <t xml:space="preserve">Správny fond                  </t>
  </si>
  <si>
    <t xml:space="preserve">Základný fond invalidného poistenia  </t>
  </si>
  <si>
    <t xml:space="preserve">Pohľadávky voči zamestnancom </t>
  </si>
  <si>
    <t xml:space="preserve">Správny fond </t>
  </si>
  <si>
    <t xml:space="preserve">   </t>
  </si>
  <si>
    <t xml:space="preserve">                    Text                                              Účet</t>
  </si>
  <si>
    <t>DLHODOBÉ A KRÁTKODOBÉ POHĽADÁVKY SPOLU</t>
  </si>
  <si>
    <t>031 a 036</t>
  </si>
  <si>
    <t>032 a 037</t>
  </si>
  <si>
    <t>033 a 038</t>
  </si>
  <si>
    <t>030 a 035</t>
  </si>
  <si>
    <t>082</t>
  </si>
  <si>
    <t>091</t>
  </si>
  <si>
    <t>092</t>
  </si>
  <si>
    <t>093</t>
  </si>
  <si>
    <t xml:space="preserve">                                                  Rekapitulácia  - väzba na účtovný výkaz (Súvaha Úč SP 1- 01)</t>
  </si>
  <si>
    <t>034 a 043</t>
  </si>
  <si>
    <t>042</t>
  </si>
  <si>
    <t xml:space="preserve">v tom:                                                                          </t>
  </si>
  <si>
    <t xml:space="preserve">Krátkodobé rezervy                                                                </t>
  </si>
  <si>
    <t xml:space="preserve">v tom:                                                                      </t>
  </si>
  <si>
    <t xml:space="preserve">v tom:                                                                        </t>
  </si>
  <si>
    <t xml:space="preserve">Ostatné priame dane                                              </t>
  </si>
  <si>
    <r>
      <t>DLHODOBÉ A KRÁTKODOBÉ ZÁV</t>
    </r>
    <r>
      <rPr>
        <b/>
        <sz val="12"/>
        <rFont val="Arial"/>
        <family val="2"/>
      </rPr>
      <t>Ä</t>
    </r>
    <r>
      <rPr>
        <b/>
        <sz val="12"/>
        <rFont val="Arial CE"/>
        <family val="2"/>
      </rPr>
      <t>ZKY SPOLU</t>
    </r>
  </si>
  <si>
    <r>
      <t>DLHODOBÉ A KRÁTKODOBÉ ZÁV</t>
    </r>
    <r>
      <rPr>
        <b/>
        <sz val="12"/>
        <rFont val="Arial"/>
        <family val="2"/>
      </rPr>
      <t>Ä</t>
    </r>
    <r>
      <rPr>
        <b/>
        <sz val="12"/>
        <rFont val="Arial CE"/>
        <family val="0"/>
      </rPr>
      <t>ZKY SPOLU</t>
    </r>
  </si>
  <si>
    <t>Pohľadávky na poistnom a príspevkoch na starobné</t>
  </si>
  <si>
    <t>dôchodkové sporenie</t>
  </si>
  <si>
    <t xml:space="preserve">Pohľadávky na poistnom a príspevkoch na starobné     </t>
  </si>
  <si>
    <t>Zúčtovanie so Sociálnou poisťovňou a zdravotnými</t>
  </si>
  <si>
    <t>Zúčtovanie so Sociálnou poisťovňou</t>
  </si>
  <si>
    <t>Pohľadávky voči zamestnancom                                      335</t>
  </si>
  <si>
    <t>dôchodkové sporenie                                                       316</t>
  </si>
  <si>
    <t>Pohľadávky z obchodného styku   (311 až 315 okrem r.029)</t>
  </si>
  <si>
    <t>Tabuľka č. 7</t>
  </si>
  <si>
    <t>Tabuľka č. 5</t>
  </si>
  <si>
    <t>ZDROJE</t>
  </si>
  <si>
    <t>Zdaňovaná činnosť</t>
  </si>
  <si>
    <t>Ostatné fondy</t>
  </si>
  <si>
    <t>Záväzky voči zamestnancom a ostatné záväzky voči zamestnancom</t>
  </si>
  <si>
    <t>Tabuľka č. 2</t>
  </si>
  <si>
    <t xml:space="preserve">Stav a pohyb dlhodobého nehmotného a dlhodobého hmotného majetku </t>
  </si>
  <si>
    <t>Číslo účtu, druh majetku</t>
  </si>
  <si>
    <t>Prírastky</t>
  </si>
  <si>
    <t>Úbytky</t>
  </si>
  <si>
    <t xml:space="preserve">Konečný zostatok </t>
  </si>
  <si>
    <t>013 - Softvér</t>
  </si>
  <si>
    <t>021 - Stavby</t>
  </si>
  <si>
    <t>022 - Stroje, prístroje a zariadenia</t>
  </si>
  <si>
    <t>023 - Dopravné prostriedky</t>
  </si>
  <si>
    <t>031 - Pozemky</t>
  </si>
  <si>
    <t>032 - Umelecké diela a zbierky</t>
  </si>
  <si>
    <t>SPOLU dlhodobý nehmotný a hmotný majetok</t>
  </si>
  <si>
    <t xml:space="preserve">       r. 1 až 6</t>
  </si>
  <si>
    <t>041 - Obstaranie dlhodobého nehmotného majetku</t>
  </si>
  <si>
    <t>042 - Obstaranie dlhodobého hmotného majetku</t>
  </si>
  <si>
    <t>SPOLU obstaranie dlhodobého nehmotného</t>
  </si>
  <si>
    <t xml:space="preserve">             a dlhodobého hmotného majetku</t>
  </si>
  <si>
    <t xml:space="preserve">         r. 8 a 9</t>
  </si>
  <si>
    <t xml:space="preserve">SPOLU oprávky </t>
  </si>
  <si>
    <t xml:space="preserve">SPOLU </t>
  </si>
  <si>
    <t>Tabuľka č. 3</t>
  </si>
  <si>
    <t xml:space="preserve">Prehľad o obstarávaní a zaradení dlhodobého nehmotného a dlhodobého hmotného majetku </t>
  </si>
  <si>
    <t xml:space="preserve">R. č. </t>
  </si>
  <si>
    <t>Softvér</t>
  </si>
  <si>
    <t>Stavby</t>
  </si>
  <si>
    <t>Stroje, zariadenia a technika</t>
  </si>
  <si>
    <t>Projektová dokumnetá-cia</t>
  </si>
  <si>
    <t>SPOLU</t>
  </si>
  <si>
    <t>Nákup nového dlhodobého majetku</t>
  </si>
  <si>
    <t xml:space="preserve">Zaradenie dlhodobého majetku do dlhodobého nehmotného </t>
  </si>
  <si>
    <t>Zaradenie dlhodobého majetku preberacími protokolmi - pobočky</t>
  </si>
  <si>
    <t xml:space="preserve">Zaradenie dlhodobého nehmotného a dlhodobého </t>
  </si>
  <si>
    <t>Pobočka</t>
  </si>
  <si>
    <t>Pohľadávky na poistnom a príspevkoch na SDS celkom ( účet 316 )</t>
  </si>
  <si>
    <t>Banská Bystrica</t>
  </si>
  <si>
    <t>Bardejov</t>
  </si>
  <si>
    <t>Bratislava</t>
  </si>
  <si>
    <t>Bratislava-okolie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</si>
  <si>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</si>
  <si>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</si>
  <si>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</si>
  <si>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</si>
  <si>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</si>
  <si>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</si>
  <si>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</si>
  <si>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Košice-okolie</t>
  </si>
  <si>
    <t>Levice</t>
  </si>
  <si>
    <t xml:space="preserve">Liptovský Mikuláš 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</si>
  <si>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</si>
  <si>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</si>
  <si>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</si>
  <si>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</si>
  <si>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</si>
  <si>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</si>
  <si>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</si>
  <si>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</si>
  <si>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</si>
  <si>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</si>
  <si>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</si>
  <si>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</si>
  <si>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</si>
  <si>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</si>
  <si>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 xml:space="preserve">Svidník </t>
  </si>
  <si>
    <t>Topoľčany</t>
  </si>
  <si>
    <t>Trebišov</t>
  </si>
  <si>
    <t>Trenčín</t>
  </si>
  <si>
    <t>Trnava</t>
  </si>
  <si>
    <t xml:space="preserve">Veľký Krtíš </t>
  </si>
  <si>
    <t>Vranov n/T</t>
  </si>
  <si>
    <t>Zvolen</t>
  </si>
  <si>
    <t>Žiar nad Hronom</t>
  </si>
  <si>
    <t>Žilina</t>
  </si>
  <si>
    <t xml:space="preserve">Zostatok na bankových účtoch podľa základných okruhov činností v organizačných zložkách </t>
  </si>
  <si>
    <t>Číslo</t>
  </si>
  <si>
    <t xml:space="preserve">Druhy pohľadávok </t>
  </si>
  <si>
    <t>pohľadávky na základe rozhodnutia</t>
  </si>
  <si>
    <t>poistné</t>
  </si>
  <si>
    <t>penále</t>
  </si>
  <si>
    <t xml:space="preserve">pokuty </t>
  </si>
  <si>
    <t xml:space="preserve">poplatky  </t>
  </si>
  <si>
    <t>regresy</t>
  </si>
  <si>
    <t xml:space="preserve">preplatky na dávkach   </t>
  </si>
  <si>
    <t>Ostatné</t>
  </si>
  <si>
    <t>SP pobočky</t>
  </si>
  <si>
    <t>Ústredie</t>
  </si>
  <si>
    <t>SP spolu</t>
  </si>
  <si>
    <t>Stav k 31. 12. 2008</t>
  </si>
  <si>
    <t xml:space="preserve">Prechodné účty  ( výnosy budúcich období) </t>
  </si>
  <si>
    <t>výdavky budúcich období)</t>
  </si>
  <si>
    <t>Ukazovateľ</t>
  </si>
  <si>
    <t xml:space="preserve">Zdroje </t>
  </si>
  <si>
    <t>Príjmy v bežnom roku</t>
  </si>
  <si>
    <t>Príjmy na nemocenské poistenie</t>
  </si>
  <si>
    <t>a) poistné od  ekonomicky aktívneho obyvateľstva (EAO)</t>
  </si>
  <si>
    <t xml:space="preserve">    zamestnanec</t>
  </si>
  <si>
    <t xml:space="preserve">    zamestnávateľ</t>
  </si>
  <si>
    <t xml:space="preserve">    povinne nemocensky poistená SZČO</t>
  </si>
  <si>
    <t xml:space="preserve">    dobrovoľne nemocensky poistená osoba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</si>
  <si>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</si>
  <si>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</si>
  <si>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</si>
  <si>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</si>
  <si>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</si>
  <si>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zamestnávateľ </t>
  </si>
  <si>
    <t xml:space="preserve">    povinne dôchodkovo poistená SZČO</t>
  </si>
  <si>
    <t xml:space="preserve">    dobrovoľne dôchodkovo poistená osoba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</si>
  <si>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</si>
  <si>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</si>
  <si>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</si>
  <si>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</si>
  <si>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</si>
  <si>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</si>
  <si>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Príjmy na garančné poistenie</t>
  </si>
  <si>
    <t>e) príspevky na SDS zaplatené zamestnávateľom po uplynutí 60 dní</t>
  </si>
  <si>
    <t>Príjmy na poistenie v nezamestnanosti</t>
  </si>
  <si>
    <t xml:space="preserve">    dobrovoľne  poistená osoba v nezamestnanosti</t>
  </si>
  <si>
    <t>Príjmy z poistného do rezervného fondu solidarity</t>
  </si>
  <si>
    <t xml:space="preserve">    dobrovoľne  dôchodkovo poistená osoba </t>
  </si>
  <si>
    <t>Príjmy správneho fondu</t>
  </si>
  <si>
    <t xml:space="preserve"> - z ostatných príjmov</t>
  </si>
  <si>
    <t>Príjmy  celkom</t>
  </si>
  <si>
    <t xml:space="preserve">    povinne  poistená SZČO</t>
  </si>
  <si>
    <t xml:space="preserve">    dobrovoľne  poistená osoba</t>
  </si>
  <si>
    <t>v Euro</t>
  </si>
  <si>
    <t>pohľadávky na poistnom na základe výkazu, prihlášky evidované v účtovníctve (aj pred lehotou splatnosti) (účty 31611 a 316911)</t>
  </si>
  <si>
    <t>Stav k 31. 12. 2009</t>
  </si>
  <si>
    <t>v Eur</t>
  </si>
  <si>
    <t>Zúčtovanie dávok od štátu</t>
  </si>
  <si>
    <t>Zúčtovanie štátnych dávok</t>
  </si>
  <si>
    <t xml:space="preserve">Ostatné krátkodobé pohľadávky </t>
  </si>
  <si>
    <t>Ostaté krátkodobé pohľadávky                                         378</t>
  </si>
  <si>
    <t>Nevyfakrúrované dodávky</t>
  </si>
  <si>
    <t>Zúčtovanie poistného zarok 1993</t>
  </si>
  <si>
    <t>PRECHODNÉ ÚČTY AKTÍV A PASÍV (riadok 104 a 105 súvahy)</t>
  </si>
  <si>
    <t>078, 085</t>
  </si>
  <si>
    <t>084,087,088</t>
  </si>
  <si>
    <t>104,105</t>
  </si>
  <si>
    <t>076</t>
  </si>
  <si>
    <t>Rozdiel stĺ. 3-2</t>
  </si>
  <si>
    <t>% plnenia stĺ. 3/2</t>
  </si>
  <si>
    <t>b) poistné - dobrovoľný návrat do I. piliera z II. piliera</t>
  </si>
  <si>
    <t xml:space="preserve">c) štát </t>
  </si>
  <si>
    <t xml:space="preserve">d) Sociálna poisťovňa </t>
  </si>
  <si>
    <t>e) pokuty a penále</t>
  </si>
  <si>
    <t>f) dlžné poistné</t>
  </si>
  <si>
    <t>g) ostatné príjmy</t>
  </si>
  <si>
    <t xml:space="preserve"> - z príspevkov na SDS  (EAO)</t>
  </si>
  <si>
    <t xml:space="preserve"> - z príspevkov na SDS  (štát)</t>
  </si>
  <si>
    <t>h) príspevky na SDS zaplatené zamestnávateľom po uplynutí 60 dní</t>
  </si>
  <si>
    <t>i) príjmy správneho fondu z príspevkov na SDS (EAO)</t>
  </si>
  <si>
    <t>j) príjmy správneho fondu z príspevkov na SDS (štát)</t>
  </si>
  <si>
    <t>CUDZIE ZDROJE SOCIÁLNEJ POISŤOVNE</t>
  </si>
  <si>
    <t>Daňové záväzky                                                                                          (342)</t>
  </si>
  <si>
    <t>Záväzky z obchodného styku                                                   (321 až 329, 323)</t>
  </si>
  <si>
    <t>Záväzky voči zamestnancom                                                             (331 + 333)</t>
  </si>
  <si>
    <t>Tvorba fondov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</si>
  <si>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</si>
  <si>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</si>
  <si>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</si>
  <si>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</si>
  <si>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</t>
  </si>
  <si>
    <t>e) Základný fond garančného poistenia</t>
  </si>
  <si>
    <t>f) Základný fond poistenia v nezamestnanosti</t>
  </si>
  <si>
    <t>g) Rezervný fond solidarity</t>
  </si>
  <si>
    <t>h) Správny fond</t>
  </si>
  <si>
    <t>v tom tvorba:</t>
  </si>
  <si>
    <t xml:space="preserve">z poistného </t>
  </si>
  <si>
    <t xml:space="preserve"> z príspevkov na SDS - pobočky</t>
  </si>
  <si>
    <t xml:space="preserve"> z príspevkov na SDS - štát</t>
  </si>
  <si>
    <t xml:space="preserve"> z príspevkov na SDS od zamest. po uplynutí 60 dní</t>
  </si>
  <si>
    <t>z ostaných príjmov</t>
  </si>
  <si>
    <t xml:space="preserve"> z Európskeho sociálneho fondu</t>
  </si>
  <si>
    <t>z toho: z Európskeho sociálneho fondu</t>
  </si>
  <si>
    <t>Tvorba fondov celkom</t>
  </si>
  <si>
    <t>Použitie prostriedkov jednotlivých fondov</t>
  </si>
  <si>
    <t>Bilančný rozdiel v bežnom roku</t>
  </si>
  <si>
    <t>.</t>
  </si>
  <si>
    <t>Bilančný rozdiel celkom</t>
  </si>
  <si>
    <t>Bilančný rozdiel po vykrytí deficitu</t>
  </si>
  <si>
    <t>v tis. Eur</t>
  </si>
  <si>
    <t xml:space="preserve">Vybraté príspevky na SDS </t>
  </si>
  <si>
    <t>zamestnávateľ</t>
  </si>
  <si>
    <t>povinne dôchodkovo poistená SZČO</t>
  </si>
  <si>
    <t>dobrovoľne dôchodkovo poistená osoba</t>
  </si>
  <si>
    <t>štát</t>
  </si>
  <si>
    <t>Postúpené príspevky na SDS</t>
  </si>
  <si>
    <t>príspevky postúpené za EAO</t>
  </si>
  <si>
    <t>v tom: zamestnávateľ</t>
  </si>
  <si>
    <t>zúčtované penále zo správneho fondu</t>
  </si>
  <si>
    <t>uhradené príspevky zo ZFGP</t>
  </si>
  <si>
    <t xml:space="preserve">Sociálny fond (riadok 082 súvahy)                         </t>
  </si>
  <si>
    <t>Sociálny fond                                                                                               (956)</t>
  </si>
  <si>
    <t>PRECHODNÉ ÚČTY PASÍV                                                                (383+384)</t>
  </si>
  <si>
    <t xml:space="preserve">                                Rekapitulácia - väzba na účtovný výkaz (Súvaha  Úč SP 1-01)</t>
  </si>
  <si>
    <t>Stav k 31. 12. 2010</t>
  </si>
  <si>
    <t xml:space="preserve">Krátkodobý finančný majetok </t>
  </si>
  <si>
    <t>k 31.12.2010</t>
  </si>
  <si>
    <t>k 1. 1. 2010</t>
  </si>
  <si>
    <t>Pozemky a budovy</t>
  </si>
  <si>
    <t>1 až 5</t>
  </si>
  <si>
    <t>Začiatočný zostatok k 1. 1. 2010</t>
  </si>
  <si>
    <r>
      <t>Sociálnej poisťovne k 31. 12. 2010</t>
    </r>
    <r>
      <rPr>
        <sz val="14"/>
        <rFont val="Arial CE"/>
        <family val="0"/>
      </rPr>
      <t xml:space="preserve"> </t>
    </r>
  </si>
  <si>
    <t>Prehľad o tvorbe a čerpaní fondov k 31. 12. 2010</t>
  </si>
  <si>
    <t>Stav a pohyb dlhodobých a krátkodobých  pohľadávok k 31. 12. 2010</t>
  </si>
  <si>
    <t>k 31. 12. 2010</t>
  </si>
  <si>
    <t>k 1.1.2010</t>
  </si>
  <si>
    <t>r. 7+10-11</t>
  </si>
  <si>
    <t>poistné na základe výkazu, prihlášky evidované v účtovníctve (aj pred lehotou splatnosti) (účty 31611 a 316911)</t>
  </si>
  <si>
    <t>Pohľadávky Sociálnej poisťovne na poistnom a príspevkoch na SDS podľa druhov k 31. 12. 2010 (v EUR)</t>
  </si>
  <si>
    <t>Tabuľka č. 4</t>
  </si>
  <si>
    <r>
      <t xml:space="preserve">Prírastky spolu                                                                                 </t>
    </r>
    <r>
      <rPr>
        <sz val="11"/>
        <rFont val="Arial CE"/>
        <family val="2"/>
      </rPr>
      <t xml:space="preserve">r. 2        </t>
    </r>
    <r>
      <rPr>
        <b/>
        <sz val="11"/>
        <rFont val="Arial CE"/>
        <family val="2"/>
      </rPr>
      <t xml:space="preserve">                                                      </t>
    </r>
  </si>
  <si>
    <t xml:space="preserve">                                - Stav a pohyb dlhodobých a krátkodobých záväzkov k 31.12.2010 podľa okruhov činností vo väzbe na riadky súvahy</t>
  </si>
  <si>
    <t xml:space="preserve">Iné záväzky (údaj z riadku 098  súvahy)                                          r.8 až 15 </t>
  </si>
  <si>
    <t>Záväzky voči zamestnancom (riadok 091 súvahy)                       r. 21 a 22</t>
  </si>
  <si>
    <t>(riadok 076 súvahy)                                                                          r, 28 a 29</t>
  </si>
  <si>
    <t>Daňové záväzky (riadok 093 súvahy)                                               r.26 a 27</t>
  </si>
  <si>
    <t xml:space="preserve">(riadok  031 a 036 súvahy)                                           r. 2 </t>
  </si>
  <si>
    <t>(riadok 034 a 043 súvahy)                                r. 17 až 22</t>
  </si>
  <si>
    <t xml:space="preserve">(riadok 033 a 038 súvahy)                                    r.14 a15 </t>
  </si>
  <si>
    <t>(riadok 032 a 037 súvahy)                                   r.4 až 12</t>
  </si>
  <si>
    <t>Dotácie a ostatné zúčtovanie so štátnym rozpočtom 
(riadok 042 súvahy)                                           r. 23 až 25</t>
  </si>
  <si>
    <t>Dotácie a ostatné zúčtovanie so štátnym rozpočtom      346</t>
  </si>
  <si>
    <t xml:space="preserve">                                - Prechodné účty pasív k 31. 12. 2010 vo väzbe na riadky súvahy</t>
  </si>
  <si>
    <t>DLHODOBÉ A KRÁTKODOBÉ POHĽADÁVKY SPOLU 
(riadok 030 a  035 súvahy)                       r. 1, 3, 13,16,22</t>
  </si>
  <si>
    <t>a zdravotnými poisťovňami                                                                         (336)</t>
  </si>
  <si>
    <t>Záväzky z poistných vzťahov                                                                       (326)</t>
  </si>
  <si>
    <t>089</t>
  </si>
  <si>
    <t>(riadok 078 a 085 súvahy)                                                   r. 1,2,18,,20,23,25</t>
  </si>
  <si>
    <t>Záväzky z obchodného styku (r. 084,086 až 088 a 098 súvahy)    r.3,7,16</t>
  </si>
  <si>
    <t>Dodávatelia a ostatné záväzky (r. 086, 087 a 088 súvahy)             r.4 až 6</t>
  </si>
  <si>
    <t>Ostatné dlhodobé záväzky ( riadok 084 súvahy )                                 r.17</t>
  </si>
  <si>
    <t>Záväzky z poistných vzťahov (riadok 089 Súvahy)                              r.19</t>
  </si>
  <si>
    <t xml:space="preserve">poisťovňami (riadok 092 súvahy)                                                            r. 24                                   </t>
  </si>
  <si>
    <t>073 1 - Oprávky k softvéru</t>
  </si>
  <si>
    <t>081 1 - Oprávky k stavbám</t>
  </si>
  <si>
    <t>082 1 - Oprávky k strojom, prístrojom a zariadeniam</t>
  </si>
  <si>
    <t>083 1 - Oprávky k dopravným prostriedkom</t>
  </si>
  <si>
    <t>Nezaradený dlhodobý majetok k31.12.2010                        r. 1+3-7</t>
  </si>
  <si>
    <t>hmotného majetku                                                                         r.4 až 5</t>
  </si>
  <si>
    <t>Tabuľka č. 9 str. 1</t>
  </si>
  <si>
    <t xml:space="preserve">       Plnenie rozpočtu príjmov, výdavkov (nákladov) a tvorba fondov Sociálnej poisťovne k 31. 12.  2010</t>
  </si>
  <si>
    <t>Skutočnosť za rok 2009</t>
  </si>
  <si>
    <t>Schválený rozpočet na rok 2010 */</t>
  </si>
  <si>
    <t>Upravený rozpočet na rok 2010 **/</t>
  </si>
  <si>
    <t>Skutočnosť k 31. 12. 2010</t>
  </si>
  <si>
    <t>% plnenia stĺ. 4/3</t>
  </si>
  <si>
    <t>Rozdiel stĺ. 4-3</t>
  </si>
  <si>
    <t>b) poistné  - dobrovoľný návrat do I. piliera z II. piliera</t>
  </si>
  <si>
    <t>z toho prostriedky zo ŠFA a Štátneho rozpočtu SR</t>
  </si>
  <si>
    <t xml:space="preserve">  -z Európskeho sociálneho fondu</t>
  </si>
  <si>
    <t>k) príjmy správneho fondu z Európskeho sociálneho fondu</t>
  </si>
  <si>
    <t>Tabuľka č. 9 str. 2</t>
  </si>
  <si>
    <t xml:space="preserve">      Plnenie rozpočtu príjmov, výdavkov (nákladov) a tvorba fondov Sociálnej poisťovne k 31. 12.  2010</t>
  </si>
  <si>
    <t>Prevod z minulých rokov ***/</t>
  </si>
  <si>
    <t xml:space="preserve">    z toho Európsky sociálny fond</t>
  </si>
  <si>
    <t>*/ Údaje v stĺ. 2 sú schválené uznesením NR SR  č. 1754 zo 4. novembra  2009</t>
  </si>
  <si>
    <t>**/ Použitie prostriedkov základného fondu starobného poistenia a základného fondu poistenia v nezamestnanosti je zvýšené na základe vplyvu  2009</t>
  </si>
  <si>
    <t>zo zákona č. 572/2009 Z.z. z 2. decembra (účinnosť od 1.2.2010) a vplyvu zo zákona č. 52/2010 Z.z. z 11. februára 2010 (účinnosť od 1.9.2010)</t>
  </si>
  <si>
    <t xml:space="preserve">***/ Prevod fin. prostriedkov v stĺ. č. 3 a 4 je v súlade so schválenou účtovnou závierkou Sociálnej poisťovne za rok 2009 </t>
  </si>
  <si>
    <t>Tabuľka č. 9 str. 3</t>
  </si>
  <si>
    <t xml:space="preserve">                                          Príspevky na starobné dôchodkové sporenie</t>
  </si>
  <si>
    <t>príspevky postúpené  za štát</t>
  </si>
  <si>
    <t>príspevky postúpené  za Sociálnu poisťovňu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</si>
</sst>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_ ;\-#,##0.00\ "/>
    <numFmt numFmtId="173" formatCode="#,##0_ ;\-#,##0\ "/>
    <numFmt numFmtId="174" formatCode="0.0%"/>
    <numFmt numFmtId="175" formatCode="000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#,##0.00\ _S_k"/>
    <numFmt numFmtId="189" formatCode="#,##0.00\ &quot;Sk&quot;"/>
    <numFmt numFmtId="190" formatCode="000,000"/>
    <numFmt numFmtId="191" formatCode="00,000,000"/>
    <numFmt numFmtId="192" formatCode="#,##0.00_ ;[Red]\-#,##0.00\ "/>
    <numFmt numFmtId="193" formatCode="[$-41B]d\.\ mmmm\ yyyy"/>
    <numFmt numFmtId="194" formatCode="000\ 00"/>
    <numFmt numFmtId="195" formatCode="0;[Red]0"/>
    <numFmt numFmtId="196" formatCode="#,##0.00;[Red]#,##0.00"/>
    <numFmt numFmtId="197" formatCode="#,##0.00&quot; Sk&quot;;\-#,##0.00&quot; Sk&quot;"/>
    <numFmt numFmtId="198" formatCode="#,##0.0"/>
    <numFmt numFmtId="199" formatCode="#,##0.00\ _S_k;[Red]#,##0.00\ _S_k"/>
    <numFmt numFmtId="200" formatCode="#,##0.00\ &quot;Sk&quot;;[Red]#,##0.00\ &quot;Sk&quot;"/>
    <numFmt numFmtId="201" formatCode="0.00_ ;[Red]\-0.00\ "/>
    <numFmt numFmtId="202" formatCode="0.0"/>
    <numFmt numFmtId="203" formatCode="dd/mm/yy;@"/>
    <numFmt numFmtId="204" formatCode="0_ ;[Red]\-0\ "/>
    <numFmt numFmtId="205" formatCode="#,##0.0\ _S_k"/>
    <numFmt numFmtId="206" formatCode="d/m/yy;@"/>
    <numFmt numFmtId="207" formatCode="mmmm\ yy"/>
    <numFmt numFmtId="208" formatCode="000.0"/>
    <numFmt numFmtId="209" formatCode="000.00"/>
    <numFmt numFmtId="210" formatCode="#,##0_ ;[Red]\-#,##0\ "/>
    <numFmt numFmtId="211" formatCode="[$-41B]mmmm\ yy;@"/>
    <numFmt numFmtId="212" formatCode="00000"/>
    <numFmt numFmtId="213" formatCode="0.00_ ;\-0.00\ "/>
    <numFmt numFmtId="214" formatCode="000."/>
    <numFmt numFmtId="215" formatCode="mmm/yyyy"/>
    <numFmt numFmtId="216" formatCode="dd/mm/yyyy"/>
    <numFmt numFmtId="217" formatCode="d/m/yyyy;@"/>
    <numFmt numFmtId="218" formatCode="d/m/yy"/>
    <numFmt numFmtId="219" formatCode="###\ ###\ ###\ ##0.00"/>
    <numFmt numFmtId="220" formatCode="#,##0\ _S_k"/>
    <numFmt numFmtId="221" formatCode="#,##0.00000"/>
    <numFmt numFmtId="222" formatCode="#,##0\ &quot;Sk&quot;"/>
    <numFmt numFmtId="223" formatCode="#,##0.0000"/>
    <numFmt numFmtId="224" formatCode="0.000"/>
    <numFmt numFmtId="225" formatCode="0.0000"/>
    <numFmt numFmtId="226" formatCode="_-* #,##0.0\ _S_k_-;\-* #,##0.0\ _S_k_-;_-* &quot;-&quot;\ _S_k_-;_-@_-"/>
    <numFmt numFmtId="227" formatCode="_-* #,##0.00\ _S_k_-;\-* #,##0.00\ _S_k_-;_-* &quot;-&quot;\ _S_k_-;_-@_-"/>
  </numFmts>
  <fonts count="6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2"/>
    </font>
    <font>
      <b/>
      <sz val="10"/>
      <name val="Arial"/>
      <family val="0"/>
    </font>
    <font>
      <sz val="14"/>
      <name val="Arial CE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sz val="17.25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1"/>
      </patternFill>
    </fill>
    <fill>
      <patternFill patternType="solid">
        <fgColor indexed="43"/>
        <bgColor indexed="64"/>
      </patternFill>
    </fill>
    <fill>
      <patternFill patternType="gray125">
        <bgColor indexed="47"/>
      </patternFill>
    </fill>
    <fill>
      <patternFill patternType="gray125">
        <b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63"/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3" fontId="16" fillId="0" borderId="0">
      <alignment/>
      <protection/>
    </xf>
    <xf numFmtId="3" fontId="5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2" fontId="1" fillId="0" borderId="0">
      <alignment/>
      <protection/>
    </xf>
    <xf numFmtId="0" fontId="51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49" fontId="17" fillId="0" borderId="0">
      <alignment/>
      <protection/>
    </xf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>
      <alignment/>
      <protection/>
    </xf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shrinkToFit="1"/>
    </xf>
    <xf numFmtId="49" fontId="2" fillId="0" borderId="0" xfId="0" applyNumberFormat="1" applyFont="1" applyBorder="1" applyAlignment="1">
      <alignment horizontal="right" shrinkToFi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20" xfId="0" applyFont="1" applyBorder="1" applyAlignment="1">
      <alignment horizontal="left"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3" fontId="6" fillId="0" borderId="2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shrinkToFit="1"/>
    </xf>
    <xf numFmtId="3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" fontId="6" fillId="0" borderId="27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7" xfId="0" applyFont="1" applyBorder="1" applyAlignment="1">
      <alignment/>
    </xf>
    <xf numFmtId="0" fontId="1" fillId="0" borderId="0" xfId="0" applyFont="1" applyAlignment="1">
      <alignment horizontal="center" shrinkToFit="1"/>
    </xf>
    <xf numFmtId="0" fontId="1" fillId="0" borderId="32" xfId="0" applyFont="1" applyBorder="1" applyAlignment="1">
      <alignment/>
    </xf>
    <xf numFmtId="0" fontId="6" fillId="0" borderId="20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6" xfId="0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35" xfId="0" applyNumberFormat="1" applyFont="1" applyBorder="1" applyAlignment="1">
      <alignment horizontal="right"/>
    </xf>
    <xf numFmtId="0" fontId="6" fillId="0" borderId="36" xfId="0" applyFont="1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49" fontId="6" fillId="0" borderId="25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" fontId="0" fillId="0" borderId="17" xfId="0" applyNumberFormat="1" applyBorder="1" applyAlignment="1">
      <alignment/>
    </xf>
    <xf numFmtId="0" fontId="1" fillId="0" borderId="0" xfId="0" applyFont="1" applyAlignment="1">
      <alignment horizontal="center"/>
    </xf>
    <xf numFmtId="4" fontId="6" fillId="0" borderId="18" xfId="0" applyNumberFormat="1" applyFont="1" applyBorder="1" applyAlignment="1">
      <alignment horizontal="right" shrinkToFit="1"/>
    </xf>
    <xf numFmtId="4" fontId="1" fillId="0" borderId="18" xfId="0" applyNumberFormat="1" applyFont="1" applyBorder="1" applyAlignment="1">
      <alignment shrinkToFit="1"/>
    </xf>
    <xf numFmtId="0" fontId="1" fillId="0" borderId="46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34" borderId="11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top"/>
    </xf>
    <xf numFmtId="0" fontId="6" fillId="34" borderId="26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vertical="top"/>
    </xf>
    <xf numFmtId="0" fontId="1" fillId="34" borderId="34" xfId="0" applyFont="1" applyFill="1" applyBorder="1" applyAlignment="1">
      <alignment horizontal="center"/>
    </xf>
    <xf numFmtId="14" fontId="1" fillId="34" borderId="47" xfId="0" applyNumberFormat="1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6" fillId="34" borderId="49" xfId="0" applyFont="1" applyFill="1" applyBorder="1" applyAlignment="1">
      <alignment/>
    </xf>
    <xf numFmtId="0" fontId="1" fillId="34" borderId="47" xfId="0" applyFont="1" applyFill="1" applyBorder="1" applyAlignment="1">
      <alignment horizontal="center" vertical="top"/>
    </xf>
    <xf numFmtId="0" fontId="1" fillId="34" borderId="50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37" borderId="49" xfId="0" applyFont="1" applyFill="1" applyBorder="1" applyAlignment="1">
      <alignment horizontal="left"/>
    </xf>
    <xf numFmtId="0" fontId="1" fillId="37" borderId="51" xfId="0" applyFont="1" applyFill="1" applyBorder="1" applyAlignment="1">
      <alignment horizontal="center"/>
    </xf>
    <xf numFmtId="49" fontId="1" fillId="37" borderId="52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top"/>
    </xf>
    <xf numFmtId="0" fontId="1" fillId="34" borderId="24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1" fillId="34" borderId="35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/>
    </xf>
    <xf numFmtId="0" fontId="1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/>
    </xf>
    <xf numFmtId="14" fontId="1" fillId="34" borderId="51" xfId="0" applyNumberFormat="1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 vertical="top"/>
    </xf>
    <xf numFmtId="0" fontId="1" fillId="34" borderId="50" xfId="0" applyFont="1" applyFill="1" applyBorder="1" applyAlignment="1">
      <alignment horizontal="center" vertical="top"/>
    </xf>
    <xf numFmtId="14" fontId="1" fillId="34" borderId="47" xfId="0" applyNumberFormat="1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37" borderId="11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3" fontId="1" fillId="37" borderId="10" xfId="0" applyNumberFormat="1" applyFont="1" applyFill="1" applyBorder="1" applyAlignment="1">
      <alignment/>
    </xf>
    <xf numFmtId="0" fontId="1" fillId="37" borderId="49" xfId="0" applyFont="1" applyFill="1" applyBorder="1" applyAlignment="1">
      <alignment/>
    </xf>
    <xf numFmtId="0" fontId="1" fillId="37" borderId="47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" fontId="1" fillId="34" borderId="53" xfId="0" applyNumberFormat="1" applyFont="1" applyFill="1" applyBorder="1" applyAlignment="1">
      <alignment/>
    </xf>
    <xf numFmtId="3" fontId="6" fillId="34" borderId="54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3" fontId="6" fillId="34" borderId="22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4" fontId="13" fillId="38" borderId="55" xfId="0" applyNumberFormat="1" applyFont="1" applyFill="1" applyBorder="1" applyAlignment="1">
      <alignment horizontal="center" vertical="center"/>
    </xf>
    <xf numFmtId="4" fontId="13" fillId="38" borderId="56" xfId="0" applyNumberFormat="1" applyFont="1" applyFill="1" applyBorder="1" applyAlignment="1">
      <alignment horizontal="center" vertical="center"/>
    </xf>
    <xf numFmtId="4" fontId="13" fillId="38" borderId="56" xfId="0" applyNumberFormat="1" applyFont="1" applyFill="1" applyBorder="1" applyAlignment="1">
      <alignment horizontal="center" vertical="center" wrapText="1"/>
    </xf>
    <xf numFmtId="4" fontId="13" fillId="38" borderId="57" xfId="0" applyNumberFormat="1" applyFont="1" applyFill="1" applyBorder="1" applyAlignment="1">
      <alignment horizontal="center" vertical="center" wrapText="1"/>
    </xf>
    <xf numFmtId="175" fontId="0" fillId="0" borderId="43" xfId="0" applyNumberFormat="1" applyFont="1" applyFill="1" applyBorder="1" applyAlignment="1">
      <alignment horizontal="center"/>
    </xf>
    <xf numFmtId="4" fontId="12" fillId="0" borderId="42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/>
    </xf>
    <xf numFmtId="4" fontId="12" fillId="0" borderId="13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43" xfId="0" applyNumberFormat="1" applyFont="1" applyBorder="1" applyAlignment="1">
      <alignment/>
    </xf>
    <xf numFmtId="4" fontId="12" fillId="0" borderId="16" xfId="0" applyNumberFormat="1" applyFont="1" applyFill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0" fontId="0" fillId="0" borderId="43" xfId="0" applyFont="1" applyBorder="1" applyAlignment="1">
      <alignment horizontal="left"/>
    </xf>
    <xf numFmtId="4" fontId="12" fillId="0" borderId="18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43" xfId="0" applyNumberFormat="1" applyFont="1" applyFill="1" applyBorder="1" applyAlignment="1">
      <alignment/>
    </xf>
    <xf numFmtId="4" fontId="12" fillId="0" borderId="34" xfId="0" applyNumberFormat="1" applyFont="1" applyFill="1" applyBorder="1" applyAlignment="1">
      <alignment/>
    </xf>
    <xf numFmtId="4" fontId="12" fillId="0" borderId="43" xfId="51" applyNumberFormat="1" applyFont="1" applyBorder="1" applyAlignment="1">
      <alignment/>
      <protection/>
    </xf>
    <xf numFmtId="4" fontId="0" fillId="39" borderId="43" xfId="0" applyNumberFormat="1" applyFont="1" applyFill="1" applyBorder="1" applyAlignment="1">
      <alignment horizontal="left"/>
    </xf>
    <xf numFmtId="4" fontId="12" fillId="33" borderId="43" xfId="0" applyNumberFormat="1" applyFont="1" applyFill="1" applyBorder="1" applyAlignment="1">
      <alignment horizontal="left"/>
    </xf>
    <xf numFmtId="4" fontId="0" fillId="33" borderId="43" xfId="0" applyNumberFormat="1" applyFont="1" applyFill="1" applyBorder="1" applyAlignment="1">
      <alignment horizontal="left"/>
    </xf>
    <xf numFmtId="4" fontId="12" fillId="0" borderId="43" xfId="0" applyNumberFormat="1" applyFont="1" applyBorder="1" applyAlignment="1">
      <alignment/>
    </xf>
    <xf numFmtId="4" fontId="12" fillId="0" borderId="43" xfId="0" applyNumberFormat="1" applyFont="1" applyBorder="1" applyAlignment="1">
      <alignment/>
    </xf>
    <xf numFmtId="175" fontId="0" fillId="0" borderId="58" xfId="0" applyNumberFormat="1" applyFont="1" applyFill="1" applyBorder="1" applyAlignment="1">
      <alignment horizontal="center"/>
    </xf>
    <xf numFmtId="4" fontId="0" fillId="33" borderId="58" xfId="0" applyNumberFormat="1" applyFont="1" applyFill="1" applyBorder="1" applyAlignment="1">
      <alignment horizontal="left"/>
    </xf>
    <xf numFmtId="4" fontId="12" fillId="0" borderId="23" xfId="0" applyNumberFormat="1" applyFont="1" applyFill="1" applyBorder="1" applyAlignment="1">
      <alignment/>
    </xf>
    <xf numFmtId="4" fontId="12" fillId="0" borderId="46" xfId="0" applyNumberFormat="1" applyFont="1" applyBorder="1" applyAlignment="1">
      <alignment/>
    </xf>
    <xf numFmtId="4" fontId="12" fillId="0" borderId="46" xfId="0" applyNumberFormat="1" applyFont="1" applyBorder="1" applyAlignment="1">
      <alignment/>
    </xf>
    <xf numFmtId="4" fontId="12" fillId="0" borderId="59" xfId="0" applyNumberFormat="1" applyFont="1" applyBorder="1" applyAlignment="1">
      <alignment/>
    </xf>
    <xf numFmtId="0" fontId="13" fillId="38" borderId="37" xfId="0" applyFont="1" applyFill="1" applyBorder="1" applyAlignment="1">
      <alignment/>
    </xf>
    <xf numFmtId="4" fontId="13" fillId="38" borderId="32" xfId="0" applyNumberFormat="1" applyFont="1" applyFill="1" applyBorder="1" applyAlignment="1">
      <alignment/>
    </xf>
    <xf numFmtId="4" fontId="13" fillId="38" borderId="60" xfId="0" applyNumberFormat="1" applyFont="1" applyFill="1" applyBorder="1" applyAlignment="1">
      <alignment/>
    </xf>
    <xf numFmtId="4" fontId="13" fillId="38" borderId="61" xfId="0" applyNumberFormat="1" applyFont="1" applyFill="1" applyBorder="1" applyAlignment="1">
      <alignment/>
    </xf>
    <xf numFmtId="175" fontId="2" fillId="0" borderId="62" xfId="0" applyNumberFormat="1" applyFont="1" applyFill="1" applyBorder="1" applyAlignment="1">
      <alignment horizontal="center"/>
    </xf>
    <xf numFmtId="0" fontId="13" fillId="0" borderId="62" xfId="0" applyFont="1" applyBorder="1" applyAlignment="1">
      <alignment/>
    </xf>
    <xf numFmtId="4" fontId="13" fillId="0" borderId="63" xfId="0" applyNumberFormat="1" applyFont="1" applyFill="1" applyBorder="1" applyAlignment="1">
      <alignment/>
    </xf>
    <xf numFmtId="4" fontId="13" fillId="0" borderId="64" xfId="0" applyNumberFormat="1" applyFont="1" applyFill="1" applyBorder="1" applyAlignment="1">
      <alignment/>
    </xf>
    <xf numFmtId="4" fontId="13" fillId="0" borderId="65" xfId="0" applyNumberFormat="1" applyFont="1" applyBorder="1" applyAlignment="1">
      <alignment/>
    </xf>
    <xf numFmtId="4" fontId="13" fillId="0" borderId="65" xfId="0" applyNumberFormat="1" applyFont="1" applyBorder="1" applyAlignment="1">
      <alignment/>
    </xf>
    <xf numFmtId="4" fontId="13" fillId="0" borderId="65" xfId="0" applyNumberFormat="1" applyFont="1" applyBorder="1" applyAlignment="1">
      <alignment/>
    </xf>
    <xf numFmtId="4" fontId="13" fillId="0" borderId="66" xfId="0" applyNumberFormat="1" applyFont="1" applyBorder="1" applyAlignment="1">
      <alignment/>
    </xf>
    <xf numFmtId="4" fontId="13" fillId="38" borderId="62" xfId="0" applyNumberFormat="1" applyFont="1" applyFill="1" applyBorder="1" applyAlignment="1">
      <alignment/>
    </xf>
    <xf numFmtId="4" fontId="13" fillId="38" borderId="67" xfId="0" applyNumberFormat="1" applyFont="1" applyFill="1" applyBorder="1" applyAlignment="1">
      <alignment/>
    </xf>
    <xf numFmtId="3" fontId="1" fillId="34" borderId="47" xfId="0" applyNumberFormat="1" applyFont="1" applyFill="1" applyBorder="1" applyAlignment="1">
      <alignment horizontal="center"/>
    </xf>
    <xf numFmtId="3" fontId="1" fillId="34" borderId="48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3" fontId="7" fillId="0" borderId="13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/>
    </xf>
    <xf numFmtId="3" fontId="7" fillId="0" borderId="17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/>
    </xf>
    <xf numFmtId="3" fontId="3" fillId="0" borderId="70" xfId="0" applyNumberFormat="1" applyFont="1" applyBorder="1" applyAlignment="1">
      <alignment/>
    </xf>
    <xf numFmtId="3" fontId="3" fillId="0" borderId="36" xfId="0" applyNumberFormat="1" applyFont="1" applyBorder="1" applyAlignment="1">
      <alignment horizontal="center"/>
    </xf>
    <xf numFmtId="3" fontId="3" fillId="0" borderId="71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6" fillId="0" borderId="42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 vertical="top"/>
    </xf>
    <xf numFmtId="0" fontId="3" fillId="34" borderId="48" xfId="0" applyFont="1" applyFill="1" applyBorder="1" applyAlignment="1">
      <alignment horizontal="center" vertical="top"/>
    </xf>
    <xf numFmtId="0" fontId="7" fillId="33" borderId="26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center"/>
    </xf>
    <xf numFmtId="3" fontId="7" fillId="33" borderId="27" xfId="0" applyNumberFormat="1" applyFont="1" applyFill="1" applyBorder="1" applyAlignment="1">
      <alignment/>
    </xf>
    <xf numFmtId="3" fontId="7" fillId="33" borderId="34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left"/>
    </xf>
    <xf numFmtId="0" fontId="7" fillId="33" borderId="36" xfId="0" applyFont="1" applyFill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3" fontId="7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7" fillId="33" borderId="21" xfId="0" applyFont="1" applyFill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3" fillId="37" borderId="23" xfId="0" applyFont="1" applyFill="1" applyBorder="1" applyAlignment="1">
      <alignment/>
    </xf>
    <xf numFmtId="0" fontId="3" fillId="37" borderId="46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2" xfId="0" applyFont="1" applyFill="1" applyBorder="1" applyAlignment="1">
      <alignment horizontal="left"/>
    </xf>
    <xf numFmtId="0" fontId="6" fillId="0" borderId="3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6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37" borderId="49" xfId="0" applyFont="1" applyFill="1" applyBorder="1" applyAlignment="1">
      <alignment horizontal="left" wrapText="1"/>
    </xf>
    <xf numFmtId="3" fontId="1" fillId="37" borderId="47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2" fillId="35" borderId="72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 vertical="center"/>
    </xf>
    <xf numFmtId="49" fontId="2" fillId="35" borderId="56" xfId="0" applyNumberFormat="1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 vertical="top"/>
    </xf>
    <xf numFmtId="0" fontId="2" fillId="35" borderId="56" xfId="0" applyFont="1" applyFill="1" applyBorder="1" applyAlignment="1">
      <alignment horizontal="center"/>
    </xf>
    <xf numFmtId="0" fontId="2" fillId="35" borderId="57" xfId="0" applyFont="1" applyFill="1" applyBorder="1" applyAlignment="1">
      <alignment horizontal="center"/>
    </xf>
    <xf numFmtId="0" fontId="3" fillId="35" borderId="72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top"/>
    </xf>
    <xf numFmtId="0" fontId="3" fillId="35" borderId="57" xfId="0" applyFont="1" applyFill="1" applyBorder="1" applyAlignment="1">
      <alignment horizontal="center" vertical="top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 vertical="center"/>
    </xf>
    <xf numFmtId="4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4" fontId="3" fillId="37" borderId="46" xfId="0" applyNumberFormat="1" applyFont="1" applyFill="1" applyBorder="1" applyAlignment="1">
      <alignment/>
    </xf>
    <xf numFmtId="2" fontId="6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1" fillId="0" borderId="59" xfId="0" applyNumberFormat="1" applyFont="1" applyBorder="1" applyAlignment="1">
      <alignment horizontal="right" shrinkToFit="1"/>
    </xf>
    <xf numFmtId="172" fontId="6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2" fontId="1" fillId="0" borderId="17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/>
    </xf>
    <xf numFmtId="0" fontId="6" fillId="33" borderId="38" xfId="0" applyFont="1" applyFill="1" applyBorder="1" applyAlignment="1">
      <alignment/>
    </xf>
    <xf numFmtId="0" fontId="6" fillId="0" borderId="43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/>
    </xf>
    <xf numFmtId="0" fontId="1" fillId="0" borderId="58" xfId="0" applyFont="1" applyBorder="1" applyAlignment="1">
      <alignment/>
    </xf>
    <xf numFmtId="172" fontId="1" fillId="0" borderId="46" xfId="0" applyNumberFormat="1" applyFont="1" applyBorder="1" applyAlignment="1">
      <alignment horizontal="right"/>
    </xf>
    <xf numFmtId="172" fontId="7" fillId="33" borderId="13" xfId="0" applyNumberFormat="1" applyFont="1" applyFill="1" applyBorder="1" applyAlignment="1">
      <alignment/>
    </xf>
    <xf numFmtId="172" fontId="7" fillId="33" borderId="15" xfId="0" applyNumberFormat="1" applyFont="1" applyFill="1" applyBorder="1" applyAlignment="1">
      <alignment horizontal="right"/>
    </xf>
    <xf numFmtId="172" fontId="7" fillId="33" borderId="27" xfId="0" applyNumberFormat="1" applyFont="1" applyFill="1" applyBorder="1" applyAlignment="1">
      <alignment/>
    </xf>
    <xf numFmtId="172" fontId="7" fillId="33" borderId="70" xfId="0" applyNumberFormat="1" applyFont="1" applyFill="1" applyBorder="1" applyAlignment="1">
      <alignment/>
    </xf>
    <xf numFmtId="172" fontId="7" fillId="33" borderId="22" xfId="0" applyNumberFormat="1" applyFont="1" applyFill="1" applyBorder="1" applyAlignment="1">
      <alignment horizontal="right"/>
    </xf>
    <xf numFmtId="172" fontId="7" fillId="0" borderId="21" xfId="0" applyNumberFormat="1" applyFont="1" applyBorder="1" applyAlignment="1">
      <alignment/>
    </xf>
    <xf numFmtId="172" fontId="7" fillId="0" borderId="22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2" fontId="7" fillId="0" borderId="34" xfId="0" applyNumberFormat="1" applyFont="1" applyBorder="1" applyAlignment="1">
      <alignment horizontal="right"/>
    </xf>
    <xf numFmtId="172" fontId="7" fillId="0" borderId="36" xfId="0" applyNumberFormat="1" applyFont="1" applyBorder="1" applyAlignment="1">
      <alignment/>
    </xf>
    <xf numFmtId="172" fontId="7" fillId="0" borderId="73" xfId="0" applyNumberFormat="1" applyFont="1" applyBorder="1" applyAlignment="1">
      <alignment/>
    </xf>
    <xf numFmtId="172" fontId="7" fillId="0" borderId="35" xfId="0" applyNumberFormat="1" applyFont="1" applyBorder="1" applyAlignment="1">
      <alignment/>
    </xf>
    <xf numFmtId="172" fontId="7" fillId="0" borderId="74" xfId="0" applyNumberFormat="1" applyFont="1" applyBorder="1" applyAlignment="1">
      <alignment horizontal="right"/>
    </xf>
    <xf numFmtId="172" fontId="7" fillId="0" borderId="30" xfId="0" applyNumberFormat="1" applyFont="1" applyBorder="1" applyAlignment="1">
      <alignment horizontal="right"/>
    </xf>
    <xf numFmtId="172" fontId="7" fillId="0" borderId="14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7" fillId="0" borderId="15" xfId="0" applyNumberFormat="1" applyFont="1" applyBorder="1" applyAlignment="1">
      <alignment/>
    </xf>
    <xf numFmtId="172" fontId="7" fillId="33" borderId="21" xfId="0" applyNumberFormat="1" applyFont="1" applyFill="1" applyBorder="1" applyAlignment="1">
      <alignment/>
    </xf>
    <xf numFmtId="172" fontId="7" fillId="0" borderId="27" xfId="0" applyNumberFormat="1" applyFont="1" applyBorder="1" applyAlignment="1">
      <alignment horizontal="right"/>
    </xf>
    <xf numFmtId="172" fontId="7" fillId="0" borderId="13" xfId="0" applyNumberFormat="1" applyFont="1" applyBorder="1" applyAlignment="1">
      <alignment horizontal="right"/>
    </xf>
    <xf numFmtId="213" fontId="7" fillId="33" borderId="21" xfId="0" applyNumberFormat="1" applyFont="1" applyFill="1" applyBorder="1" applyAlignment="1">
      <alignment horizontal="right"/>
    </xf>
    <xf numFmtId="172" fontId="7" fillId="33" borderId="13" xfId="0" applyNumberFormat="1" applyFont="1" applyFill="1" applyBorder="1" applyAlignment="1">
      <alignment horizontal="right"/>
    </xf>
    <xf numFmtId="172" fontId="7" fillId="0" borderId="27" xfId="0" applyNumberFormat="1" applyFont="1" applyBorder="1" applyAlignment="1">
      <alignment/>
    </xf>
    <xf numFmtId="172" fontId="7" fillId="33" borderId="21" xfId="0" applyNumberFormat="1" applyFont="1" applyFill="1" applyBorder="1" applyAlignment="1">
      <alignment horizontal="right"/>
    </xf>
    <xf numFmtId="172" fontId="7" fillId="0" borderId="29" xfId="0" applyNumberFormat="1" applyFont="1" applyBorder="1" applyAlignment="1">
      <alignment horizontal="right"/>
    </xf>
    <xf numFmtId="4" fontId="3" fillId="37" borderId="59" xfId="0" applyNumberFormat="1" applyFont="1" applyFill="1" applyBorder="1" applyAlignment="1">
      <alignment/>
    </xf>
    <xf numFmtId="3" fontId="7" fillId="33" borderId="75" xfId="0" applyNumberFormat="1" applyFont="1" applyFill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6" fillId="0" borderId="17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35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46" xfId="0" applyNumberFormat="1" applyFont="1" applyBorder="1" applyAlignment="1">
      <alignment horizontal="right"/>
    </xf>
    <xf numFmtId="4" fontId="6" fillId="0" borderId="46" xfId="0" applyNumberFormat="1" applyFont="1" applyFill="1" applyBorder="1" applyAlignment="1">
      <alignment horizontal="right"/>
    </xf>
    <xf numFmtId="4" fontId="6" fillId="0" borderId="46" xfId="0" applyNumberFormat="1" applyFont="1" applyFill="1" applyBorder="1" applyAlignment="1">
      <alignment/>
    </xf>
    <xf numFmtId="4" fontId="6" fillId="0" borderId="59" xfId="0" applyNumberFormat="1" applyFont="1" applyFill="1" applyBorder="1" applyAlignment="1">
      <alignment/>
    </xf>
    <xf numFmtId="0" fontId="6" fillId="0" borderId="38" xfId="0" applyFont="1" applyBorder="1" applyAlignment="1">
      <alignment horizontal="left"/>
    </xf>
    <xf numFmtId="4" fontId="6" fillId="0" borderId="21" xfId="0" applyNumberFormat="1" applyFont="1" applyBorder="1" applyAlignment="1">
      <alignment horizontal="right"/>
    </xf>
    <xf numFmtId="0" fontId="1" fillId="0" borderId="32" xfId="0" applyFont="1" applyBorder="1" applyAlignment="1">
      <alignment horizontal="left" wrapText="1"/>
    </xf>
    <xf numFmtId="0" fontId="6" fillId="0" borderId="76" xfId="0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1" fillId="37" borderId="47" xfId="0" applyNumberFormat="1" applyFont="1" applyFill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1" fillId="37" borderId="47" xfId="0" applyNumberFormat="1" applyFont="1" applyFill="1" applyBorder="1" applyAlignment="1">
      <alignment/>
    </xf>
    <xf numFmtId="4" fontId="6" fillId="0" borderId="15" xfId="0" applyNumberFormat="1" applyFont="1" applyBorder="1" applyAlignment="1">
      <alignment/>
    </xf>
    <xf numFmtId="4" fontId="1" fillId="37" borderId="48" xfId="0" applyNumberFormat="1" applyFont="1" applyFill="1" applyBorder="1" applyAlignment="1">
      <alignment/>
    </xf>
    <xf numFmtId="4" fontId="6" fillId="0" borderId="22" xfId="0" applyNumberFormat="1" applyFont="1" applyBorder="1" applyAlignment="1">
      <alignment horizontal="right"/>
    </xf>
    <xf numFmtId="4" fontId="1" fillId="37" borderId="48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4" fontId="6" fillId="0" borderId="77" xfId="0" applyNumberFormat="1" applyFont="1" applyBorder="1" applyAlignment="1">
      <alignment/>
    </xf>
    <xf numFmtId="0" fontId="1" fillId="0" borderId="44" xfId="0" applyFont="1" applyBorder="1" applyAlignment="1">
      <alignment horizontal="left"/>
    </xf>
    <xf numFmtId="4" fontId="1" fillId="0" borderId="47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right"/>
    </xf>
    <xf numFmtId="4" fontId="1" fillId="0" borderId="47" xfId="0" applyNumberFormat="1" applyFont="1" applyBorder="1" applyAlignment="1">
      <alignment/>
    </xf>
    <xf numFmtId="4" fontId="1" fillId="0" borderId="48" xfId="0" applyNumberFormat="1" applyFont="1" applyBorder="1" applyAlignment="1">
      <alignment/>
    </xf>
    <xf numFmtId="0" fontId="1" fillId="0" borderId="49" xfId="0" applyFont="1" applyBorder="1" applyAlignment="1">
      <alignment horizontal="left"/>
    </xf>
    <xf numFmtId="4" fontId="1" fillId="0" borderId="48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" fontId="1" fillId="0" borderId="28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3" fontId="6" fillId="0" borderId="19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8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1" fillId="0" borderId="78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1" fillId="37" borderId="26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4" fontId="1" fillId="37" borderId="27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51" xfId="0" applyNumberFormat="1" applyFont="1" applyBorder="1" applyAlignment="1">
      <alignment/>
    </xf>
    <xf numFmtId="4" fontId="1" fillId="37" borderId="4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37" borderId="48" xfId="0" applyNumberFormat="1" applyFont="1" applyFill="1" applyBorder="1" applyAlignment="1">
      <alignment/>
    </xf>
    <xf numFmtId="4" fontId="1" fillId="37" borderId="34" xfId="0" applyNumberFormat="1" applyFont="1" applyFill="1" applyBorder="1" applyAlignment="1">
      <alignment/>
    </xf>
    <xf numFmtId="0" fontId="1" fillId="37" borderId="27" xfId="0" applyFont="1" applyFill="1" applyBorder="1" applyAlignment="1">
      <alignment horizontal="center"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33" borderId="65" xfId="0" applyNumberFormat="1" applyFont="1" applyFill="1" applyBorder="1" applyAlignment="1">
      <alignment horizontal="right"/>
    </xf>
    <xf numFmtId="4" fontId="6" fillId="0" borderId="54" xfId="0" applyNumberFormat="1" applyFont="1" applyBorder="1" applyAlignment="1">
      <alignment/>
    </xf>
    <xf numFmtId="4" fontId="6" fillId="0" borderId="76" xfId="0" applyNumberFormat="1" applyFont="1" applyBorder="1" applyAlignment="1">
      <alignment horizontal="right" shrinkToFit="1"/>
    </xf>
    <xf numFmtId="4" fontId="6" fillId="0" borderId="79" xfId="0" applyNumberFormat="1" applyFont="1" applyBorder="1" applyAlignment="1">
      <alignment horizontal="right" shrinkToFit="1"/>
    </xf>
    <xf numFmtId="4" fontId="6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4" fontId="1" fillId="37" borderId="28" xfId="0" applyNumberFormat="1" applyFont="1" applyFill="1" applyBorder="1" applyAlignment="1">
      <alignment/>
    </xf>
    <xf numFmtId="4" fontId="1" fillId="37" borderId="80" xfId="0" applyNumberFormat="1" applyFont="1" applyFill="1" applyBorder="1" applyAlignment="1">
      <alignment/>
    </xf>
    <xf numFmtId="4" fontId="1" fillId="37" borderId="67" xfId="0" applyNumberFormat="1" applyFont="1" applyFill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4" fontId="1" fillId="37" borderId="10" xfId="0" applyNumberFormat="1" applyFont="1" applyFill="1" applyBorder="1" applyAlignment="1">
      <alignment/>
    </xf>
    <xf numFmtId="4" fontId="1" fillId="37" borderId="12" xfId="0" applyNumberFormat="1" applyFont="1" applyFill="1" applyBorder="1" applyAlignment="1">
      <alignment/>
    </xf>
    <xf numFmtId="0" fontId="15" fillId="0" borderId="0" xfId="49" applyFont="1" applyFill="1">
      <alignment/>
      <protection/>
    </xf>
    <xf numFmtId="0" fontId="21" fillId="0" borderId="0" xfId="49" applyFont="1" applyFill="1">
      <alignment/>
      <protection/>
    </xf>
    <xf numFmtId="14" fontId="15" fillId="0" borderId="0" xfId="49" applyNumberFormat="1" applyFont="1" applyFill="1" applyAlignment="1">
      <alignment horizontal="center"/>
      <protection/>
    </xf>
    <xf numFmtId="14" fontId="22" fillId="0" borderId="0" xfId="49" applyNumberFormat="1" applyFont="1" applyFill="1" applyAlignment="1">
      <alignment horizontal="left"/>
      <protection/>
    </xf>
    <xf numFmtId="0" fontId="15" fillId="0" borderId="0" xfId="49" applyFont="1" applyFill="1" applyAlignment="1">
      <alignment horizontal="right"/>
      <protection/>
    </xf>
    <xf numFmtId="14" fontId="20" fillId="0" borderId="0" xfId="49" applyNumberFormat="1" applyFont="1" applyFill="1" applyAlignment="1">
      <alignment horizontal="center"/>
      <protection/>
    </xf>
    <xf numFmtId="0" fontId="4" fillId="0" borderId="0" xfId="49" applyFont="1" applyFill="1" applyBorder="1">
      <alignment/>
      <protection/>
    </xf>
    <xf numFmtId="3" fontId="15" fillId="0" borderId="0" xfId="49" applyNumberFormat="1" applyFont="1" applyFill="1">
      <alignment/>
      <protection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172" fontId="1" fillId="37" borderId="1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37" borderId="46" xfId="0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 shrinkToFit="1"/>
    </xf>
    <xf numFmtId="2" fontId="1" fillId="0" borderId="46" xfId="0" applyNumberFormat="1" applyFont="1" applyBorder="1" applyAlignment="1">
      <alignment horizontal="right" shrinkToFit="1"/>
    </xf>
    <xf numFmtId="2" fontId="1" fillId="0" borderId="46" xfId="0" applyNumberFormat="1" applyFont="1" applyBorder="1" applyAlignment="1">
      <alignment horizontal="right" shrinkToFit="1"/>
    </xf>
    <xf numFmtId="49" fontId="1" fillId="0" borderId="46" xfId="0" applyNumberFormat="1" applyFont="1" applyBorder="1" applyAlignment="1">
      <alignment horizontal="right" shrinkToFit="1"/>
    </xf>
    <xf numFmtId="0" fontId="2" fillId="35" borderId="55" xfId="0" applyFont="1" applyFill="1" applyBorder="1" applyAlignment="1">
      <alignment horizontal="center" vertical="top"/>
    </xf>
    <xf numFmtId="0" fontId="15" fillId="0" borderId="0" xfId="49" applyFont="1" applyFill="1" applyBorder="1">
      <alignment/>
      <protection/>
    </xf>
    <xf numFmtId="0" fontId="15" fillId="0" borderId="0" xfId="50" applyFont="1" applyFill="1">
      <alignment/>
      <protection/>
    </xf>
    <xf numFmtId="3" fontId="15" fillId="0" borderId="0" xfId="49" applyNumberFormat="1" applyFont="1" applyFill="1" applyBorder="1">
      <alignment/>
      <protection/>
    </xf>
    <xf numFmtId="0" fontId="6" fillId="33" borderId="27" xfId="0" applyFont="1" applyFill="1" applyBorder="1" applyAlignment="1">
      <alignment/>
    </xf>
    <xf numFmtId="0" fontId="1" fillId="34" borderId="46" xfId="0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1" fillId="0" borderId="78" xfId="0" applyNumberFormat="1" applyFont="1" applyBorder="1" applyAlignment="1">
      <alignment/>
    </xf>
    <xf numFmtId="172" fontId="6" fillId="0" borderId="31" xfId="0" applyNumberFormat="1" applyFont="1" applyBorder="1" applyAlignment="1">
      <alignment horizontal="right"/>
    </xf>
    <xf numFmtId="172" fontId="1" fillId="0" borderId="31" xfId="0" applyNumberFormat="1" applyFont="1" applyBorder="1" applyAlignment="1">
      <alignment horizontal="right"/>
    </xf>
    <xf numFmtId="172" fontId="1" fillId="0" borderId="39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 shrinkToFit="1"/>
    </xf>
    <xf numFmtId="4" fontId="1" fillId="0" borderId="17" xfId="0" applyNumberFormat="1" applyFont="1" applyBorder="1" applyAlignment="1">
      <alignment horizontal="right" shrinkToFit="1"/>
    </xf>
    <xf numFmtId="4" fontId="1" fillId="0" borderId="17" xfId="0" applyNumberFormat="1" applyFont="1" applyBorder="1" applyAlignment="1">
      <alignment shrinkToFit="1"/>
    </xf>
    <xf numFmtId="0" fontId="3" fillId="34" borderId="11" xfId="0" applyFont="1" applyFill="1" applyBorder="1" applyAlignment="1">
      <alignment/>
    </xf>
    <xf numFmtId="0" fontId="3" fillId="34" borderId="49" xfId="0" applyFont="1" applyFill="1" applyBorder="1" applyAlignment="1">
      <alignment/>
    </xf>
    <xf numFmtId="0" fontId="3" fillId="35" borderId="32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3" fontId="3" fillId="35" borderId="28" xfId="0" applyNumberFormat="1" applyFont="1" applyFill="1" applyBorder="1" applyAlignment="1">
      <alignment horizontal="center" vertical="center"/>
    </xf>
    <xf numFmtId="3" fontId="3" fillId="35" borderId="81" xfId="0" applyNumberFormat="1" applyFont="1" applyFill="1" applyBorder="1" applyAlignment="1">
      <alignment horizontal="center" vertical="center"/>
    </xf>
    <xf numFmtId="3" fontId="3" fillId="35" borderId="78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40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right" vertical="center"/>
    </xf>
    <xf numFmtId="4" fontId="7" fillId="0" borderId="36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/>
    </xf>
    <xf numFmtId="4" fontId="3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shrinkToFit="1"/>
    </xf>
    <xf numFmtId="0" fontId="3" fillId="0" borderId="21" xfId="0" applyFont="1" applyBorder="1" applyAlignment="1">
      <alignment horizontal="center"/>
    </xf>
    <xf numFmtId="4" fontId="3" fillId="0" borderId="29" xfId="0" applyNumberFormat="1" applyFont="1" applyBorder="1" applyAlignment="1">
      <alignment horizontal="right" vertical="center" shrinkToFit="1"/>
    </xf>
    <xf numFmtId="0" fontId="7" fillId="0" borderId="42" xfId="0" applyFont="1" applyBorder="1" applyAlignment="1">
      <alignment/>
    </xf>
    <xf numFmtId="4" fontId="3" fillId="0" borderId="7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3" fillId="40" borderId="23" xfId="0" applyFont="1" applyFill="1" applyBorder="1" applyAlignment="1">
      <alignment vertical="center"/>
    </xf>
    <xf numFmtId="0" fontId="3" fillId="40" borderId="47" xfId="0" applyFont="1" applyFill="1" applyBorder="1" applyAlignment="1">
      <alignment horizontal="center" vertical="center"/>
    </xf>
    <xf numFmtId="4" fontId="3" fillId="40" borderId="46" xfId="0" applyNumberFormat="1" applyFont="1" applyFill="1" applyBorder="1" applyAlignment="1">
      <alignment horizontal="right" vertical="center"/>
    </xf>
    <xf numFmtId="4" fontId="3" fillId="40" borderId="59" xfId="0" applyNumberFormat="1" applyFont="1" applyFill="1" applyBorder="1" applyAlignment="1">
      <alignment horizontal="right" vertical="center"/>
    </xf>
    <xf numFmtId="0" fontId="3" fillId="35" borderId="8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6" fillId="37" borderId="43" xfId="0" applyFont="1" applyFill="1" applyBorder="1" applyAlignment="1">
      <alignment/>
    </xf>
    <xf numFmtId="0" fontId="6" fillId="37" borderId="58" xfId="0" applyFont="1" applyFill="1" applyBorder="1" applyAlignment="1">
      <alignment/>
    </xf>
    <xf numFmtId="0" fontId="6" fillId="0" borderId="20" xfId="0" applyFont="1" applyBorder="1" applyAlignment="1">
      <alignment/>
    </xf>
    <xf numFmtId="172" fontId="6" fillId="0" borderId="18" xfId="0" applyNumberFormat="1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33" xfId="0" applyFont="1" applyBorder="1" applyAlignment="1">
      <alignment/>
    </xf>
    <xf numFmtId="0" fontId="1" fillId="37" borderId="16" xfId="0" applyFont="1" applyFill="1" applyBorder="1" applyAlignment="1">
      <alignment/>
    </xf>
    <xf numFmtId="172" fontId="1" fillId="37" borderId="18" xfId="0" applyNumberFormat="1" applyFont="1" applyFill="1" applyBorder="1" applyAlignment="1">
      <alignment/>
    </xf>
    <xf numFmtId="0" fontId="1" fillId="37" borderId="23" xfId="0" applyFont="1" applyFill="1" applyBorder="1" applyAlignment="1">
      <alignment/>
    </xf>
    <xf numFmtId="172" fontId="1" fillId="37" borderId="46" xfId="0" applyNumberFormat="1" applyFont="1" applyFill="1" applyBorder="1" applyAlignment="1">
      <alignment/>
    </xf>
    <xf numFmtId="172" fontId="1" fillId="37" borderId="59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3" fontId="3" fillId="34" borderId="70" xfId="0" applyNumberFormat="1" applyFont="1" applyFill="1" applyBorder="1" applyAlignment="1">
      <alignment horizontal="center"/>
    </xf>
    <xf numFmtId="3" fontId="3" fillId="34" borderId="21" xfId="0" applyNumberFormat="1" applyFont="1" applyFill="1" applyBorder="1" applyAlignment="1">
      <alignment horizontal="center"/>
    </xf>
    <xf numFmtId="3" fontId="3" fillId="34" borderId="71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center" vertical="center"/>
    </xf>
    <xf numFmtId="3" fontId="3" fillId="35" borderId="71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3" fontId="3" fillId="35" borderId="13" xfId="0" applyNumberFormat="1" applyFont="1" applyFill="1" applyBorder="1" applyAlignment="1">
      <alignment horizontal="center" vertical="top"/>
    </xf>
    <xf numFmtId="3" fontId="7" fillId="0" borderId="40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37" borderId="40" xfId="0" applyNumberFormat="1" applyFont="1" applyFill="1" applyBorder="1" applyAlignment="1">
      <alignment/>
    </xf>
    <xf numFmtId="3" fontId="3" fillId="37" borderId="31" xfId="0" applyNumberFormat="1" applyFont="1" applyFill="1" applyBorder="1" applyAlignment="1">
      <alignment/>
    </xf>
    <xf numFmtId="3" fontId="3" fillId="37" borderId="17" xfId="0" applyNumberFormat="1" applyFont="1" applyFill="1" applyBorder="1" applyAlignment="1">
      <alignment horizontal="center"/>
    </xf>
    <xf numFmtId="4" fontId="3" fillId="37" borderId="17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13" fillId="38" borderId="10" xfId="0" applyFont="1" applyFill="1" applyBorder="1" applyAlignment="1">
      <alignment horizontal="center" vertical="center" wrapText="1"/>
    </xf>
    <xf numFmtId="4" fontId="23" fillId="0" borderId="83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0" fontId="1" fillId="0" borderId="0" xfId="0" applyFont="1" applyAlignment="1">
      <alignment/>
    </xf>
    <xf numFmtId="4" fontId="6" fillId="0" borderId="21" xfId="0" applyNumberFormat="1" applyFont="1" applyBorder="1" applyAlignment="1">
      <alignment/>
    </xf>
    <xf numFmtId="4" fontId="6" fillId="0" borderId="78" xfId="0" applyNumberFormat="1" applyFont="1" applyBorder="1" applyAlignment="1">
      <alignment/>
    </xf>
    <xf numFmtId="0" fontId="1" fillId="0" borderId="50" xfId="0" applyFont="1" applyBorder="1" applyAlignment="1">
      <alignment horizontal="center"/>
    </xf>
    <xf numFmtId="4" fontId="1" fillId="0" borderId="48" xfId="0" applyNumberFormat="1" applyFont="1" applyBorder="1" applyAlignment="1">
      <alignment/>
    </xf>
    <xf numFmtId="4" fontId="1" fillId="0" borderId="60" xfId="0" applyNumberFormat="1" applyFont="1" applyBorder="1" applyAlignment="1">
      <alignment/>
    </xf>
    <xf numFmtId="0" fontId="1" fillId="0" borderId="62" xfId="0" applyFont="1" applyBorder="1" applyAlignment="1">
      <alignment/>
    </xf>
    <xf numFmtId="4" fontId="1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1" fillId="0" borderId="5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78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4" fontId="6" fillId="0" borderId="15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6" fillId="0" borderId="84" xfId="0" applyFont="1" applyBorder="1" applyAlignment="1">
      <alignment vertical="center"/>
    </xf>
    <xf numFmtId="0" fontId="6" fillId="0" borderId="85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87" xfId="0" applyFont="1" applyBorder="1" applyAlignment="1">
      <alignment/>
    </xf>
    <xf numFmtId="0" fontId="1" fillId="37" borderId="61" xfId="0" applyFont="1" applyFill="1" applyBorder="1" applyAlignment="1">
      <alignment/>
    </xf>
    <xf numFmtId="0" fontId="6" fillId="0" borderId="60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28" xfId="0" applyFont="1" applyBorder="1" applyAlignment="1">
      <alignment horizontal="center"/>
    </xf>
    <xf numFmtId="4" fontId="6" fillId="0" borderId="60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0" fontId="6" fillId="0" borderId="87" xfId="0" applyFont="1" applyBorder="1" applyAlignment="1">
      <alignment horizontal="left"/>
    </xf>
    <xf numFmtId="3" fontId="7" fillId="0" borderId="14" xfId="0" applyNumberFormat="1" applyFont="1" applyBorder="1" applyAlignment="1">
      <alignment/>
    </xf>
    <xf numFmtId="3" fontId="7" fillId="0" borderId="71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9" fillId="41" borderId="11" xfId="0" applyFont="1" applyFill="1" applyBorder="1" applyAlignment="1">
      <alignment horizontal="center"/>
    </xf>
    <xf numFmtId="0" fontId="19" fillId="41" borderId="10" xfId="0" applyFont="1" applyFill="1" applyBorder="1" applyAlignment="1">
      <alignment horizontal="center" wrapText="1"/>
    </xf>
    <xf numFmtId="172" fontId="19" fillId="41" borderId="65" xfId="40" applyNumberFormat="1" applyFont="1" applyFill="1" applyBorder="1" applyAlignment="1">
      <alignment horizontal="center" wrapText="1"/>
    </xf>
    <xf numFmtId="170" fontId="19" fillId="41" borderId="66" xfId="40" applyFont="1" applyFill="1" applyBorder="1" applyAlignment="1">
      <alignment horizontal="center" wrapText="1"/>
    </xf>
    <xf numFmtId="0" fontId="15" fillId="35" borderId="88" xfId="0" applyFont="1" applyFill="1" applyBorder="1" applyAlignment="1">
      <alignment horizontal="center"/>
    </xf>
    <xf numFmtId="0" fontId="15" fillId="35" borderId="89" xfId="0" applyFont="1" applyFill="1" applyBorder="1" applyAlignment="1">
      <alignment horizontal="center"/>
    </xf>
    <xf numFmtId="0" fontId="21" fillId="35" borderId="89" xfId="0" applyFont="1" applyFill="1" applyBorder="1" applyAlignment="1">
      <alignment horizontal="center"/>
    </xf>
    <xf numFmtId="0" fontId="15" fillId="35" borderId="90" xfId="0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19" fillId="0" borderId="29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3" fontId="19" fillId="0" borderId="34" xfId="0" applyNumberFormat="1" applyFont="1" applyFill="1" applyBorder="1" applyAlignment="1">
      <alignment/>
    </xf>
    <xf numFmtId="0" fontId="15" fillId="0" borderId="38" xfId="0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4" fontId="15" fillId="0" borderId="27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38" xfId="0" applyFont="1" applyFill="1" applyBorder="1" applyAlignment="1">
      <alignment wrapText="1"/>
    </xf>
    <xf numFmtId="0" fontId="15" fillId="0" borderId="44" xfId="0" applyFont="1" applyFill="1" applyBorder="1" applyAlignment="1">
      <alignment/>
    </xf>
    <xf numFmtId="3" fontId="15" fillId="0" borderId="47" xfId="0" applyNumberFormat="1" applyFont="1" applyFill="1" applyBorder="1" applyAlignment="1">
      <alignment/>
    </xf>
    <xf numFmtId="3" fontId="15" fillId="0" borderId="52" xfId="0" applyNumberFormat="1" applyFont="1" applyFill="1" applyBorder="1" applyAlignment="1">
      <alignment/>
    </xf>
    <xf numFmtId="4" fontId="15" fillId="0" borderId="47" xfId="0" applyNumberFormat="1" applyFont="1" applyFill="1" applyBorder="1" applyAlignment="1">
      <alignment/>
    </xf>
    <xf numFmtId="3" fontId="15" fillId="0" borderId="48" xfId="0" applyNumberFormat="1" applyFont="1" applyFill="1" applyBorder="1" applyAlignment="1">
      <alignment/>
    </xf>
    <xf numFmtId="14" fontId="15" fillId="0" borderId="0" xfId="0" applyNumberFormat="1" applyFont="1" applyFill="1" applyBorder="1" applyAlignment="1">
      <alignment horizontal="center"/>
    </xf>
    <xf numFmtId="0" fontId="15" fillId="42" borderId="88" xfId="0" applyFont="1" applyFill="1" applyBorder="1" applyAlignment="1">
      <alignment horizontal="center"/>
    </xf>
    <xf numFmtId="0" fontId="15" fillId="42" borderId="89" xfId="0" applyFont="1" applyFill="1" applyBorder="1" applyAlignment="1">
      <alignment horizontal="center"/>
    </xf>
    <xf numFmtId="0" fontId="21" fillId="42" borderId="89" xfId="0" applyFont="1" applyFill="1" applyBorder="1" applyAlignment="1">
      <alignment horizontal="center"/>
    </xf>
    <xf numFmtId="0" fontId="15" fillId="42" borderId="90" xfId="0" applyFont="1" applyFill="1" applyBorder="1" applyAlignment="1">
      <alignment horizontal="center"/>
    </xf>
    <xf numFmtId="0" fontId="15" fillId="0" borderId="42" xfId="0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71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4" fontId="19" fillId="0" borderId="21" xfId="0" applyNumberFormat="1" applyFont="1" applyFill="1" applyBorder="1" applyAlignment="1">
      <alignment/>
    </xf>
    <xf numFmtId="3" fontId="19" fillId="0" borderId="22" xfId="0" applyNumberFormat="1" applyFont="1" applyFill="1" applyBorder="1" applyAlignment="1">
      <alignment/>
    </xf>
    <xf numFmtId="4" fontId="19" fillId="0" borderId="21" xfId="0" applyNumberFormat="1" applyFont="1" applyFill="1" applyBorder="1" applyAlignment="1">
      <alignment horizontal="center"/>
    </xf>
    <xf numFmtId="4" fontId="15" fillId="0" borderId="27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/>
    </xf>
    <xf numFmtId="0" fontId="15" fillId="0" borderId="49" xfId="0" applyFont="1" applyFill="1" applyBorder="1" applyAlignment="1">
      <alignment/>
    </xf>
    <xf numFmtId="0" fontId="9" fillId="0" borderId="0" xfId="49" applyFont="1" applyFill="1" applyBorder="1">
      <alignment/>
      <protection/>
    </xf>
    <xf numFmtId="0" fontId="19" fillId="43" borderId="11" xfId="0" applyFont="1" applyFill="1" applyBorder="1" applyAlignment="1">
      <alignment horizontal="center"/>
    </xf>
    <xf numFmtId="0" fontId="19" fillId="43" borderId="10" xfId="0" applyFont="1" applyFill="1" applyBorder="1" applyAlignment="1">
      <alignment horizontal="center" wrapText="1"/>
    </xf>
    <xf numFmtId="172" fontId="19" fillId="43" borderId="65" xfId="40" applyNumberFormat="1" applyFont="1" applyFill="1" applyBorder="1" applyAlignment="1">
      <alignment horizontal="center" wrapText="1"/>
    </xf>
    <xf numFmtId="170" fontId="19" fillId="43" borderId="66" xfId="40" applyFont="1" applyFill="1" applyBorder="1" applyAlignment="1">
      <alignment horizontal="center" wrapText="1"/>
    </xf>
    <xf numFmtId="3" fontId="19" fillId="0" borderId="21" xfId="0" applyNumberFormat="1" applyFont="1" applyFill="1" applyBorder="1" applyAlignment="1">
      <alignment/>
    </xf>
    <xf numFmtId="3" fontId="21" fillId="0" borderId="27" xfId="0" applyNumberFormat="1" applyFont="1" applyFill="1" applyBorder="1" applyAlignment="1">
      <alignment/>
    </xf>
    <xf numFmtId="0" fontId="1" fillId="34" borderId="65" xfId="0" applyFont="1" applyFill="1" applyBorder="1" applyAlignment="1">
      <alignment horizontal="center"/>
    </xf>
    <xf numFmtId="0" fontId="1" fillId="34" borderId="66" xfId="0" applyFont="1" applyFill="1" applyBorder="1" applyAlignment="1">
      <alignment horizontal="center"/>
    </xf>
    <xf numFmtId="0" fontId="1" fillId="34" borderId="65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horizontal="center" vertical="center"/>
    </xf>
    <xf numFmtId="172" fontId="6" fillId="0" borderId="1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shrinkToFit="1"/>
    </xf>
    <xf numFmtId="4" fontId="6" fillId="0" borderId="13" xfId="0" applyNumberFormat="1" applyFont="1" applyBorder="1" applyAlignment="1">
      <alignment horizontal="right" shrinkToFit="1"/>
    </xf>
    <xf numFmtId="172" fontId="6" fillId="0" borderId="65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shrinkToFit="1"/>
    </xf>
    <xf numFmtId="0" fontId="1" fillId="34" borderId="91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172" fontId="6" fillId="0" borderId="71" xfId="0" applyNumberFormat="1" applyFont="1" applyBorder="1" applyAlignment="1">
      <alignment horizontal="right"/>
    </xf>
    <xf numFmtId="172" fontId="6" fillId="0" borderId="31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 shrinkToFit="1"/>
    </xf>
    <xf numFmtId="4" fontId="6" fillId="0" borderId="18" xfId="0" applyNumberFormat="1" applyFont="1" applyBorder="1" applyAlignment="1">
      <alignment horizontal="right" shrinkToFit="1"/>
    </xf>
    <xf numFmtId="4" fontId="6" fillId="0" borderId="34" xfId="0" applyNumberFormat="1" applyFont="1" applyBorder="1" applyAlignment="1">
      <alignment horizontal="right" shrinkToFit="1"/>
    </xf>
    <xf numFmtId="4" fontId="6" fillId="0" borderId="15" xfId="0" applyNumberFormat="1" applyFont="1" applyBorder="1" applyAlignment="1">
      <alignment horizontal="right" shrinkToFit="1"/>
    </xf>
    <xf numFmtId="3" fontId="8" fillId="0" borderId="0" xfId="0" applyNumberFormat="1" applyFont="1" applyAlignment="1">
      <alignment horizontal="center"/>
    </xf>
    <xf numFmtId="3" fontId="3" fillId="34" borderId="36" xfId="0" applyNumberFormat="1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3" fontId="3" fillId="34" borderId="21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47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7" fillId="41" borderId="47" xfId="0" applyFont="1" applyFill="1" applyBorder="1" applyAlignment="1">
      <alignment horizontal="center" vertical="center"/>
    </xf>
    <xf numFmtId="0" fontId="7" fillId="41" borderId="47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41" borderId="4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7" fillId="41" borderId="48" xfId="0" applyFont="1" applyFill="1" applyBorder="1" applyAlignment="1">
      <alignment vertical="center"/>
    </xf>
    <xf numFmtId="0" fontId="13" fillId="38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13" fillId="38" borderId="92" xfId="0" applyFont="1" applyFill="1" applyBorder="1" applyAlignment="1">
      <alignment horizontal="center" vertical="center" wrapText="1"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13" fillId="38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95" xfId="0" applyBorder="1" applyAlignment="1">
      <alignment/>
    </xf>
    <xf numFmtId="4" fontId="13" fillId="38" borderId="81" xfId="0" applyNumberFormat="1" applyFont="1" applyFill="1" applyBorder="1" applyAlignment="1">
      <alignment horizontal="center" vertical="center" wrapText="1"/>
    </xf>
    <xf numFmtId="0" fontId="0" fillId="0" borderId="80" xfId="0" applyBorder="1" applyAlignment="1">
      <alignment vertical="center"/>
    </xf>
    <xf numFmtId="0" fontId="0" fillId="0" borderId="67" xfId="0" applyBorder="1" applyAlignment="1">
      <alignment vertical="center"/>
    </xf>
    <xf numFmtId="0" fontId="13" fillId="38" borderId="10" xfId="0" applyFont="1" applyFill="1" applyBorder="1" applyAlignment="1">
      <alignment horizontal="center" vertical="center" wrapText="1"/>
    </xf>
    <xf numFmtId="0" fontId="0" fillId="0" borderId="83" xfId="0" applyBorder="1" applyAlignment="1">
      <alignment/>
    </xf>
    <xf numFmtId="0" fontId="13" fillId="0" borderId="50" xfId="0" applyFont="1" applyBorder="1" applyAlignment="1">
      <alignment horizontal="center"/>
    </xf>
    <xf numFmtId="0" fontId="13" fillId="0" borderId="96" xfId="0" applyFont="1" applyBorder="1" applyAlignment="1">
      <alignment horizontal="center"/>
    </xf>
    <xf numFmtId="0" fontId="1" fillId="36" borderId="11" xfId="0" applyFont="1" applyFill="1" applyBorder="1" applyAlignment="1">
      <alignment horizontal="center" vertical="center"/>
    </xf>
    <xf numFmtId="0" fontId="6" fillId="38" borderId="26" xfId="0" applyFont="1" applyFill="1" applyBorder="1" applyAlignment="1">
      <alignment horizontal="center" vertical="center"/>
    </xf>
    <xf numFmtId="0" fontId="1" fillId="36" borderId="65" xfId="0" applyFont="1" applyFill="1" applyBorder="1" applyAlignment="1">
      <alignment horizontal="center" vertical="center"/>
    </xf>
    <xf numFmtId="0" fontId="1" fillId="36" borderId="65" xfId="0" applyFont="1" applyFill="1" applyBorder="1" applyAlignment="1">
      <alignment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vertical="center"/>
    </xf>
    <xf numFmtId="0" fontId="6" fillId="38" borderId="21" xfId="0" applyFont="1" applyFill="1" applyBorder="1" applyAlignment="1">
      <alignment vertical="center"/>
    </xf>
    <xf numFmtId="0" fontId="1" fillId="36" borderId="65" xfId="0" applyFont="1" applyFill="1" applyBorder="1" applyAlignment="1">
      <alignment horizontal="center"/>
    </xf>
    <xf numFmtId="0" fontId="1" fillId="36" borderId="6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34" borderId="37" xfId="0" applyFont="1" applyFill="1" applyBorder="1" applyAlignment="1">
      <alignment horizontal="center" vertical="center"/>
    </xf>
    <xf numFmtId="0" fontId="7" fillId="41" borderId="38" xfId="0" applyFont="1" applyFill="1" applyBorder="1" applyAlignment="1">
      <alignment vertical="center"/>
    </xf>
    <xf numFmtId="0" fontId="7" fillId="41" borderId="44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7" fillId="41" borderId="26" xfId="0" applyFont="1" applyFill="1" applyBorder="1" applyAlignment="1">
      <alignment vertical="center"/>
    </xf>
    <xf numFmtId="0" fontId="7" fillId="41" borderId="49" xfId="0" applyFont="1" applyFill="1" applyBorder="1" applyAlignment="1">
      <alignment vertical="center"/>
    </xf>
    <xf numFmtId="0" fontId="7" fillId="41" borderId="27" xfId="0" applyFont="1" applyFill="1" applyBorder="1" applyAlignment="1">
      <alignment vertical="center"/>
    </xf>
    <xf numFmtId="0" fontId="7" fillId="41" borderId="34" xfId="0" applyFont="1" applyFill="1" applyBorder="1" applyAlignment="1">
      <alignment vertical="center"/>
    </xf>
    <xf numFmtId="172" fontId="7" fillId="33" borderId="75" xfId="0" applyNumberFormat="1" applyFont="1" applyFill="1" applyBorder="1" applyAlignment="1">
      <alignment horizontal="right"/>
    </xf>
    <xf numFmtId="172" fontId="7" fillId="33" borderId="13" xfId="0" applyNumberFormat="1" applyFont="1" applyFill="1" applyBorder="1" applyAlignment="1">
      <alignment horizontal="right"/>
    </xf>
    <xf numFmtId="49" fontId="6" fillId="0" borderId="43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1" fillId="37" borderId="60" xfId="0" applyNumberFormat="1" applyFont="1" applyFill="1" applyBorder="1" applyAlignment="1">
      <alignment horizontal="center"/>
    </xf>
    <xf numFmtId="49" fontId="1" fillId="37" borderId="81" xfId="0" applyNumberFormat="1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52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/>
    </xf>
    <xf numFmtId="4" fontId="1" fillId="37" borderId="47" xfId="0" applyNumberFormat="1" applyFont="1" applyFill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49" fontId="6" fillId="0" borderId="7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4" fontId="1" fillId="37" borderId="10" xfId="0" applyNumberFormat="1" applyFont="1" applyFill="1" applyBorder="1" applyAlignment="1">
      <alignment horizontal="right"/>
    </xf>
    <xf numFmtId="4" fontId="1" fillId="37" borderId="47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" fillId="34" borderId="92" xfId="0" applyFont="1" applyFill="1" applyBorder="1" applyAlignment="1">
      <alignment horizontal="center" vertical="center"/>
    </xf>
    <xf numFmtId="0" fontId="1" fillId="34" borderId="93" xfId="0" applyFont="1" applyFill="1" applyBorder="1" applyAlignment="1">
      <alignment horizontal="center"/>
    </xf>
    <xf numFmtId="0" fontId="1" fillId="34" borderId="97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4" fontId="1" fillId="37" borderId="12" xfId="0" applyNumberFormat="1" applyFont="1" applyFill="1" applyBorder="1" applyAlignment="1">
      <alignment horizontal="center"/>
    </xf>
    <xf numFmtId="4" fontId="1" fillId="37" borderId="48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6" fillId="0" borderId="64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kcia" xfId="33"/>
    <cellStyle name="Cena_Sk" xfId="34"/>
    <cellStyle name="Comma" xfId="35"/>
    <cellStyle name="Comma [0]" xfId="36"/>
    <cellStyle name="Dobrá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azov" xfId="46"/>
    <cellStyle name="Neutrálna" xfId="47"/>
    <cellStyle name="Normal_laroux" xfId="48"/>
    <cellStyle name="normálne_Plnenie P a V k  31.12.2009 - vzorce,upravená" xfId="49"/>
    <cellStyle name="normálne_Prílohy č. 1a ... (tvorba fondov 2007)" xfId="50"/>
    <cellStyle name="normálne_Vzor tabuliek pre pohľadávky" xfId="51"/>
    <cellStyle name="normální_laroux" xfId="52"/>
    <cellStyle name="Percent" xfId="53"/>
    <cellStyle name="Popis" xfId="54"/>
    <cellStyle name="Followed Hyperlink" xfId="55"/>
    <cellStyle name="Poznámka" xfId="56"/>
    <cellStyle name="Prepojená bunka" xfId="57"/>
    <cellStyle name="ProductNo." xfId="58"/>
    <cellStyle name="Spolu" xfId="59"/>
    <cellStyle name="Text upozornenia" xfId="60"/>
    <cellStyle name="Titul" xfId="61"/>
    <cellStyle name="Upozornenie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</a:rPr>
              <a:t>Štruktúra pohľadávok SP na poistnom k 31. decembru 2010
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5"/>
          <c:y val="0.4325"/>
          <c:w val="0.453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'[1]Graf'!$B$1:$I$1</c:f>
              <c:strCache>
                <c:ptCount val="8"/>
                <c:pt idx="0">
                  <c:v>poistné na základe výkazu, prihlášky evidované v účtovníctve (aj pred lehotou splatnosti) (účty 31611 a 316911)</c:v>
                </c:pt>
                <c:pt idx="1">
                  <c:v>poistné</c:v>
                </c:pt>
                <c:pt idx="2">
                  <c:v>penále</c:v>
                </c:pt>
                <c:pt idx="3">
                  <c:v>pokuty </c:v>
                </c:pt>
                <c:pt idx="4">
                  <c:v>poplatky  </c:v>
                </c:pt>
                <c:pt idx="5">
                  <c:v>regresy</c:v>
                </c:pt>
                <c:pt idx="6">
                  <c:v>preplatky na dávkach   </c:v>
                </c:pt>
                <c:pt idx="7">
                  <c:v>Ostatné</c:v>
                </c:pt>
              </c:strCache>
            </c:strRef>
          </c:cat>
          <c:val>
            <c:numRef>
              <c:f>'[1]Graf'!$B$2:$I$2</c:f>
              <c:numCache>
                <c:ptCount val="8"/>
                <c:pt idx="0">
                  <c:v>32585633.33</c:v>
                </c:pt>
                <c:pt idx="1">
                  <c:v>504557799.7400001</c:v>
                </c:pt>
                <c:pt idx="2">
                  <c:v>259442618.6200001</c:v>
                </c:pt>
                <c:pt idx="3">
                  <c:v>1858618.83</c:v>
                </c:pt>
                <c:pt idx="4">
                  <c:v>762491.6</c:v>
                </c:pt>
                <c:pt idx="5">
                  <c:v>2503673.42</c:v>
                </c:pt>
                <c:pt idx="6">
                  <c:v>18613006.870000005</c:v>
                </c:pt>
                <c:pt idx="7">
                  <c:v>2880665.33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9525</xdr:rowOff>
    </xdr:from>
    <xdr:to>
      <xdr:col>11</xdr:col>
      <xdr:colOff>590550</xdr:colOff>
      <xdr:row>31</xdr:row>
      <xdr:rowOff>19050</xdr:rowOff>
    </xdr:to>
    <xdr:graphicFrame>
      <xdr:nvGraphicFramePr>
        <xdr:cNvPr id="1" name="Graf 1"/>
        <xdr:cNvGraphicFramePr/>
      </xdr:nvGraphicFramePr>
      <xdr:xfrm>
        <a:off x="666750" y="9525"/>
        <a:ext cx="1058227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tkovska_e\Local%20Settings\Temporary%20Internet%20Files\OLK32\Pr&#237;lohy%20k%20&#250;&#269;t%20z&#225;v%202010%20poh&#318;ad&#225;v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uhy pohľadávok"/>
      <sheetName val="Graf"/>
    </sheetNames>
    <sheetDataSet>
      <sheetData sheetId="1">
        <row r="1">
          <cell r="B1" t="str">
            <v>poistné na základe výkazu, prihlášky evidované v účtovníctve (aj pred lehotou splatnosti) (účty 31611 a 316911)</v>
          </cell>
          <cell r="C1" t="str">
            <v>poistné</v>
          </cell>
          <cell r="D1" t="str">
            <v>penále</v>
          </cell>
          <cell r="E1" t="str">
            <v>pokuty </v>
          </cell>
          <cell r="F1" t="str">
            <v>poplatky  </v>
          </cell>
          <cell r="G1" t="str">
            <v>regresy</v>
          </cell>
          <cell r="H1" t="str">
            <v>preplatky na dávkach   </v>
          </cell>
          <cell r="I1" t="str">
            <v>Ostatné</v>
          </cell>
        </row>
        <row r="2">
          <cell r="B2">
            <v>32585633.33</v>
          </cell>
          <cell r="C2">
            <v>504557799.7400001</v>
          </cell>
          <cell r="D2">
            <v>259442618.6200001</v>
          </cell>
          <cell r="E2">
            <v>1858618.83</v>
          </cell>
          <cell r="F2">
            <v>762491.6</v>
          </cell>
          <cell r="G2">
            <v>2503673.42</v>
          </cell>
          <cell r="H2">
            <v>18613006.870000005</v>
          </cell>
          <cell r="I2">
            <v>2880665.33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75" zoomScaleNormal="75" zoomScalePageLayoutView="0" workbookViewId="0" topLeftCell="B1">
      <selection activeCell="D30" sqref="D30"/>
    </sheetView>
  </sheetViews>
  <sheetFormatPr defaultColWidth="9.00390625" defaultRowHeight="18.75" customHeight="1"/>
  <cols>
    <col min="1" max="1" width="44.125" style="0" customWidth="1"/>
    <col min="2" max="2" width="20.375" style="5" customWidth="1"/>
    <col min="3" max="3" width="9.75390625" style="0" customWidth="1"/>
    <col min="4" max="4" width="21.00390625" style="0" customWidth="1"/>
    <col min="5" max="5" width="8.00390625" style="0" customWidth="1"/>
    <col min="6" max="6" width="19.875" style="0" customWidth="1"/>
    <col min="7" max="7" width="9.375" style="0" customWidth="1"/>
    <col min="8" max="8" width="45.00390625" style="0" customWidth="1"/>
    <col min="9" max="9" width="22.625" style="0" bestFit="1" customWidth="1"/>
    <col min="10" max="10" width="8.75390625" style="0" bestFit="1" customWidth="1"/>
    <col min="11" max="11" width="22.625" style="0" bestFit="1" customWidth="1"/>
    <col min="12" max="12" width="8.75390625" style="0" bestFit="1" customWidth="1"/>
    <col min="13" max="13" width="20.375" style="0" bestFit="1" customWidth="1"/>
    <col min="14" max="14" width="8.00390625" style="0" bestFit="1" customWidth="1"/>
    <col min="15" max="15" width="11.625" style="0" bestFit="1" customWidth="1"/>
  </cols>
  <sheetData>
    <row r="1" spans="13:14" ht="18.75" customHeight="1">
      <c r="M1" s="643" t="s">
        <v>55</v>
      </c>
      <c r="N1" s="643"/>
    </row>
    <row r="2" spans="13:14" ht="18.75" customHeight="1">
      <c r="M2" s="1"/>
      <c r="N2" s="1"/>
    </row>
    <row r="3" spans="1:14" ht="18.75" customHeight="1">
      <c r="A3" s="644" t="s">
        <v>19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</row>
    <row r="4" spans="1:14" ht="18.75" customHeight="1">
      <c r="A4" s="644" t="s">
        <v>20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</row>
    <row r="5" spans="1:14" ht="18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ht="18.75" customHeight="1" thickBot="1">
      <c r="N6" s="306" t="s">
        <v>255</v>
      </c>
    </row>
    <row r="7" spans="1:14" s="72" customFormat="1" ht="18.75" customHeight="1">
      <c r="A7" s="645" t="s">
        <v>26</v>
      </c>
      <c r="B7" s="634" t="s">
        <v>218</v>
      </c>
      <c r="C7" s="634"/>
      <c r="D7" s="634" t="s">
        <v>257</v>
      </c>
      <c r="E7" s="634"/>
      <c r="F7" s="634" t="s">
        <v>326</v>
      </c>
      <c r="G7" s="634"/>
      <c r="H7" s="636" t="s">
        <v>127</v>
      </c>
      <c r="I7" s="634" t="s">
        <v>218</v>
      </c>
      <c r="J7" s="635"/>
      <c r="K7" s="634" t="s">
        <v>257</v>
      </c>
      <c r="L7" s="635"/>
      <c r="M7" s="634" t="s">
        <v>326</v>
      </c>
      <c r="N7" s="635"/>
    </row>
    <row r="8" spans="1:14" s="72" customFormat="1" ht="21" customHeight="1" thickBot="1">
      <c r="A8" s="646"/>
      <c r="B8" s="452" t="s">
        <v>255</v>
      </c>
      <c r="C8" s="452" t="s">
        <v>21</v>
      </c>
      <c r="D8" s="452" t="s">
        <v>255</v>
      </c>
      <c r="E8" s="452" t="s">
        <v>21</v>
      </c>
      <c r="F8" s="452" t="s">
        <v>255</v>
      </c>
      <c r="G8" s="452" t="s">
        <v>21</v>
      </c>
      <c r="H8" s="637"/>
      <c r="I8" s="452" t="s">
        <v>255</v>
      </c>
      <c r="J8" s="453" t="s">
        <v>21</v>
      </c>
      <c r="K8" s="452" t="s">
        <v>255</v>
      </c>
      <c r="L8" s="453" t="s">
        <v>21</v>
      </c>
      <c r="M8" s="452" t="s">
        <v>255</v>
      </c>
      <c r="N8" s="453" t="s">
        <v>21</v>
      </c>
    </row>
    <row r="9" spans="1:14" s="73" customFormat="1" ht="18.75" customHeight="1">
      <c r="A9" s="309"/>
      <c r="B9" s="638">
        <v>15775001.56</v>
      </c>
      <c r="C9" s="649">
        <v>1.31</v>
      </c>
      <c r="D9" s="638">
        <v>11907064.82</v>
      </c>
      <c r="E9" s="651">
        <v>1.38</v>
      </c>
      <c r="F9" s="638">
        <v>7622739.9</v>
      </c>
      <c r="G9" s="651">
        <v>0.87</v>
      </c>
      <c r="H9" s="451" t="s">
        <v>53</v>
      </c>
      <c r="I9" s="638">
        <v>118091835.87</v>
      </c>
      <c r="J9" s="638">
        <v>9.79</v>
      </c>
      <c r="K9" s="642">
        <v>113951899.15</v>
      </c>
      <c r="L9" s="640">
        <v>13.21</v>
      </c>
      <c r="M9" s="654">
        <v>106277911.12</v>
      </c>
      <c r="N9" s="658">
        <v>12.18</v>
      </c>
    </row>
    <row r="10" spans="1:14" s="73" customFormat="1" ht="19.5" customHeight="1">
      <c r="A10" s="236" t="s">
        <v>27</v>
      </c>
      <c r="B10" s="639"/>
      <c r="C10" s="650"/>
      <c r="D10" s="639"/>
      <c r="E10" s="652"/>
      <c r="F10" s="639"/>
      <c r="G10" s="652"/>
      <c r="H10" s="74" t="s">
        <v>54</v>
      </c>
      <c r="I10" s="639"/>
      <c r="J10" s="639"/>
      <c r="K10" s="639"/>
      <c r="L10" s="641"/>
      <c r="M10" s="655"/>
      <c r="N10" s="659"/>
    </row>
    <row r="11" spans="1:14" s="73" customFormat="1" ht="19.5" customHeight="1">
      <c r="A11" s="310" t="s">
        <v>28</v>
      </c>
      <c r="B11" s="305">
        <v>98526211.34</v>
      </c>
      <c r="C11" s="301">
        <v>8.18</v>
      </c>
      <c r="D11" s="305">
        <v>95558594.58</v>
      </c>
      <c r="E11" s="301">
        <v>11.08</v>
      </c>
      <c r="F11" s="305">
        <v>91950203.82</v>
      </c>
      <c r="G11" s="301">
        <v>10.54</v>
      </c>
      <c r="H11" s="75" t="s">
        <v>4</v>
      </c>
      <c r="I11" s="305">
        <v>85292945.82</v>
      </c>
      <c r="J11" s="305">
        <v>7.09</v>
      </c>
      <c r="K11" s="305">
        <v>32259634.77</v>
      </c>
      <c r="L11" s="459">
        <v>3.74</v>
      </c>
      <c r="M11" s="456">
        <v>73265307.93</v>
      </c>
      <c r="N11" s="105">
        <v>8.4</v>
      </c>
    </row>
    <row r="12" spans="1:14" s="73" customFormat="1" ht="19.5" customHeight="1">
      <c r="A12" s="311" t="s">
        <v>41</v>
      </c>
      <c r="B12" s="639">
        <v>1848362.85</v>
      </c>
      <c r="C12" s="653">
        <v>0.15</v>
      </c>
      <c r="D12" s="639">
        <v>4423273.41</v>
      </c>
      <c r="E12" s="653">
        <v>0.51</v>
      </c>
      <c r="F12" s="639">
        <v>4924825.59</v>
      </c>
      <c r="G12" s="653">
        <v>0.57</v>
      </c>
      <c r="H12" s="75" t="s">
        <v>45</v>
      </c>
      <c r="I12" s="305">
        <v>306986820.01</v>
      </c>
      <c r="J12" s="305">
        <v>25.48</v>
      </c>
      <c r="K12" s="305">
        <v>152349889.08</v>
      </c>
      <c r="L12" s="459">
        <v>17.66</v>
      </c>
      <c r="M12" s="456">
        <v>129954765.62</v>
      </c>
      <c r="N12" s="105">
        <v>14.9</v>
      </c>
    </row>
    <row r="13" spans="1:14" s="73" customFormat="1" ht="19.5" customHeight="1">
      <c r="A13" s="312" t="s">
        <v>42</v>
      </c>
      <c r="B13" s="639"/>
      <c r="C13" s="653"/>
      <c r="D13" s="639"/>
      <c r="E13" s="653"/>
      <c r="F13" s="639"/>
      <c r="G13" s="653"/>
      <c r="H13" s="75" t="s">
        <v>46</v>
      </c>
      <c r="I13" s="305">
        <v>108887619.94</v>
      </c>
      <c r="J13" s="305">
        <v>9.04</v>
      </c>
      <c r="K13" s="305">
        <v>99551098.54</v>
      </c>
      <c r="L13" s="459">
        <v>11.54</v>
      </c>
      <c r="M13" s="456">
        <v>24866963.44</v>
      </c>
      <c r="N13" s="105">
        <v>2.85</v>
      </c>
    </row>
    <row r="14" spans="1:14" s="73" customFormat="1" ht="19.5" customHeight="1">
      <c r="A14" s="311" t="s">
        <v>50</v>
      </c>
      <c r="B14" s="647"/>
      <c r="C14" s="648"/>
      <c r="D14" s="647"/>
      <c r="E14" s="648"/>
      <c r="F14" s="647"/>
      <c r="G14" s="648"/>
      <c r="H14" s="75" t="s">
        <v>47</v>
      </c>
      <c r="I14" s="305">
        <v>38512485.88</v>
      </c>
      <c r="J14" s="305">
        <v>3.2</v>
      </c>
      <c r="K14" s="305">
        <v>18431512.95</v>
      </c>
      <c r="L14" s="459">
        <v>2.14</v>
      </c>
      <c r="M14" s="456">
        <v>26181610.28</v>
      </c>
      <c r="N14" s="105">
        <v>3</v>
      </c>
    </row>
    <row r="15" spans="1:14" s="73" customFormat="1" ht="19.5" customHeight="1">
      <c r="A15" s="313" t="s">
        <v>49</v>
      </c>
      <c r="B15" s="647"/>
      <c r="C15" s="648"/>
      <c r="D15" s="647"/>
      <c r="E15" s="648"/>
      <c r="F15" s="647"/>
      <c r="G15" s="648"/>
      <c r="H15" s="441" t="s">
        <v>25</v>
      </c>
      <c r="I15" s="305">
        <v>74343064.01</v>
      </c>
      <c r="J15" s="305">
        <v>6.17</v>
      </c>
      <c r="K15" s="305">
        <v>32562153.12</v>
      </c>
      <c r="L15" s="459">
        <v>3.78</v>
      </c>
      <c r="M15" s="456">
        <v>59345127.35</v>
      </c>
      <c r="N15" s="105">
        <v>6.8</v>
      </c>
    </row>
    <row r="16" spans="1:14" s="73" customFormat="1" ht="19.5" customHeight="1">
      <c r="A16" s="313"/>
      <c r="B16" s="305"/>
      <c r="C16" s="301"/>
      <c r="D16" s="305"/>
      <c r="E16" s="301"/>
      <c r="F16" s="305"/>
      <c r="G16" s="301"/>
      <c r="H16" s="441" t="s">
        <v>48</v>
      </c>
      <c r="I16" s="305">
        <v>115238841.36</v>
      </c>
      <c r="J16" s="305">
        <v>9.56</v>
      </c>
      <c r="K16" s="305">
        <v>40469971.29</v>
      </c>
      <c r="L16" s="459">
        <v>4.69</v>
      </c>
      <c r="M16" s="456">
        <v>70602627.01</v>
      </c>
      <c r="N16" s="105">
        <v>8.1</v>
      </c>
    </row>
    <row r="17" spans="1:14" s="73" customFormat="1" ht="19.5" customHeight="1">
      <c r="A17" s="310"/>
      <c r="B17" s="305"/>
      <c r="C17" s="301"/>
      <c r="D17" s="305"/>
      <c r="E17" s="301"/>
      <c r="F17" s="305"/>
      <c r="G17" s="301"/>
      <c r="H17" s="75" t="s">
        <v>61</v>
      </c>
      <c r="I17" s="305">
        <v>26747069.14</v>
      </c>
      <c r="J17" s="305">
        <v>2.22</v>
      </c>
      <c r="K17" s="305">
        <v>8783774.15</v>
      </c>
      <c r="L17" s="459">
        <v>1.02</v>
      </c>
      <c r="M17" s="456">
        <v>9882009.31</v>
      </c>
      <c r="N17" s="105">
        <v>1.13</v>
      </c>
    </row>
    <row r="18" spans="1:14" s="73" customFormat="1" ht="19.5" customHeight="1">
      <c r="A18" s="310"/>
      <c r="B18" s="305"/>
      <c r="C18" s="301"/>
      <c r="D18" s="305"/>
      <c r="E18" s="301"/>
      <c r="F18" s="305"/>
      <c r="G18" s="301"/>
      <c r="H18" s="75" t="s">
        <v>2</v>
      </c>
      <c r="I18" s="305">
        <v>20409072.23</v>
      </c>
      <c r="J18" s="305">
        <v>1.69</v>
      </c>
      <c r="K18" s="305">
        <v>35446974.79</v>
      </c>
      <c r="L18" s="459">
        <v>4.11</v>
      </c>
      <c r="M18" s="456">
        <v>40472127.01</v>
      </c>
      <c r="N18" s="105">
        <v>4.64</v>
      </c>
    </row>
    <row r="19" spans="1:14" s="73" customFormat="1" ht="19.5" customHeight="1">
      <c r="A19" s="310"/>
      <c r="B19" s="305"/>
      <c r="C19" s="301"/>
      <c r="D19" s="305"/>
      <c r="E19" s="301"/>
      <c r="F19" s="305"/>
      <c r="G19" s="301"/>
      <c r="H19" s="75" t="s">
        <v>23</v>
      </c>
      <c r="I19" s="305">
        <v>211987512.61</v>
      </c>
      <c r="J19" s="305">
        <v>17.58</v>
      </c>
      <c r="K19" s="305">
        <v>241166510.25</v>
      </c>
      <c r="L19" s="459">
        <v>27.96</v>
      </c>
      <c r="M19" s="456">
        <v>254605837.26</v>
      </c>
      <c r="N19" s="105">
        <v>29.19</v>
      </c>
    </row>
    <row r="20" spans="1:14" s="73" customFormat="1" ht="19.5" customHeight="1">
      <c r="A20" s="310"/>
      <c r="B20" s="305"/>
      <c r="C20" s="301"/>
      <c r="D20" s="305"/>
      <c r="E20" s="301"/>
      <c r="F20" s="305"/>
      <c r="G20" s="301"/>
      <c r="H20" s="75" t="s">
        <v>29</v>
      </c>
      <c r="I20" s="305">
        <v>-31451.8</v>
      </c>
      <c r="J20" s="305"/>
      <c r="K20" s="305">
        <v>-208465.15</v>
      </c>
      <c r="L20" s="459">
        <v>-0.03</v>
      </c>
      <c r="M20" s="456">
        <v>-124460.07</v>
      </c>
      <c r="N20" s="105">
        <v>-0.01</v>
      </c>
    </row>
    <row r="21" spans="1:15" s="72" customFormat="1" ht="19.5" customHeight="1">
      <c r="A21" s="314" t="s">
        <v>30</v>
      </c>
      <c r="B21" s="307">
        <v>116149575.75</v>
      </c>
      <c r="C21" s="308">
        <v>9.64</v>
      </c>
      <c r="D21" s="307">
        <v>111888932.81</v>
      </c>
      <c r="E21" s="308">
        <v>12.97</v>
      </c>
      <c r="F21" s="307">
        <v>104497769.31</v>
      </c>
      <c r="G21" s="308">
        <v>11.98</v>
      </c>
      <c r="H21" s="69" t="s">
        <v>39</v>
      </c>
      <c r="I21" s="307">
        <v>1106465815.07</v>
      </c>
      <c r="J21" s="307">
        <v>91.82</v>
      </c>
      <c r="K21" s="307">
        <v>774764952.94</v>
      </c>
      <c r="L21" s="460">
        <v>89.82</v>
      </c>
      <c r="M21" s="457">
        <v>795329826.26</v>
      </c>
      <c r="N21" s="443">
        <v>91.18</v>
      </c>
      <c r="O21" s="76"/>
    </row>
    <row r="22" spans="1:14" s="72" customFormat="1" ht="19.5" customHeight="1">
      <c r="A22" s="310" t="s">
        <v>38</v>
      </c>
      <c r="B22" s="305">
        <v>744752.9</v>
      </c>
      <c r="C22" s="303">
        <v>0.06</v>
      </c>
      <c r="D22" s="305">
        <v>661150.14</v>
      </c>
      <c r="E22" s="303">
        <v>0.08</v>
      </c>
      <c r="F22" s="305">
        <v>962732.82</v>
      </c>
      <c r="G22" s="303">
        <v>0.11</v>
      </c>
      <c r="H22" s="75" t="s">
        <v>52</v>
      </c>
      <c r="I22" s="639">
        <v>97667130.58</v>
      </c>
      <c r="J22" s="639">
        <v>8.11</v>
      </c>
      <c r="K22" s="639">
        <v>87197990.41</v>
      </c>
      <c r="L22" s="656">
        <v>9</v>
      </c>
      <c r="M22" s="655">
        <v>76489392.98</v>
      </c>
      <c r="N22" s="657">
        <v>8.77</v>
      </c>
    </row>
    <row r="23" spans="1:14" s="73" customFormat="1" ht="19.5" customHeight="1">
      <c r="A23" s="310" t="s">
        <v>31</v>
      </c>
      <c r="B23" s="305">
        <v>797124826.21</v>
      </c>
      <c r="C23" s="301">
        <v>66.15</v>
      </c>
      <c r="D23" s="305">
        <v>839920265.55</v>
      </c>
      <c r="E23" s="301">
        <v>97.37</v>
      </c>
      <c r="F23" s="305">
        <v>867210439.72</v>
      </c>
      <c r="G23" s="301">
        <v>99.42</v>
      </c>
      <c r="H23" s="442" t="s">
        <v>51</v>
      </c>
      <c r="I23" s="639"/>
      <c r="J23" s="639"/>
      <c r="K23" s="639"/>
      <c r="L23" s="656"/>
      <c r="M23" s="655"/>
      <c r="N23" s="657"/>
    </row>
    <row r="24" spans="1:14" s="73" customFormat="1" ht="19.5" customHeight="1">
      <c r="A24" s="310" t="s">
        <v>44</v>
      </c>
      <c r="B24" s="305">
        <v>-510331584.06</v>
      </c>
      <c r="C24" s="301">
        <v>-42.35</v>
      </c>
      <c r="D24" s="305">
        <v>-530541939.1</v>
      </c>
      <c r="E24" s="301">
        <v>-61.5</v>
      </c>
      <c r="F24" s="305">
        <v>-545909740.13</v>
      </c>
      <c r="G24" s="301">
        <v>-62.58</v>
      </c>
      <c r="H24" s="442" t="s">
        <v>219</v>
      </c>
      <c r="I24" s="639">
        <v>549945.43</v>
      </c>
      <c r="J24" s="639">
        <v>0.04</v>
      </c>
      <c r="K24" s="639">
        <v>279703.79</v>
      </c>
      <c r="L24" s="656">
        <v>0.03</v>
      </c>
      <c r="M24" s="655">
        <v>87032.2</v>
      </c>
      <c r="N24" s="657">
        <v>0.01</v>
      </c>
    </row>
    <row r="25" spans="1:14" s="73" customFormat="1" ht="19.5" customHeight="1">
      <c r="A25" s="310" t="s">
        <v>327</v>
      </c>
      <c r="B25" s="305">
        <v>801275645.9</v>
      </c>
      <c r="C25" s="301">
        <v>66.5</v>
      </c>
      <c r="D25" s="305">
        <v>440587186.16</v>
      </c>
      <c r="E25" s="301">
        <v>51.07</v>
      </c>
      <c r="F25" s="305">
        <v>445443121.16</v>
      </c>
      <c r="G25" s="301">
        <v>51.06</v>
      </c>
      <c r="H25" s="441" t="s">
        <v>220</v>
      </c>
      <c r="I25" s="639"/>
      <c r="J25" s="639"/>
      <c r="K25" s="639"/>
      <c r="L25" s="656"/>
      <c r="M25" s="655"/>
      <c r="N25" s="657"/>
    </row>
    <row r="26" spans="1:14" s="73" customFormat="1" ht="19.5" customHeight="1">
      <c r="A26" s="310" t="s">
        <v>43</v>
      </c>
      <c r="B26" s="305">
        <v>75561.05</v>
      </c>
      <c r="C26" s="301"/>
      <c r="D26" s="305">
        <v>93006.33</v>
      </c>
      <c r="E26" s="301">
        <v>0.01</v>
      </c>
      <c r="F26" s="305">
        <v>76419.74</v>
      </c>
      <c r="G26" s="301">
        <v>0.01</v>
      </c>
      <c r="H26" s="75" t="s">
        <v>3</v>
      </c>
      <c r="I26" s="305">
        <v>355886.67</v>
      </c>
      <c r="J26" s="305">
        <v>0.03</v>
      </c>
      <c r="K26" s="305">
        <v>365954.75</v>
      </c>
      <c r="L26" s="459">
        <v>0.04</v>
      </c>
      <c r="M26" s="456">
        <v>374491.18</v>
      </c>
      <c r="N26" s="105">
        <v>0.04</v>
      </c>
    </row>
    <row r="27" spans="1:14" s="72" customFormat="1" ht="19.5" customHeight="1">
      <c r="A27" s="314" t="s">
        <v>33</v>
      </c>
      <c r="B27" s="307">
        <v>1088889202.02</v>
      </c>
      <c r="C27" s="302">
        <v>90.36</v>
      </c>
      <c r="D27" s="307">
        <v>750719669.08</v>
      </c>
      <c r="E27" s="302">
        <v>87.03</v>
      </c>
      <c r="F27" s="307">
        <v>767782973.31</v>
      </c>
      <c r="G27" s="302">
        <v>87.03</v>
      </c>
      <c r="H27" s="69" t="s">
        <v>32</v>
      </c>
      <c r="I27" s="307">
        <v>98572962.68</v>
      </c>
      <c r="J27" s="307">
        <v>8.18</v>
      </c>
      <c r="K27" s="307">
        <v>87843648.95</v>
      </c>
      <c r="L27" s="461">
        <v>10.18</v>
      </c>
      <c r="M27" s="457">
        <v>76950916.36</v>
      </c>
      <c r="N27" s="106">
        <v>8.82</v>
      </c>
    </row>
    <row r="28" spans="1:14" s="72" customFormat="1" ht="19.5" customHeight="1" thickBot="1">
      <c r="A28" s="315" t="s">
        <v>34</v>
      </c>
      <c r="B28" s="316">
        <v>1205038777.75</v>
      </c>
      <c r="C28" s="445" t="s">
        <v>35</v>
      </c>
      <c r="D28" s="316">
        <v>862608601.89</v>
      </c>
      <c r="E28" s="444" t="s">
        <v>35</v>
      </c>
      <c r="F28" s="316">
        <v>872280742.62</v>
      </c>
      <c r="G28" s="444" t="s">
        <v>35</v>
      </c>
      <c r="H28" s="107" t="s">
        <v>22</v>
      </c>
      <c r="I28" s="316">
        <v>1205038777.75</v>
      </c>
      <c r="J28" s="446" t="s">
        <v>35</v>
      </c>
      <c r="K28" s="316">
        <v>862608601.89</v>
      </c>
      <c r="L28" s="446" t="s">
        <v>35</v>
      </c>
      <c r="M28" s="458">
        <v>872280742.62</v>
      </c>
      <c r="N28" s="304" t="s">
        <v>35</v>
      </c>
    </row>
    <row r="29" spans="1:14" s="2" customFormat="1" ht="18.75" customHeight="1">
      <c r="A29" s="4"/>
      <c r="B29" s="7"/>
      <c r="C29" s="4"/>
      <c r="D29" s="4"/>
      <c r="E29" s="4"/>
      <c r="F29" s="4"/>
      <c r="G29" s="4"/>
      <c r="H29" s="8"/>
      <c r="I29" s="9"/>
      <c r="J29" s="10"/>
      <c r="K29" s="9"/>
      <c r="L29" s="10"/>
      <c r="M29" s="9"/>
      <c r="N29" s="10"/>
    </row>
    <row r="30" spans="1:7" ht="15" customHeight="1">
      <c r="A30" s="6"/>
      <c r="B30" s="7"/>
      <c r="C30" s="4"/>
      <c r="D30" s="4"/>
      <c r="E30" s="4"/>
      <c r="F30" s="12"/>
      <c r="G30" s="4"/>
    </row>
    <row r="31" spans="1:7" ht="15" customHeight="1">
      <c r="A31" s="6"/>
      <c r="B31" s="7"/>
      <c r="C31" s="4"/>
      <c r="D31" s="4"/>
      <c r="E31" s="4"/>
      <c r="F31" s="4"/>
      <c r="G31" s="4"/>
    </row>
    <row r="32" spans="1:7" ht="15" customHeight="1">
      <c r="A32" s="4"/>
      <c r="B32" s="7"/>
      <c r="C32" s="4"/>
      <c r="D32" s="4"/>
      <c r="E32" s="4"/>
      <c r="F32" s="4"/>
      <c r="G32" s="4"/>
    </row>
    <row r="33" spans="1:7" ht="15" customHeight="1">
      <c r="A33" s="4"/>
      <c r="B33" s="7"/>
      <c r="C33" s="4"/>
      <c r="D33" s="4"/>
      <c r="E33" s="4"/>
      <c r="F33" s="4"/>
      <c r="G33" s="4"/>
    </row>
  </sheetData>
  <sheetProtection/>
  <mergeCells count="47">
    <mergeCell ref="F12:F13"/>
    <mergeCell ref="E12:E13"/>
    <mergeCell ref="B12:B13"/>
    <mergeCell ref="C12:C13"/>
    <mergeCell ref="D12:D13"/>
    <mergeCell ref="B14:B15"/>
    <mergeCell ref="C14:C15"/>
    <mergeCell ref="D14:D15"/>
    <mergeCell ref="N22:N23"/>
    <mergeCell ref="I24:I25"/>
    <mergeCell ref="J24:J25"/>
    <mergeCell ref="K24:K25"/>
    <mergeCell ref="L24:L25"/>
    <mergeCell ref="M24:M25"/>
    <mergeCell ref="N24:N25"/>
    <mergeCell ref="I22:I23"/>
    <mergeCell ref="J22:J23"/>
    <mergeCell ref="K22:K23"/>
    <mergeCell ref="L22:L23"/>
    <mergeCell ref="M22:M23"/>
    <mergeCell ref="I9:I10"/>
    <mergeCell ref="F14:F15"/>
    <mergeCell ref="G14:G15"/>
    <mergeCell ref="B9:B10"/>
    <mergeCell ref="D9:D10"/>
    <mergeCell ref="F9:F10"/>
    <mergeCell ref="C9:C10"/>
    <mergeCell ref="E9:E10"/>
    <mergeCell ref="G9:G10"/>
    <mergeCell ref="G12:G13"/>
    <mergeCell ref="E14:E15"/>
    <mergeCell ref="M1:N1"/>
    <mergeCell ref="A3:N3"/>
    <mergeCell ref="A4:N4"/>
    <mergeCell ref="A7:A8"/>
    <mergeCell ref="B7:C7"/>
    <mergeCell ref="I7:J7"/>
    <mergeCell ref="F7:G7"/>
    <mergeCell ref="M7:N7"/>
    <mergeCell ref="D7:E7"/>
    <mergeCell ref="H7:H8"/>
    <mergeCell ref="K7:L7"/>
    <mergeCell ref="J9:J10"/>
    <mergeCell ref="L9:L10"/>
    <mergeCell ref="K9:K10"/>
    <mergeCell ref="M9:M10"/>
    <mergeCell ref="N9:N10"/>
  </mergeCells>
  <printOptions horizontalCentered="1"/>
  <pageMargins left="1.1811023622047245" right="0.1968503937007874" top="1.3385826771653544" bottom="0" header="2.5590551181102366" footer="0"/>
  <pageSetup fitToHeight="1" fitToWidth="1" horizontalDpi="300" verticalDpi="300" orientation="landscape" paperSize="8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zoomScalePageLayoutView="0" workbookViewId="0" topLeftCell="A1">
      <selection activeCell="A4" sqref="A4"/>
    </sheetView>
  </sheetViews>
  <sheetFormatPr defaultColWidth="8.00390625" defaultRowHeight="12.75"/>
  <cols>
    <col min="1" max="1" width="70.75390625" style="427" customWidth="1"/>
    <col min="2" max="2" width="13.75390625" style="427" customWidth="1"/>
    <col min="3" max="3" width="13.75390625" style="428" customWidth="1"/>
    <col min="4" max="4" width="15.375" style="428" customWidth="1"/>
    <col min="5" max="6" width="13.75390625" style="427" customWidth="1"/>
    <col min="7" max="7" width="10.75390625" style="427" customWidth="1"/>
    <col min="8" max="8" width="12.125" style="427" customWidth="1"/>
    <col min="9" max="9" width="11.00390625" style="427" customWidth="1"/>
    <col min="10" max="10" width="11.75390625" style="427" customWidth="1"/>
    <col min="11" max="11" width="11.125" style="427" customWidth="1"/>
    <col min="12" max="16384" width="8.00390625" style="427" customWidth="1"/>
  </cols>
  <sheetData>
    <row r="1" spans="1:7" ht="21.75" customHeight="1">
      <c r="A1" s="430"/>
      <c r="G1" s="431" t="s">
        <v>383</v>
      </c>
    </row>
    <row r="2" spans="1:5" s="584" customFormat="1" ht="16.5" customHeight="1">
      <c r="A2" s="580" t="s">
        <v>384</v>
      </c>
      <c r="B2" s="612"/>
      <c r="C2" s="582"/>
      <c r="D2" s="582"/>
      <c r="E2" s="583"/>
    </row>
    <row r="3" spans="1:7" s="584" customFormat="1" ht="15" thickBot="1">
      <c r="A3" s="583"/>
      <c r="B3" s="583"/>
      <c r="C3" s="582"/>
      <c r="D3" s="585"/>
      <c r="E3" s="583"/>
      <c r="G3" s="586" t="s">
        <v>311</v>
      </c>
    </row>
    <row r="4" spans="1:7" s="584" customFormat="1" ht="50.25" customHeight="1">
      <c r="A4" s="587" t="s">
        <v>221</v>
      </c>
      <c r="B4" s="588" t="s">
        <v>373</v>
      </c>
      <c r="C4" s="588" t="s">
        <v>374</v>
      </c>
      <c r="D4" s="588" t="s">
        <v>375</v>
      </c>
      <c r="E4" s="588" t="s">
        <v>376</v>
      </c>
      <c r="F4" s="589" t="s">
        <v>377</v>
      </c>
      <c r="G4" s="590" t="s">
        <v>378</v>
      </c>
    </row>
    <row r="5" spans="1:7" s="584" customFormat="1" ht="15" thickBot="1">
      <c r="A5" s="613" t="s">
        <v>36</v>
      </c>
      <c r="B5" s="614">
        <v>1</v>
      </c>
      <c r="C5" s="615">
        <v>2</v>
      </c>
      <c r="D5" s="615">
        <v>3</v>
      </c>
      <c r="E5" s="614">
        <v>4</v>
      </c>
      <c r="F5" s="614">
        <v>5</v>
      </c>
      <c r="G5" s="616">
        <v>6</v>
      </c>
    </row>
    <row r="6" spans="1:7" s="584" customFormat="1" ht="15.75" thickTop="1">
      <c r="A6" s="595" t="s">
        <v>287</v>
      </c>
      <c r="B6" s="596">
        <v>5401673</v>
      </c>
      <c r="C6" s="597">
        <v>6077876.53</v>
      </c>
      <c r="D6" s="596">
        <v>6077876.53</v>
      </c>
      <c r="E6" s="597">
        <v>5962988</v>
      </c>
      <c r="F6" s="598">
        <v>98.10972583215671</v>
      </c>
      <c r="G6" s="599">
        <v>-114888.53</v>
      </c>
    </row>
    <row r="7" spans="1:7" s="584" customFormat="1" ht="14.25">
      <c r="A7" s="600" t="s">
        <v>77</v>
      </c>
      <c r="B7" s="601"/>
      <c r="C7" s="602"/>
      <c r="D7" s="601"/>
      <c r="E7" s="602"/>
      <c r="F7" s="601"/>
      <c r="G7" s="603"/>
    </row>
    <row r="8" spans="1:7" s="584" customFormat="1" ht="14.25">
      <c r="A8" s="600" t="s">
        <v>288</v>
      </c>
      <c r="B8" s="601">
        <v>368638</v>
      </c>
      <c r="C8" s="602">
        <v>377365</v>
      </c>
      <c r="D8" s="601">
        <v>377365</v>
      </c>
      <c r="E8" s="602">
        <v>385563</v>
      </c>
      <c r="F8" s="604">
        <v>102.17243252553894</v>
      </c>
      <c r="G8" s="603">
        <v>8198</v>
      </c>
    </row>
    <row r="9" spans="1:7" s="584" customFormat="1" ht="14.25">
      <c r="A9" s="600" t="s">
        <v>289</v>
      </c>
      <c r="B9" s="601">
        <v>2927148</v>
      </c>
      <c r="C9" s="602">
        <v>3582663</v>
      </c>
      <c r="D9" s="601">
        <v>3582663</v>
      </c>
      <c r="E9" s="602">
        <v>3470742</v>
      </c>
      <c r="F9" s="604">
        <v>96.87603885712946</v>
      </c>
      <c r="G9" s="603">
        <v>-111921</v>
      </c>
    </row>
    <row r="10" spans="1:7" s="584" customFormat="1" ht="14.25">
      <c r="A10" s="600" t="s">
        <v>290</v>
      </c>
      <c r="B10" s="601">
        <v>860049</v>
      </c>
      <c r="C10" s="602">
        <v>885821</v>
      </c>
      <c r="D10" s="601">
        <v>885821</v>
      </c>
      <c r="E10" s="602">
        <v>873615</v>
      </c>
      <c r="F10" s="604">
        <v>98.62206924423784</v>
      </c>
      <c r="G10" s="603">
        <v>-12206</v>
      </c>
    </row>
    <row r="11" spans="1:7" s="584" customFormat="1" ht="14.25">
      <c r="A11" s="600" t="s">
        <v>291</v>
      </c>
      <c r="B11" s="601">
        <v>3787197</v>
      </c>
      <c r="C11" s="602">
        <v>4468484</v>
      </c>
      <c r="D11" s="601">
        <v>4468484</v>
      </c>
      <c r="E11" s="602">
        <v>4344357</v>
      </c>
      <c r="F11" s="604">
        <v>97.22216751811129</v>
      </c>
      <c r="G11" s="603">
        <v>-124127</v>
      </c>
    </row>
    <row r="12" spans="1:7" s="584" customFormat="1" ht="14.25">
      <c r="A12" s="600" t="s">
        <v>292</v>
      </c>
      <c r="B12" s="601">
        <v>115359</v>
      </c>
      <c r="C12" s="602">
        <v>119849</v>
      </c>
      <c r="D12" s="601">
        <v>119849</v>
      </c>
      <c r="E12" s="602">
        <v>116257</v>
      </c>
      <c r="F12" s="604">
        <v>97.00289530993167</v>
      </c>
      <c r="G12" s="603">
        <v>-3592</v>
      </c>
    </row>
    <row r="13" spans="1:7" s="584" customFormat="1" ht="14.25">
      <c r="A13" s="600" t="s">
        <v>293</v>
      </c>
      <c r="B13" s="601">
        <v>50872</v>
      </c>
      <c r="C13" s="602">
        <v>43106</v>
      </c>
      <c r="D13" s="601">
        <v>43106</v>
      </c>
      <c r="E13" s="602">
        <v>56804</v>
      </c>
      <c r="F13" s="604">
        <v>131.77747877325663</v>
      </c>
      <c r="G13" s="603">
        <v>13698</v>
      </c>
    </row>
    <row r="14" spans="1:7" s="584" customFormat="1" ht="14.25">
      <c r="A14" s="600" t="s">
        <v>294</v>
      </c>
      <c r="B14" s="601">
        <v>250649</v>
      </c>
      <c r="C14" s="602">
        <v>261694</v>
      </c>
      <c r="D14" s="601">
        <v>261694</v>
      </c>
      <c r="E14" s="602">
        <v>257122</v>
      </c>
      <c r="F14" s="604">
        <v>98.25292135089073</v>
      </c>
      <c r="G14" s="603">
        <v>-4572</v>
      </c>
    </row>
    <row r="15" spans="1:7" s="584" customFormat="1" ht="14.25">
      <c r="A15" s="600" t="s">
        <v>295</v>
      </c>
      <c r="B15" s="601">
        <v>667037</v>
      </c>
      <c r="C15" s="602">
        <v>670732</v>
      </c>
      <c r="D15" s="601">
        <v>670732</v>
      </c>
      <c r="E15" s="602">
        <v>669598</v>
      </c>
      <c r="F15" s="604">
        <v>99.83093098286648</v>
      </c>
      <c r="G15" s="603">
        <v>-1134</v>
      </c>
    </row>
    <row r="16" spans="1:7" s="584" customFormat="1" ht="14.25">
      <c r="A16" s="600" t="s">
        <v>296</v>
      </c>
      <c r="B16" s="601">
        <v>161921</v>
      </c>
      <c r="C16" s="602">
        <v>136646.53</v>
      </c>
      <c r="D16" s="601">
        <v>136646.53</v>
      </c>
      <c r="E16" s="602">
        <v>133287</v>
      </c>
      <c r="F16" s="604">
        <v>97.5414450699919</v>
      </c>
      <c r="G16" s="603">
        <v>-3359.53</v>
      </c>
    </row>
    <row r="17" spans="1:7" s="584" customFormat="1" ht="14.25">
      <c r="A17" s="600" t="s">
        <v>297</v>
      </c>
      <c r="B17" s="601"/>
      <c r="C17" s="602"/>
      <c r="D17" s="601"/>
      <c r="E17" s="602"/>
      <c r="F17" s="604"/>
      <c r="G17" s="603"/>
    </row>
    <row r="18" spans="1:7" s="584" customFormat="1" ht="14.25">
      <c r="A18" s="600" t="s">
        <v>298</v>
      </c>
      <c r="B18" s="601">
        <v>156363</v>
      </c>
      <c r="C18" s="602">
        <v>131136</v>
      </c>
      <c r="D18" s="601">
        <v>131136</v>
      </c>
      <c r="E18" s="602">
        <v>127569</v>
      </c>
      <c r="F18" s="604">
        <v>97.27992313323573</v>
      </c>
      <c r="G18" s="603">
        <v>-3567</v>
      </c>
    </row>
    <row r="19" spans="1:7" s="584" customFormat="1" ht="14.25">
      <c r="A19" s="600" t="s">
        <v>299</v>
      </c>
      <c r="B19" s="601">
        <v>3675</v>
      </c>
      <c r="C19" s="602">
        <v>3368.53</v>
      </c>
      <c r="D19" s="601">
        <v>3368.53</v>
      </c>
      <c r="E19" s="602">
        <v>3565</v>
      </c>
      <c r="F19" s="604">
        <v>105.8325144796098</v>
      </c>
      <c r="G19" s="603">
        <v>196.47</v>
      </c>
    </row>
    <row r="20" spans="1:7" s="584" customFormat="1" ht="14.25">
      <c r="A20" s="600" t="s">
        <v>300</v>
      </c>
      <c r="B20" s="601">
        <v>324</v>
      </c>
      <c r="C20" s="602">
        <v>309</v>
      </c>
      <c r="D20" s="601">
        <v>309</v>
      </c>
      <c r="E20" s="602">
        <v>275</v>
      </c>
      <c r="F20" s="604">
        <v>88.9967637540453</v>
      </c>
      <c r="G20" s="603">
        <v>-34</v>
      </c>
    </row>
    <row r="21" spans="1:7" s="584" customFormat="1" ht="14.25">
      <c r="A21" s="600" t="s">
        <v>301</v>
      </c>
      <c r="B21" s="601">
        <v>127</v>
      </c>
      <c r="C21" s="602">
        <v>92</v>
      </c>
      <c r="D21" s="601">
        <v>92</v>
      </c>
      <c r="E21" s="602">
        <v>154</v>
      </c>
      <c r="F21" s="604">
        <v>167.3913043478261</v>
      </c>
      <c r="G21" s="603">
        <v>62</v>
      </c>
    </row>
    <row r="22" spans="1:7" s="584" customFormat="1" ht="14.25">
      <c r="A22" s="600" t="s">
        <v>302</v>
      </c>
      <c r="B22" s="601">
        <v>1092</v>
      </c>
      <c r="C22" s="602">
        <v>1741</v>
      </c>
      <c r="D22" s="601">
        <v>1741</v>
      </c>
      <c r="E22" s="602">
        <v>1724</v>
      </c>
      <c r="F22" s="604">
        <v>99.0235496840896</v>
      </c>
      <c r="G22" s="603">
        <v>-17</v>
      </c>
    </row>
    <row r="23" spans="1:7" s="584" customFormat="1" ht="14.25">
      <c r="A23" s="617" t="s">
        <v>303</v>
      </c>
      <c r="B23" s="618">
        <v>340</v>
      </c>
      <c r="C23" s="619">
        <v>0</v>
      </c>
      <c r="D23" s="618">
        <v>0</v>
      </c>
      <c r="E23" s="619">
        <v>0</v>
      </c>
      <c r="F23" s="604">
        <v>0</v>
      </c>
      <c r="G23" s="620">
        <v>0</v>
      </c>
    </row>
    <row r="24" spans="1:7" s="584" customFormat="1" ht="15">
      <c r="A24" s="595" t="s">
        <v>385</v>
      </c>
      <c r="B24" s="596">
        <v>776418</v>
      </c>
      <c r="C24" s="597">
        <v>387672</v>
      </c>
      <c r="D24" s="596">
        <v>419857</v>
      </c>
      <c r="E24" s="596">
        <v>419857</v>
      </c>
      <c r="F24" s="621">
        <v>100</v>
      </c>
      <c r="G24" s="622">
        <v>0</v>
      </c>
    </row>
    <row r="25" spans="1:7" s="584" customFormat="1" ht="14.25">
      <c r="A25" s="600" t="s">
        <v>77</v>
      </c>
      <c r="B25" s="601"/>
      <c r="C25" s="602"/>
      <c r="D25" s="601"/>
      <c r="E25" s="601"/>
      <c r="F25" s="601"/>
      <c r="G25" s="603"/>
    </row>
    <row r="26" spans="1:7" s="584" customFormat="1" ht="14.25">
      <c r="A26" s="600" t="s">
        <v>288</v>
      </c>
      <c r="B26" s="601">
        <v>85293</v>
      </c>
      <c r="C26" s="602">
        <v>28000</v>
      </c>
      <c r="D26" s="601">
        <v>32260</v>
      </c>
      <c r="E26" s="601">
        <v>32260</v>
      </c>
      <c r="F26" s="604">
        <v>100</v>
      </c>
      <c r="G26" s="603">
        <v>0</v>
      </c>
    </row>
    <row r="27" spans="1:7" s="584" customFormat="1" ht="14.25">
      <c r="A27" s="600" t="s">
        <v>289</v>
      </c>
      <c r="B27" s="601">
        <v>306987</v>
      </c>
      <c r="C27" s="602">
        <v>233462</v>
      </c>
      <c r="D27" s="601">
        <v>152350</v>
      </c>
      <c r="E27" s="601">
        <v>152350</v>
      </c>
      <c r="F27" s="604">
        <v>100</v>
      </c>
      <c r="G27" s="603">
        <v>0</v>
      </c>
    </row>
    <row r="28" spans="1:7" s="584" customFormat="1" ht="14.25">
      <c r="A28" s="600" t="s">
        <v>290</v>
      </c>
      <c r="B28" s="601">
        <v>108888</v>
      </c>
      <c r="C28" s="602">
        <v>92210</v>
      </c>
      <c r="D28" s="601">
        <v>99551</v>
      </c>
      <c r="E28" s="601">
        <v>99551</v>
      </c>
      <c r="F28" s="604">
        <v>100</v>
      </c>
      <c r="G28" s="603">
        <v>0</v>
      </c>
    </row>
    <row r="29" spans="1:7" s="584" customFormat="1" ht="14.25">
      <c r="A29" s="600" t="s">
        <v>291</v>
      </c>
      <c r="B29" s="601">
        <v>415875</v>
      </c>
      <c r="C29" s="602">
        <v>325672</v>
      </c>
      <c r="D29" s="601">
        <v>251901</v>
      </c>
      <c r="E29" s="601">
        <v>251901</v>
      </c>
      <c r="F29" s="604">
        <v>100</v>
      </c>
      <c r="G29" s="603">
        <v>0</v>
      </c>
    </row>
    <row r="30" spans="1:7" s="584" customFormat="1" ht="14.25">
      <c r="A30" s="600" t="s">
        <v>292</v>
      </c>
      <c r="B30" s="601">
        <v>115239</v>
      </c>
      <c r="C30" s="602">
        <v>4000</v>
      </c>
      <c r="D30" s="601">
        <v>40470</v>
      </c>
      <c r="E30" s="601">
        <v>40470</v>
      </c>
      <c r="F30" s="604">
        <v>100</v>
      </c>
      <c r="G30" s="603">
        <v>0</v>
      </c>
    </row>
    <row r="31" spans="1:7" s="584" customFormat="1" ht="14.25">
      <c r="A31" s="600" t="s">
        <v>293</v>
      </c>
      <c r="B31" s="601">
        <v>38512</v>
      </c>
      <c r="C31" s="602">
        <v>10000</v>
      </c>
      <c r="D31" s="601">
        <v>18432</v>
      </c>
      <c r="E31" s="601">
        <v>18432</v>
      </c>
      <c r="F31" s="604">
        <v>100</v>
      </c>
      <c r="G31" s="603">
        <v>0</v>
      </c>
    </row>
    <row r="32" spans="1:7" s="584" customFormat="1" ht="14.25">
      <c r="A32" s="600" t="s">
        <v>294</v>
      </c>
      <c r="B32" s="601">
        <v>74343</v>
      </c>
      <c r="C32" s="602">
        <v>20000</v>
      </c>
      <c r="D32" s="601">
        <v>32562</v>
      </c>
      <c r="E32" s="601">
        <v>32562</v>
      </c>
      <c r="F32" s="604">
        <v>100</v>
      </c>
      <c r="G32" s="603">
        <v>0</v>
      </c>
    </row>
    <row r="33" spans="1:7" s="584" customFormat="1" ht="14.25">
      <c r="A33" s="600" t="s">
        <v>295</v>
      </c>
      <c r="B33" s="601">
        <v>26747</v>
      </c>
      <c r="C33" s="602">
        <v>0</v>
      </c>
      <c r="D33" s="601">
        <v>8784</v>
      </c>
      <c r="E33" s="601">
        <v>8784</v>
      </c>
      <c r="F33" s="604">
        <v>0</v>
      </c>
      <c r="G33" s="603">
        <v>0</v>
      </c>
    </row>
    <row r="34" spans="1:7" s="584" customFormat="1" ht="14.25">
      <c r="A34" s="600" t="s">
        <v>296</v>
      </c>
      <c r="B34" s="601">
        <v>20409</v>
      </c>
      <c r="C34" s="602">
        <v>0</v>
      </c>
      <c r="D34" s="601">
        <v>35448</v>
      </c>
      <c r="E34" s="601">
        <v>35448</v>
      </c>
      <c r="F34" s="604">
        <v>0</v>
      </c>
      <c r="G34" s="603">
        <v>0</v>
      </c>
    </row>
    <row r="35" spans="1:7" s="583" customFormat="1" ht="14.25">
      <c r="A35" s="617" t="s">
        <v>304</v>
      </c>
      <c r="B35" s="618"/>
      <c r="C35" s="619"/>
      <c r="D35" s="618"/>
      <c r="E35" s="618"/>
      <c r="F35" s="618"/>
      <c r="G35" s="620"/>
    </row>
    <row r="36" spans="1:7" s="584" customFormat="1" ht="15">
      <c r="A36" s="595" t="s">
        <v>305</v>
      </c>
      <c r="B36" s="596">
        <v>6178091</v>
      </c>
      <c r="C36" s="597">
        <v>6465548.53</v>
      </c>
      <c r="D36" s="596">
        <v>6497733.53</v>
      </c>
      <c r="E36" s="596">
        <v>6382845</v>
      </c>
      <c r="F36" s="621">
        <v>98.23186762784961</v>
      </c>
      <c r="G36" s="599">
        <v>-114888.53</v>
      </c>
    </row>
    <row r="37" spans="1:7" s="584" customFormat="1" ht="14.25">
      <c r="A37" s="600" t="s">
        <v>77</v>
      </c>
      <c r="B37" s="601"/>
      <c r="C37" s="602"/>
      <c r="D37" s="601"/>
      <c r="E37" s="601"/>
      <c r="F37" s="601"/>
      <c r="G37" s="603"/>
    </row>
    <row r="38" spans="1:7" s="584" customFormat="1" ht="14.25">
      <c r="A38" s="600" t="s">
        <v>288</v>
      </c>
      <c r="B38" s="601">
        <v>453931</v>
      </c>
      <c r="C38" s="602">
        <v>405365</v>
      </c>
      <c r="D38" s="601">
        <v>409625</v>
      </c>
      <c r="E38" s="601">
        <v>417823</v>
      </c>
      <c r="F38" s="604">
        <v>102.0013426914861</v>
      </c>
      <c r="G38" s="603">
        <v>8198</v>
      </c>
    </row>
    <row r="39" spans="1:7" s="584" customFormat="1" ht="14.25">
      <c r="A39" s="600" t="s">
        <v>289</v>
      </c>
      <c r="B39" s="601">
        <v>3234135</v>
      </c>
      <c r="C39" s="602">
        <v>3816125</v>
      </c>
      <c r="D39" s="601">
        <v>3735013</v>
      </c>
      <c r="E39" s="601">
        <v>3623092</v>
      </c>
      <c r="F39" s="604">
        <v>97.00346424497049</v>
      </c>
      <c r="G39" s="603">
        <v>-111921</v>
      </c>
    </row>
    <row r="40" spans="1:7" s="584" customFormat="1" ht="14.25">
      <c r="A40" s="600" t="s">
        <v>290</v>
      </c>
      <c r="B40" s="601">
        <v>968937</v>
      </c>
      <c r="C40" s="602">
        <v>978031</v>
      </c>
      <c r="D40" s="601">
        <v>985372</v>
      </c>
      <c r="E40" s="601">
        <v>973166</v>
      </c>
      <c r="F40" s="604">
        <v>98.761280003897</v>
      </c>
      <c r="G40" s="603">
        <v>-12206</v>
      </c>
    </row>
    <row r="41" spans="1:7" s="584" customFormat="1" ht="14.25">
      <c r="A41" s="600" t="s">
        <v>291</v>
      </c>
      <c r="B41" s="601">
        <v>4203072</v>
      </c>
      <c r="C41" s="602">
        <v>4794156</v>
      </c>
      <c r="D41" s="601">
        <v>4720385</v>
      </c>
      <c r="E41" s="601">
        <v>4596258</v>
      </c>
      <c r="F41" s="604">
        <v>97.3704051682225</v>
      </c>
      <c r="G41" s="603">
        <v>-124127</v>
      </c>
    </row>
    <row r="42" spans="1:7" s="584" customFormat="1" ht="14.25">
      <c r="A42" s="600" t="s">
        <v>292</v>
      </c>
      <c r="B42" s="601">
        <v>230598</v>
      </c>
      <c r="C42" s="602">
        <v>123849</v>
      </c>
      <c r="D42" s="601">
        <v>160319</v>
      </c>
      <c r="E42" s="601">
        <v>156727</v>
      </c>
      <c r="F42" s="604">
        <v>97.75946706254405</v>
      </c>
      <c r="G42" s="603">
        <v>-3592</v>
      </c>
    </row>
    <row r="43" spans="1:7" s="584" customFormat="1" ht="14.25">
      <c r="A43" s="600" t="s">
        <v>293</v>
      </c>
      <c r="B43" s="601">
        <v>89384</v>
      </c>
      <c r="C43" s="602">
        <v>53106</v>
      </c>
      <c r="D43" s="601">
        <v>61538</v>
      </c>
      <c r="E43" s="601">
        <v>75236</v>
      </c>
      <c r="F43" s="604">
        <v>122.2594169456271</v>
      </c>
      <c r="G43" s="603">
        <v>13698</v>
      </c>
    </row>
    <row r="44" spans="1:7" s="584" customFormat="1" ht="14.25">
      <c r="A44" s="600" t="s">
        <v>294</v>
      </c>
      <c r="B44" s="601">
        <v>324992</v>
      </c>
      <c r="C44" s="602">
        <v>281694</v>
      </c>
      <c r="D44" s="601">
        <v>294256</v>
      </c>
      <c r="E44" s="601">
        <v>289684</v>
      </c>
      <c r="F44" s="604">
        <v>98.44625088358437</v>
      </c>
      <c r="G44" s="603">
        <v>-4572</v>
      </c>
    </row>
    <row r="45" spans="1:7" s="584" customFormat="1" ht="14.25">
      <c r="A45" s="600" t="s">
        <v>295</v>
      </c>
      <c r="B45" s="601">
        <v>693784</v>
      </c>
      <c r="C45" s="602">
        <v>670732</v>
      </c>
      <c r="D45" s="601">
        <v>679516</v>
      </c>
      <c r="E45" s="601">
        <v>678382</v>
      </c>
      <c r="F45" s="604">
        <v>99.83311651234114</v>
      </c>
      <c r="G45" s="603">
        <v>-1134</v>
      </c>
    </row>
    <row r="46" spans="1:7" s="584" customFormat="1" ht="14.25">
      <c r="A46" s="600" t="s">
        <v>296</v>
      </c>
      <c r="B46" s="601">
        <v>182330</v>
      </c>
      <c r="C46" s="602">
        <v>136646.53</v>
      </c>
      <c r="D46" s="601">
        <v>172094.53</v>
      </c>
      <c r="E46" s="601">
        <v>168735</v>
      </c>
      <c r="F46" s="604">
        <v>98.04785776747234</v>
      </c>
      <c r="G46" s="603">
        <v>-3359.53</v>
      </c>
    </row>
    <row r="47" spans="1:7" s="584" customFormat="1" ht="14.25">
      <c r="A47" s="617" t="s">
        <v>304</v>
      </c>
      <c r="B47" s="618">
        <v>340</v>
      </c>
      <c r="C47" s="619">
        <v>0</v>
      </c>
      <c r="D47" s="618">
        <v>0</v>
      </c>
      <c r="E47" s="618"/>
      <c r="F47" s="618"/>
      <c r="G47" s="620">
        <v>0</v>
      </c>
    </row>
    <row r="48" spans="1:7" s="584" customFormat="1" ht="15">
      <c r="A48" s="595" t="s">
        <v>306</v>
      </c>
      <c r="B48" s="596">
        <v>5758234</v>
      </c>
      <c r="C48" s="597">
        <v>6079716.53</v>
      </c>
      <c r="D48" s="596">
        <v>6101292</v>
      </c>
      <c r="E48" s="596">
        <v>5947178</v>
      </c>
      <c r="F48" s="621">
        <v>97.47407598259517</v>
      </c>
      <c r="G48" s="599">
        <v>-154114</v>
      </c>
    </row>
    <row r="49" spans="1:7" s="584" customFormat="1" ht="14.25">
      <c r="A49" s="600" t="s">
        <v>77</v>
      </c>
      <c r="B49" s="601"/>
      <c r="C49" s="602"/>
      <c r="D49" s="601"/>
      <c r="E49" s="601"/>
      <c r="F49" s="601"/>
      <c r="G49" s="603"/>
    </row>
    <row r="50" spans="1:7" s="584" customFormat="1" ht="14.25">
      <c r="A50" s="600" t="s">
        <v>288</v>
      </c>
      <c r="B50" s="601">
        <v>316671</v>
      </c>
      <c r="C50" s="602">
        <v>323185</v>
      </c>
      <c r="D50" s="601">
        <v>323185</v>
      </c>
      <c r="E50" s="601">
        <v>338462</v>
      </c>
      <c r="F50" s="604">
        <v>104.72701393938458</v>
      </c>
      <c r="G50" s="603">
        <v>15277</v>
      </c>
    </row>
    <row r="51" spans="1:7" s="584" customFormat="1" ht="14.25">
      <c r="A51" s="600" t="s">
        <v>289</v>
      </c>
      <c r="B51" s="601">
        <v>4265785</v>
      </c>
      <c r="C51" s="602">
        <v>4501199</v>
      </c>
      <c r="D51" s="601">
        <v>4501749</v>
      </c>
      <c r="E51" s="601">
        <v>4436637</v>
      </c>
      <c r="F51" s="604">
        <v>98.55362882293082</v>
      </c>
      <c r="G51" s="603">
        <v>-65112</v>
      </c>
    </row>
    <row r="52" spans="1:7" s="584" customFormat="1" ht="14.25">
      <c r="A52" s="600" t="s">
        <v>290</v>
      </c>
      <c r="B52" s="601">
        <v>769386</v>
      </c>
      <c r="C52" s="602">
        <v>822016</v>
      </c>
      <c r="D52" s="601">
        <v>822016</v>
      </c>
      <c r="E52" s="601">
        <v>808299</v>
      </c>
      <c r="F52" s="604">
        <v>98.33129768763625</v>
      </c>
      <c r="G52" s="603">
        <v>-13717</v>
      </c>
    </row>
    <row r="53" spans="1:7" s="584" customFormat="1" ht="14.25">
      <c r="A53" s="600" t="s">
        <v>291</v>
      </c>
      <c r="B53" s="601">
        <v>5035171</v>
      </c>
      <c r="C53" s="602">
        <v>5323215</v>
      </c>
      <c r="D53" s="601">
        <v>5323765</v>
      </c>
      <c r="E53" s="601">
        <v>5244936</v>
      </c>
      <c r="F53" s="604">
        <v>98.51929978126383</v>
      </c>
      <c r="G53" s="603">
        <v>-78829</v>
      </c>
    </row>
    <row r="54" spans="1:7" s="584" customFormat="1" ht="14.25">
      <c r="A54" s="600" t="s">
        <v>292</v>
      </c>
      <c r="B54" s="601">
        <v>40128</v>
      </c>
      <c r="C54" s="602">
        <v>43299</v>
      </c>
      <c r="D54" s="601">
        <v>43299</v>
      </c>
      <c r="E54" s="601">
        <v>41124</v>
      </c>
      <c r="F54" s="604">
        <v>94.97678930229335</v>
      </c>
      <c r="G54" s="603">
        <v>-2175</v>
      </c>
    </row>
    <row r="55" spans="1:7" s="584" customFormat="1" ht="14.25">
      <c r="A55" s="600" t="s">
        <v>293</v>
      </c>
      <c r="B55" s="601">
        <v>46952</v>
      </c>
      <c r="C55" s="602">
        <v>53643</v>
      </c>
      <c r="D55" s="601">
        <v>53643</v>
      </c>
      <c r="E55" s="601">
        <v>44054</v>
      </c>
      <c r="F55" s="604">
        <v>82.12441511474005</v>
      </c>
      <c r="G55" s="603">
        <v>-9589</v>
      </c>
    </row>
    <row r="56" spans="1:7" s="584" customFormat="1" ht="14.25">
      <c r="A56" s="600" t="s">
        <v>294</v>
      </c>
      <c r="B56" s="601">
        <v>172430</v>
      </c>
      <c r="C56" s="602">
        <v>199728</v>
      </c>
      <c r="D56" s="601">
        <v>220753</v>
      </c>
      <c r="E56" s="601">
        <v>150339</v>
      </c>
      <c r="F56" s="604">
        <v>68.10281173981781</v>
      </c>
      <c r="G56" s="603">
        <v>-70414</v>
      </c>
    </row>
    <row r="57" spans="1:7" s="584" customFormat="1" ht="14.25">
      <c r="A57" s="600" t="s">
        <v>296</v>
      </c>
      <c r="B57" s="601">
        <v>146882</v>
      </c>
      <c r="C57" s="602">
        <v>136646.53</v>
      </c>
      <c r="D57" s="601">
        <v>136647</v>
      </c>
      <c r="E57" s="601">
        <v>128263</v>
      </c>
      <c r="F57" s="604">
        <v>93.86448293778861</v>
      </c>
      <c r="G57" s="603">
        <v>-8384</v>
      </c>
    </row>
    <row r="58" spans="1:7" s="584" customFormat="1" ht="14.25">
      <c r="A58" s="617" t="s">
        <v>386</v>
      </c>
      <c r="B58" s="618"/>
      <c r="C58" s="619"/>
      <c r="D58" s="618"/>
      <c r="E58" s="618">
        <v>-3</v>
      </c>
      <c r="F58" s="618"/>
      <c r="G58" s="620">
        <v>-3</v>
      </c>
    </row>
    <row r="59" spans="1:7" s="584" customFormat="1" ht="15">
      <c r="A59" s="595" t="s">
        <v>307</v>
      </c>
      <c r="B59" s="596">
        <v>-356561</v>
      </c>
      <c r="C59" s="597">
        <v>-1840</v>
      </c>
      <c r="D59" s="596">
        <v>-23415.47</v>
      </c>
      <c r="E59" s="596">
        <v>15810</v>
      </c>
      <c r="F59" s="623" t="s">
        <v>308</v>
      </c>
      <c r="G59" s="599">
        <v>39225.47</v>
      </c>
    </row>
    <row r="60" spans="1:7" s="584" customFormat="1" ht="14.25">
      <c r="A60" s="600" t="s">
        <v>77</v>
      </c>
      <c r="B60" s="601"/>
      <c r="C60" s="602"/>
      <c r="D60" s="601"/>
      <c r="E60" s="601"/>
      <c r="F60" s="601"/>
      <c r="G60" s="603"/>
    </row>
    <row r="61" spans="1:7" s="584" customFormat="1" ht="14.25">
      <c r="A61" s="600" t="s">
        <v>288</v>
      </c>
      <c r="B61" s="601">
        <v>51967</v>
      </c>
      <c r="C61" s="602">
        <v>54180</v>
      </c>
      <c r="D61" s="601">
        <v>54180</v>
      </c>
      <c r="E61" s="601">
        <v>47101</v>
      </c>
      <c r="F61" s="604">
        <v>86.9342930970838</v>
      </c>
      <c r="G61" s="603">
        <v>-7079</v>
      </c>
    </row>
    <row r="62" spans="1:7" s="584" customFormat="1" ht="14.25">
      <c r="A62" s="600" t="s">
        <v>289</v>
      </c>
      <c r="B62" s="601">
        <v>-1338637</v>
      </c>
      <c r="C62" s="602">
        <v>-918536</v>
      </c>
      <c r="D62" s="601">
        <v>-919086</v>
      </c>
      <c r="E62" s="601">
        <v>-965895</v>
      </c>
      <c r="F62" s="604">
        <v>105.09299456198875</v>
      </c>
      <c r="G62" s="603">
        <v>-46809</v>
      </c>
    </row>
    <row r="63" spans="1:7" s="584" customFormat="1" ht="14.25">
      <c r="A63" s="600" t="s">
        <v>290</v>
      </c>
      <c r="B63" s="601">
        <v>90663</v>
      </c>
      <c r="C63" s="602">
        <v>63805</v>
      </c>
      <c r="D63" s="601">
        <v>63805</v>
      </c>
      <c r="E63" s="601">
        <v>65316</v>
      </c>
      <c r="F63" s="604">
        <v>102.3681529660685</v>
      </c>
      <c r="G63" s="603">
        <v>1511</v>
      </c>
    </row>
    <row r="64" spans="1:7" s="584" customFormat="1" ht="14.25">
      <c r="A64" s="600" t="s">
        <v>291</v>
      </c>
      <c r="B64" s="601">
        <v>-1247974</v>
      </c>
      <c r="C64" s="602">
        <v>-854731</v>
      </c>
      <c r="D64" s="601">
        <v>-855281</v>
      </c>
      <c r="E64" s="601">
        <v>-900579</v>
      </c>
      <c r="F64" s="604">
        <v>105.29627105009934</v>
      </c>
      <c r="G64" s="603">
        <v>-45298</v>
      </c>
    </row>
    <row r="65" spans="1:7" s="584" customFormat="1" ht="14.25">
      <c r="A65" s="600" t="s">
        <v>292</v>
      </c>
      <c r="B65" s="601">
        <v>75231</v>
      </c>
      <c r="C65" s="602">
        <v>76550</v>
      </c>
      <c r="D65" s="601">
        <v>76550</v>
      </c>
      <c r="E65" s="601">
        <v>75133</v>
      </c>
      <c r="F65" s="604">
        <v>98.14892227302417</v>
      </c>
      <c r="G65" s="603">
        <v>-1417</v>
      </c>
    </row>
    <row r="66" spans="1:7" s="584" customFormat="1" ht="14.25">
      <c r="A66" s="600" t="s">
        <v>293</v>
      </c>
      <c r="B66" s="601">
        <v>3920</v>
      </c>
      <c r="C66" s="602">
        <v>-10537</v>
      </c>
      <c r="D66" s="601">
        <v>-10537</v>
      </c>
      <c r="E66" s="601">
        <v>12750</v>
      </c>
      <c r="F66" s="624" t="s">
        <v>308</v>
      </c>
      <c r="G66" s="603">
        <v>23287</v>
      </c>
    </row>
    <row r="67" spans="1:7" s="584" customFormat="1" ht="14.25">
      <c r="A67" s="600" t="s">
        <v>294</v>
      </c>
      <c r="B67" s="601">
        <v>78219</v>
      </c>
      <c r="C67" s="602">
        <v>61966</v>
      </c>
      <c r="D67" s="601">
        <v>40941</v>
      </c>
      <c r="E67" s="601">
        <v>106783</v>
      </c>
      <c r="F67" s="604">
        <v>260.8216702083486</v>
      </c>
      <c r="G67" s="603">
        <v>65842</v>
      </c>
    </row>
    <row r="68" spans="1:7" s="584" customFormat="1" ht="14.25">
      <c r="A68" s="600" t="s">
        <v>295</v>
      </c>
      <c r="B68" s="601">
        <v>667037</v>
      </c>
      <c r="C68" s="602">
        <v>670732</v>
      </c>
      <c r="D68" s="601">
        <v>670732</v>
      </c>
      <c r="E68" s="601">
        <v>669598</v>
      </c>
      <c r="F68" s="604">
        <v>99.83093098286648</v>
      </c>
      <c r="G68" s="603">
        <v>-1134</v>
      </c>
    </row>
    <row r="69" spans="1:7" s="584" customFormat="1" ht="14.25">
      <c r="A69" s="600" t="s">
        <v>296</v>
      </c>
      <c r="B69" s="601">
        <v>15039</v>
      </c>
      <c r="C69" s="602">
        <v>0</v>
      </c>
      <c r="D69" s="601">
        <v>-0.47000000000116415</v>
      </c>
      <c r="E69" s="601">
        <v>5024</v>
      </c>
      <c r="F69" s="604">
        <v>0</v>
      </c>
      <c r="G69" s="603">
        <v>5024.47</v>
      </c>
    </row>
    <row r="70" spans="1:7" s="584" customFormat="1" ht="14.25">
      <c r="A70" s="617" t="s">
        <v>386</v>
      </c>
      <c r="B70" s="618"/>
      <c r="C70" s="619"/>
      <c r="D70" s="618"/>
      <c r="E70" s="618">
        <v>3</v>
      </c>
      <c r="F70" s="618"/>
      <c r="G70" s="620">
        <v>3</v>
      </c>
    </row>
    <row r="71" spans="1:7" s="584" customFormat="1" ht="15">
      <c r="A71" s="595" t="s">
        <v>309</v>
      </c>
      <c r="B71" s="596">
        <v>419857</v>
      </c>
      <c r="C71" s="597">
        <v>385832</v>
      </c>
      <c r="D71" s="596">
        <v>396441.53</v>
      </c>
      <c r="E71" s="596">
        <v>435667</v>
      </c>
      <c r="F71" s="621">
        <v>109.89438972248946</v>
      </c>
      <c r="G71" s="599">
        <v>39225.47</v>
      </c>
    </row>
    <row r="72" spans="1:7" s="584" customFormat="1" ht="14.25">
      <c r="A72" s="600" t="s">
        <v>77</v>
      </c>
      <c r="B72" s="601"/>
      <c r="C72" s="602"/>
      <c r="D72" s="601"/>
      <c r="E72" s="601"/>
      <c r="F72" s="601"/>
      <c r="G72" s="603"/>
    </row>
    <row r="73" spans="1:7" s="584" customFormat="1" ht="14.25">
      <c r="A73" s="600" t="s">
        <v>288</v>
      </c>
      <c r="B73" s="601">
        <v>137260</v>
      </c>
      <c r="C73" s="602">
        <v>82180</v>
      </c>
      <c r="D73" s="601">
        <v>86440</v>
      </c>
      <c r="E73" s="601">
        <v>79361</v>
      </c>
      <c r="F73" s="604">
        <v>91.81050439611292</v>
      </c>
      <c r="G73" s="603">
        <v>-7079</v>
      </c>
    </row>
    <row r="74" spans="1:7" s="584" customFormat="1" ht="14.25">
      <c r="A74" s="600" t="s">
        <v>289</v>
      </c>
      <c r="B74" s="601">
        <v>-1031650</v>
      </c>
      <c r="C74" s="602">
        <v>-685074</v>
      </c>
      <c r="D74" s="601">
        <v>-766736</v>
      </c>
      <c r="E74" s="601">
        <v>-813545</v>
      </c>
      <c r="F74" s="604">
        <v>106.10496963752843</v>
      </c>
      <c r="G74" s="603">
        <v>-46809</v>
      </c>
    </row>
    <row r="75" spans="1:7" s="584" customFormat="1" ht="14.25">
      <c r="A75" s="600" t="s">
        <v>290</v>
      </c>
      <c r="B75" s="601">
        <v>199551</v>
      </c>
      <c r="C75" s="602">
        <v>156015</v>
      </c>
      <c r="D75" s="601">
        <v>163356</v>
      </c>
      <c r="E75" s="601">
        <v>164867</v>
      </c>
      <c r="F75" s="604">
        <v>100.92497367712237</v>
      </c>
      <c r="G75" s="603">
        <v>1511</v>
      </c>
    </row>
    <row r="76" spans="1:7" s="584" customFormat="1" ht="14.25">
      <c r="A76" s="600" t="s">
        <v>291</v>
      </c>
      <c r="B76" s="601">
        <v>-832099</v>
      </c>
      <c r="C76" s="602">
        <v>-529059</v>
      </c>
      <c r="D76" s="601">
        <v>-603380</v>
      </c>
      <c r="E76" s="601">
        <v>-648678</v>
      </c>
      <c r="F76" s="604">
        <v>107.50737512015644</v>
      </c>
      <c r="G76" s="603">
        <v>-45298</v>
      </c>
    </row>
    <row r="77" spans="1:7" s="584" customFormat="1" ht="14.25">
      <c r="A77" s="600" t="s">
        <v>292</v>
      </c>
      <c r="B77" s="601">
        <v>190470</v>
      </c>
      <c r="C77" s="602">
        <v>80550</v>
      </c>
      <c r="D77" s="601">
        <v>117020</v>
      </c>
      <c r="E77" s="601">
        <v>115603</v>
      </c>
      <c r="F77" s="604">
        <v>98.78909588104598</v>
      </c>
      <c r="G77" s="603">
        <v>-1417</v>
      </c>
    </row>
    <row r="78" spans="1:7" s="584" customFormat="1" ht="14.25">
      <c r="A78" s="600" t="s">
        <v>293</v>
      </c>
      <c r="B78" s="601">
        <v>42432</v>
      </c>
      <c r="C78" s="602">
        <v>-537</v>
      </c>
      <c r="D78" s="601">
        <v>7895</v>
      </c>
      <c r="E78" s="601">
        <v>31182</v>
      </c>
      <c r="F78" s="624" t="s">
        <v>308</v>
      </c>
      <c r="G78" s="603">
        <v>23287</v>
      </c>
    </row>
    <row r="79" spans="1:7" s="584" customFormat="1" ht="14.25">
      <c r="A79" s="600" t="s">
        <v>294</v>
      </c>
      <c r="B79" s="601">
        <v>152562</v>
      </c>
      <c r="C79" s="602">
        <v>81966</v>
      </c>
      <c r="D79" s="601">
        <v>73503</v>
      </c>
      <c r="E79" s="601">
        <v>139345</v>
      </c>
      <c r="F79" s="604">
        <v>189.57729616478238</v>
      </c>
      <c r="G79" s="603">
        <v>65842</v>
      </c>
    </row>
    <row r="80" spans="1:7" s="584" customFormat="1" ht="14.25">
      <c r="A80" s="600" t="s">
        <v>295</v>
      </c>
      <c r="B80" s="601">
        <v>693784</v>
      </c>
      <c r="C80" s="602">
        <v>670732</v>
      </c>
      <c r="D80" s="601">
        <v>679516</v>
      </c>
      <c r="E80" s="601">
        <v>678382</v>
      </c>
      <c r="F80" s="604">
        <v>99.83311651234114</v>
      </c>
      <c r="G80" s="603">
        <v>-1134</v>
      </c>
    </row>
    <row r="81" spans="1:7" s="584" customFormat="1" ht="14.25">
      <c r="A81" s="600" t="s">
        <v>296</v>
      </c>
      <c r="B81" s="601">
        <v>35448</v>
      </c>
      <c r="C81" s="602">
        <v>0</v>
      </c>
      <c r="D81" s="601">
        <v>35447.53</v>
      </c>
      <c r="E81" s="601">
        <v>40472</v>
      </c>
      <c r="F81" s="604">
        <v>0</v>
      </c>
      <c r="G81" s="603">
        <v>5024.47</v>
      </c>
    </row>
    <row r="82" spans="1:7" s="584" customFormat="1" ht="14.25">
      <c r="A82" s="617" t="s">
        <v>386</v>
      </c>
      <c r="B82" s="618"/>
      <c r="C82" s="619"/>
      <c r="D82" s="618"/>
      <c r="E82" s="618">
        <v>3</v>
      </c>
      <c r="F82" s="625"/>
      <c r="G82" s="620">
        <v>3</v>
      </c>
    </row>
    <row r="83" spans="1:7" s="584" customFormat="1" ht="15">
      <c r="A83" s="595" t="s">
        <v>310</v>
      </c>
      <c r="B83" s="596">
        <v>419857</v>
      </c>
      <c r="C83" s="597">
        <v>385832</v>
      </c>
      <c r="D83" s="596">
        <v>396441.53</v>
      </c>
      <c r="E83" s="596">
        <v>435667</v>
      </c>
      <c r="F83" s="598">
        <v>109.89438972248946</v>
      </c>
      <c r="G83" s="622">
        <v>39225.47</v>
      </c>
    </row>
    <row r="84" spans="1:7" s="584" customFormat="1" ht="14.25">
      <c r="A84" s="600" t="s">
        <v>77</v>
      </c>
      <c r="B84" s="601"/>
      <c r="C84" s="602"/>
      <c r="D84" s="601"/>
      <c r="E84" s="601"/>
      <c r="F84" s="601"/>
      <c r="G84" s="603"/>
    </row>
    <row r="85" spans="1:7" s="584" customFormat="1" ht="14.25">
      <c r="A85" s="600" t="s">
        <v>288</v>
      </c>
      <c r="B85" s="601">
        <v>32260</v>
      </c>
      <c r="C85" s="602">
        <v>28000</v>
      </c>
      <c r="D85" s="601">
        <v>29000</v>
      </c>
      <c r="E85" s="601">
        <v>74361</v>
      </c>
      <c r="F85" s="604">
        <v>256.4172413793103</v>
      </c>
      <c r="G85" s="603">
        <v>45361</v>
      </c>
    </row>
    <row r="86" spans="1:7" s="584" customFormat="1" ht="14.25">
      <c r="A86" s="600" t="s">
        <v>289</v>
      </c>
      <c r="B86" s="601">
        <v>152350</v>
      </c>
      <c r="C86" s="602">
        <v>172817</v>
      </c>
      <c r="D86" s="601">
        <v>203772</v>
      </c>
      <c r="E86" s="601">
        <v>129955</v>
      </c>
      <c r="F86" s="604">
        <v>63.774708988477315</v>
      </c>
      <c r="G86" s="603">
        <v>-73817</v>
      </c>
    </row>
    <row r="87" spans="1:7" s="584" customFormat="1" ht="14.25">
      <c r="A87" s="600" t="s">
        <v>290</v>
      </c>
      <c r="B87" s="601">
        <v>99551</v>
      </c>
      <c r="C87" s="602">
        <v>156015</v>
      </c>
      <c r="D87" s="601">
        <v>99327</v>
      </c>
      <c r="E87" s="601">
        <v>24867</v>
      </c>
      <c r="F87" s="604">
        <v>25.035488839892476</v>
      </c>
      <c r="G87" s="603">
        <v>-74460</v>
      </c>
    </row>
    <row r="88" spans="1:7" s="584" customFormat="1" ht="14.25">
      <c r="A88" s="600" t="s">
        <v>291</v>
      </c>
      <c r="B88" s="601">
        <v>251901</v>
      </c>
      <c r="C88" s="602">
        <v>328832</v>
      </c>
      <c r="D88" s="601">
        <v>303099</v>
      </c>
      <c r="E88" s="601">
        <v>154822</v>
      </c>
      <c r="F88" s="604">
        <v>51.07968023649039</v>
      </c>
      <c r="G88" s="603">
        <v>-148277</v>
      </c>
    </row>
    <row r="89" spans="1:7" s="584" customFormat="1" ht="14.25">
      <c r="A89" s="600" t="s">
        <v>292</v>
      </c>
      <c r="B89" s="601">
        <v>40470</v>
      </c>
      <c r="C89" s="602">
        <v>4000</v>
      </c>
      <c r="D89" s="601">
        <v>4000</v>
      </c>
      <c r="E89" s="601">
        <v>70603</v>
      </c>
      <c r="F89" s="624" t="s">
        <v>308</v>
      </c>
      <c r="G89" s="603">
        <v>66603</v>
      </c>
    </row>
    <row r="90" spans="1:7" s="584" customFormat="1" ht="14.25">
      <c r="A90" s="600" t="s">
        <v>293</v>
      </c>
      <c r="B90" s="601">
        <v>18432</v>
      </c>
      <c r="C90" s="602">
        <v>5000</v>
      </c>
      <c r="D90" s="601">
        <v>7895</v>
      </c>
      <c r="E90" s="601">
        <v>26182</v>
      </c>
      <c r="F90" s="604">
        <v>331.6276124129196</v>
      </c>
      <c r="G90" s="603">
        <v>18287</v>
      </c>
    </row>
    <row r="91" spans="1:7" s="584" customFormat="1" ht="14.25">
      <c r="A91" s="600" t="s">
        <v>294</v>
      </c>
      <c r="B91" s="601">
        <v>32562</v>
      </c>
      <c r="C91" s="602">
        <v>20000</v>
      </c>
      <c r="D91" s="601">
        <v>17000</v>
      </c>
      <c r="E91" s="601">
        <v>59345</v>
      </c>
      <c r="F91" s="624" t="s">
        <v>308</v>
      </c>
      <c r="G91" s="603">
        <v>42345</v>
      </c>
    </row>
    <row r="92" spans="1:7" s="584" customFormat="1" ht="14.25">
      <c r="A92" s="600" t="s">
        <v>295</v>
      </c>
      <c r="B92" s="601">
        <v>8784</v>
      </c>
      <c r="C92" s="602">
        <v>0</v>
      </c>
      <c r="D92" s="601">
        <v>0</v>
      </c>
      <c r="E92" s="601">
        <v>9882</v>
      </c>
      <c r="F92" s="604">
        <v>0</v>
      </c>
      <c r="G92" s="603">
        <v>9882</v>
      </c>
    </row>
    <row r="93" spans="1:7" s="584" customFormat="1" ht="14.25">
      <c r="A93" s="600" t="s">
        <v>296</v>
      </c>
      <c r="B93" s="601">
        <v>35448</v>
      </c>
      <c r="C93" s="602">
        <v>0</v>
      </c>
      <c r="D93" s="601">
        <v>35447.53</v>
      </c>
      <c r="E93" s="601">
        <v>40472</v>
      </c>
      <c r="F93" s="604">
        <v>0</v>
      </c>
      <c r="G93" s="603">
        <v>5024.47</v>
      </c>
    </row>
    <row r="94" spans="1:7" s="584" customFormat="1" ht="15" thickBot="1">
      <c r="A94" s="626" t="s">
        <v>386</v>
      </c>
      <c r="B94" s="608"/>
      <c r="C94" s="609"/>
      <c r="D94" s="608"/>
      <c r="E94" s="608">
        <v>3</v>
      </c>
      <c r="F94" s="610"/>
      <c r="G94" s="611">
        <v>3</v>
      </c>
    </row>
    <row r="95" spans="1:7" s="583" customFormat="1" ht="14.25">
      <c r="A95" s="449" t="s">
        <v>387</v>
      </c>
      <c r="C95" s="605"/>
      <c r="D95" s="605"/>
      <c r="E95" s="605"/>
      <c r="F95" s="605"/>
      <c r="G95" s="605"/>
    </row>
    <row r="96" spans="1:6" s="583" customFormat="1" ht="14.25">
      <c r="A96" s="584" t="s">
        <v>388</v>
      </c>
      <c r="C96" s="605"/>
      <c r="D96" s="605"/>
      <c r="E96" s="605"/>
      <c r="F96" s="605"/>
    </row>
    <row r="97" spans="1:6" s="583" customFormat="1" ht="14.25">
      <c r="A97" s="584" t="s">
        <v>389</v>
      </c>
      <c r="C97" s="605"/>
      <c r="D97" s="605"/>
      <c r="E97" s="605"/>
      <c r="F97" s="605"/>
    </row>
    <row r="98" spans="1:6" s="583" customFormat="1" ht="14.25">
      <c r="A98" s="584" t="s">
        <v>390</v>
      </c>
      <c r="C98" s="605"/>
      <c r="D98" s="605"/>
      <c r="E98" s="605"/>
      <c r="F98" s="605"/>
    </row>
    <row r="99" spans="1:6" s="583" customFormat="1" ht="14.25">
      <c r="A99" s="584"/>
      <c r="C99" s="605"/>
      <c r="D99" s="605"/>
      <c r="E99" s="605"/>
      <c r="F99" s="605"/>
    </row>
    <row r="100" spans="3:4" s="584" customFormat="1" ht="14.25">
      <c r="C100" s="585"/>
      <c r="D100" s="585"/>
    </row>
    <row r="101" spans="3:4" s="584" customFormat="1" ht="14.25">
      <c r="C101" s="585"/>
      <c r="D101" s="585"/>
    </row>
    <row r="102" spans="3:4" s="584" customFormat="1" ht="14.25">
      <c r="C102" s="585"/>
      <c r="D102" s="585"/>
    </row>
    <row r="103" spans="3:4" s="584" customFormat="1" ht="14.25">
      <c r="C103" s="585"/>
      <c r="D103" s="585"/>
    </row>
    <row r="104" spans="3:4" s="584" customFormat="1" ht="14.25">
      <c r="C104" s="585"/>
      <c r="D104" s="585"/>
    </row>
    <row r="105" spans="3:4" s="584" customFormat="1" ht="14.25">
      <c r="C105" s="585"/>
      <c r="D105" s="585"/>
    </row>
    <row r="106" spans="3:4" s="584" customFormat="1" ht="14.25">
      <c r="C106" s="585"/>
      <c r="D106" s="585"/>
    </row>
    <row r="107" spans="3:4" s="584" customFormat="1" ht="14.25">
      <c r="C107" s="585"/>
      <c r="D107" s="585"/>
    </row>
    <row r="108" spans="3:4" s="584" customFormat="1" ht="14.25">
      <c r="C108" s="585"/>
      <c r="D108" s="585"/>
    </row>
    <row r="109" spans="3:4" s="584" customFormat="1" ht="14.25">
      <c r="C109" s="585"/>
      <c r="D109" s="585"/>
    </row>
    <row r="110" spans="3:4" s="584" customFormat="1" ht="14.25">
      <c r="C110" s="585"/>
      <c r="D110" s="585"/>
    </row>
    <row r="111" spans="3:4" s="584" customFormat="1" ht="14.25">
      <c r="C111" s="585"/>
      <c r="D111" s="585"/>
    </row>
    <row r="112" spans="3:4" s="584" customFormat="1" ht="14.25">
      <c r="C112" s="585"/>
      <c r="D112" s="585"/>
    </row>
    <row r="113" spans="3:4" s="584" customFormat="1" ht="14.25">
      <c r="C113" s="585"/>
      <c r="D113" s="585"/>
    </row>
    <row r="114" spans="3:4" s="584" customFormat="1" ht="14.25">
      <c r="C114" s="585"/>
      <c r="D114" s="585"/>
    </row>
    <row r="115" spans="3:4" s="584" customFormat="1" ht="14.25">
      <c r="C115" s="585"/>
      <c r="D115" s="585"/>
    </row>
    <row r="116" spans="3:4" s="584" customFormat="1" ht="14.25">
      <c r="C116" s="585"/>
      <c r="D116" s="585"/>
    </row>
    <row r="117" spans="3:4" s="584" customFormat="1" ht="14.25">
      <c r="C117" s="585"/>
      <c r="D117" s="585"/>
    </row>
    <row r="118" spans="3:4" s="584" customFormat="1" ht="14.25">
      <c r="C118" s="585"/>
      <c r="D118" s="585"/>
    </row>
    <row r="119" spans="3:4" s="584" customFormat="1" ht="14.25">
      <c r="C119" s="585"/>
      <c r="D119" s="585"/>
    </row>
    <row r="120" spans="3:4" s="584" customFormat="1" ht="14.25">
      <c r="C120" s="585"/>
      <c r="D120" s="585"/>
    </row>
    <row r="121" spans="3:4" s="584" customFormat="1" ht="14.25">
      <c r="C121" s="585"/>
      <c r="D121" s="585"/>
    </row>
    <row r="122" spans="3:4" s="584" customFormat="1" ht="14.25">
      <c r="C122" s="585"/>
      <c r="D122" s="585"/>
    </row>
    <row r="123" spans="3:4" s="584" customFormat="1" ht="14.25">
      <c r="C123" s="585"/>
      <c r="D123" s="585"/>
    </row>
  </sheetData>
  <sheetProtection/>
  <printOptions/>
  <pageMargins left="1.3779527559055118" right="0.5905511811023623" top="0.8267716535433072" bottom="0.5118110236220472" header="0" footer="0"/>
  <pageSetup fitToHeight="1" fitToWidth="1" orientation="portrait" paperSize="8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E37" sqref="E37"/>
    </sheetView>
  </sheetViews>
  <sheetFormatPr defaultColWidth="8.00390625" defaultRowHeight="12.75"/>
  <cols>
    <col min="1" max="1" width="59.00390625" style="427" customWidth="1"/>
    <col min="2" max="2" width="14.625" style="427" customWidth="1"/>
    <col min="3" max="3" width="15.375" style="428" customWidth="1"/>
    <col min="4" max="4" width="13.375" style="427" customWidth="1"/>
    <col min="5" max="5" width="11.75390625" style="427" customWidth="1"/>
    <col min="6" max="6" width="12.25390625" style="427" customWidth="1"/>
    <col min="7" max="7" width="10.75390625" style="427" customWidth="1"/>
    <col min="8" max="8" width="11.125" style="427" customWidth="1"/>
    <col min="9" max="9" width="11.875" style="427" customWidth="1"/>
    <col min="10" max="10" width="12.125" style="427" customWidth="1"/>
    <col min="11" max="16384" width="8.00390625" style="427" customWidth="1"/>
  </cols>
  <sheetData>
    <row r="1" ht="21.75" customHeight="1">
      <c r="F1" s="431" t="s">
        <v>391</v>
      </c>
    </row>
    <row r="2" spans="1:6" ht="16.5" customHeight="1">
      <c r="A2" s="432"/>
      <c r="B2" s="429"/>
      <c r="F2" s="431"/>
    </row>
    <row r="3" spans="1:2" ht="18">
      <c r="A3" s="627" t="s">
        <v>392</v>
      </c>
      <c r="B3" s="433"/>
    </row>
    <row r="4" spans="1:7" ht="15" thickBot="1">
      <c r="A4" s="583"/>
      <c r="B4" s="583"/>
      <c r="C4" s="582"/>
      <c r="D4" s="583"/>
      <c r="E4" s="584"/>
      <c r="F4" s="586" t="s">
        <v>311</v>
      </c>
      <c r="G4" s="431"/>
    </row>
    <row r="5" spans="1:6" ht="45">
      <c r="A5" s="628" t="s">
        <v>221</v>
      </c>
      <c r="B5" s="629" t="s">
        <v>373</v>
      </c>
      <c r="C5" s="629" t="s">
        <v>374</v>
      </c>
      <c r="D5" s="629" t="s">
        <v>376</v>
      </c>
      <c r="E5" s="630" t="s">
        <v>271</v>
      </c>
      <c r="F5" s="631" t="s">
        <v>270</v>
      </c>
    </row>
    <row r="6" spans="1:6" ht="15" thickBot="1">
      <c r="A6" s="613" t="s">
        <v>36</v>
      </c>
      <c r="B6" s="614">
        <v>1</v>
      </c>
      <c r="C6" s="615">
        <v>2</v>
      </c>
      <c r="D6" s="614">
        <v>3</v>
      </c>
      <c r="E6" s="614">
        <v>4</v>
      </c>
      <c r="F6" s="616">
        <v>5</v>
      </c>
    </row>
    <row r="7" spans="1:6" ht="15" thickTop="1">
      <c r="A7" s="600"/>
      <c r="B7" s="601"/>
      <c r="C7" s="602"/>
      <c r="D7" s="601"/>
      <c r="E7" s="601"/>
      <c r="F7" s="603"/>
    </row>
    <row r="8" spans="1:6" s="448" customFormat="1" ht="15">
      <c r="A8" s="595" t="s">
        <v>312</v>
      </c>
      <c r="B8" s="596">
        <v>746783</v>
      </c>
      <c r="C8" s="597">
        <v>735719</v>
      </c>
      <c r="D8" s="596">
        <v>768596</v>
      </c>
      <c r="E8" s="598">
        <v>104.46868981227888</v>
      </c>
      <c r="F8" s="599">
        <v>32877</v>
      </c>
    </row>
    <row r="9" spans="1:6" s="448" customFormat="1" ht="14.25">
      <c r="A9" s="600" t="s">
        <v>77</v>
      </c>
      <c r="B9" s="601"/>
      <c r="C9" s="602"/>
      <c r="D9" s="601"/>
      <c r="E9" s="601"/>
      <c r="F9" s="603"/>
    </row>
    <row r="10" spans="1:6" s="448" customFormat="1" ht="14.25">
      <c r="A10" s="600" t="s">
        <v>313</v>
      </c>
      <c r="B10" s="601">
        <v>639346</v>
      </c>
      <c r="C10" s="602">
        <v>635133</v>
      </c>
      <c r="D10" s="601">
        <v>663993</v>
      </c>
      <c r="E10" s="604">
        <v>104.54393016895673</v>
      </c>
      <c r="F10" s="603">
        <v>28860</v>
      </c>
    </row>
    <row r="11" spans="1:6" s="448" customFormat="1" ht="14.25">
      <c r="A11" s="600" t="s">
        <v>314</v>
      </c>
      <c r="B11" s="601">
        <v>40109</v>
      </c>
      <c r="C11" s="602">
        <v>36052</v>
      </c>
      <c r="D11" s="601">
        <v>47359</v>
      </c>
      <c r="E11" s="604">
        <v>131.3630311771885</v>
      </c>
      <c r="F11" s="603">
        <v>11307</v>
      </c>
    </row>
    <row r="12" spans="1:6" s="448" customFormat="1" ht="14.25">
      <c r="A12" s="600" t="s">
        <v>315</v>
      </c>
      <c r="B12" s="601">
        <v>2666</v>
      </c>
      <c r="C12" s="602">
        <v>2521</v>
      </c>
      <c r="D12" s="601">
        <v>2618</v>
      </c>
      <c r="E12" s="604">
        <v>103.84767949226497</v>
      </c>
      <c r="F12" s="603">
        <v>97</v>
      </c>
    </row>
    <row r="13" spans="1:6" s="448" customFormat="1" ht="14.25">
      <c r="A13" s="600" t="s">
        <v>316</v>
      </c>
      <c r="B13" s="601">
        <v>64386</v>
      </c>
      <c r="C13" s="602">
        <v>61815</v>
      </c>
      <c r="D13" s="601">
        <v>54399</v>
      </c>
      <c r="E13" s="604">
        <v>88.00291191458383</v>
      </c>
      <c r="F13" s="603">
        <v>-7416</v>
      </c>
    </row>
    <row r="14" spans="1:6" s="448" customFormat="1" ht="14.25">
      <c r="A14" s="600" t="s">
        <v>14</v>
      </c>
      <c r="B14" s="601">
        <v>276</v>
      </c>
      <c r="C14" s="602">
        <v>198</v>
      </c>
      <c r="D14" s="601">
        <v>227</v>
      </c>
      <c r="E14" s="604">
        <v>114.64646464646464</v>
      </c>
      <c r="F14" s="603">
        <v>29</v>
      </c>
    </row>
    <row r="15" spans="1:6" s="448" customFormat="1" ht="14.25">
      <c r="A15" s="617"/>
      <c r="B15" s="618"/>
      <c r="C15" s="619"/>
      <c r="D15" s="618"/>
      <c r="E15" s="618"/>
      <c r="F15" s="620"/>
    </row>
    <row r="16" spans="1:8" s="448" customFormat="1" ht="15">
      <c r="A16" s="595" t="s">
        <v>317</v>
      </c>
      <c r="B16" s="632">
        <v>780266</v>
      </c>
      <c r="C16" s="597">
        <v>775684</v>
      </c>
      <c r="D16" s="596">
        <v>800202</v>
      </c>
      <c r="E16" s="621">
        <v>103.16082322182744</v>
      </c>
      <c r="F16" s="599">
        <v>24518</v>
      </c>
      <c r="H16" s="450"/>
    </row>
    <row r="17" spans="1:6" s="448" customFormat="1" ht="14.25">
      <c r="A17" s="600" t="s">
        <v>77</v>
      </c>
      <c r="B17" s="601"/>
      <c r="C17" s="602"/>
      <c r="D17" s="601"/>
      <c r="E17" s="601"/>
      <c r="F17" s="603"/>
    </row>
    <row r="18" spans="1:6" s="448" customFormat="1" ht="14.25">
      <c r="A18" s="600" t="s">
        <v>318</v>
      </c>
      <c r="B18" s="601">
        <v>678529</v>
      </c>
      <c r="C18" s="602">
        <v>670337</v>
      </c>
      <c r="D18" s="601">
        <v>710227</v>
      </c>
      <c r="E18" s="604">
        <v>105.95073821078054</v>
      </c>
      <c r="F18" s="603">
        <v>39890</v>
      </c>
    </row>
    <row r="19" spans="1:6" s="448" customFormat="1" ht="14.25">
      <c r="A19" s="600" t="s">
        <v>319</v>
      </c>
      <c r="B19" s="601">
        <v>635965</v>
      </c>
      <c r="C19" s="602">
        <v>631957</v>
      </c>
      <c r="D19" s="601">
        <v>660495</v>
      </c>
      <c r="E19" s="604">
        <v>104.51581357592367</v>
      </c>
      <c r="F19" s="603">
        <v>28538</v>
      </c>
    </row>
    <row r="20" spans="1:6" s="448" customFormat="1" ht="14.25">
      <c r="A20" s="600" t="s">
        <v>314</v>
      </c>
      <c r="B20" s="601">
        <v>39911</v>
      </c>
      <c r="C20" s="602">
        <v>35872</v>
      </c>
      <c r="D20" s="601">
        <v>47126</v>
      </c>
      <c r="E20" s="604">
        <v>131.37265834076717</v>
      </c>
      <c r="F20" s="603">
        <v>11254</v>
      </c>
    </row>
    <row r="21" spans="1:6" s="448" customFormat="1" ht="14.25">
      <c r="A21" s="600" t="s">
        <v>315</v>
      </c>
      <c r="B21" s="601">
        <v>2653</v>
      </c>
      <c r="C21" s="602">
        <v>2508</v>
      </c>
      <c r="D21" s="601">
        <v>2606</v>
      </c>
      <c r="E21" s="604">
        <v>103.90749601275917</v>
      </c>
      <c r="F21" s="603">
        <v>98</v>
      </c>
    </row>
    <row r="22" spans="1:6" s="448" customFormat="1" ht="14.25">
      <c r="A22" s="600" t="s">
        <v>393</v>
      </c>
      <c r="B22" s="601">
        <v>64062</v>
      </c>
      <c r="C22" s="602">
        <v>61506</v>
      </c>
      <c r="D22" s="601">
        <v>54123</v>
      </c>
      <c r="E22" s="604">
        <v>87.99629304458102</v>
      </c>
      <c r="F22" s="603">
        <v>-7383</v>
      </c>
    </row>
    <row r="23" spans="1:6" s="448" customFormat="1" ht="14.25">
      <c r="A23" s="600" t="s">
        <v>394</v>
      </c>
      <c r="B23" s="601">
        <v>276</v>
      </c>
      <c r="C23" s="602">
        <v>198</v>
      </c>
      <c r="D23" s="601">
        <v>227</v>
      </c>
      <c r="E23" s="604">
        <v>114.64646464646464</v>
      </c>
      <c r="F23" s="603">
        <v>29</v>
      </c>
    </row>
    <row r="24" spans="1:6" s="448" customFormat="1" ht="14.25">
      <c r="A24" s="600" t="s">
        <v>320</v>
      </c>
      <c r="B24" s="601">
        <v>318</v>
      </c>
      <c r="C24" s="602">
        <v>0</v>
      </c>
      <c r="D24" s="633">
        <v>149</v>
      </c>
      <c r="E24" s="604">
        <v>0</v>
      </c>
      <c r="F24" s="603">
        <v>149</v>
      </c>
    </row>
    <row r="25" spans="1:6" s="448" customFormat="1" ht="15" thickBot="1">
      <c r="A25" s="607" t="s">
        <v>321</v>
      </c>
      <c r="B25" s="608">
        <v>37081</v>
      </c>
      <c r="C25" s="609">
        <v>43643</v>
      </c>
      <c r="D25" s="608">
        <v>35476</v>
      </c>
      <c r="E25" s="610">
        <v>81.28680429851293</v>
      </c>
      <c r="F25" s="611">
        <v>-8167</v>
      </c>
    </row>
    <row r="26" spans="1:8" s="448" customFormat="1" ht="15">
      <c r="A26" s="581"/>
      <c r="B26" s="583"/>
      <c r="C26" s="605"/>
      <c r="D26" s="605"/>
      <c r="E26" s="605"/>
      <c r="F26" s="583"/>
      <c r="G26" s="450"/>
      <c r="H26" s="450"/>
    </row>
    <row r="27" spans="1:8" s="448" customFormat="1" ht="14.25">
      <c r="A27" s="449" t="s">
        <v>387</v>
      </c>
      <c r="B27" s="450"/>
      <c r="C27" s="450"/>
      <c r="D27" s="450"/>
      <c r="E27" s="450"/>
      <c r="F27" s="450"/>
      <c r="G27" s="450"/>
      <c r="H27" s="450"/>
    </row>
    <row r="28" spans="1:8" s="448" customFormat="1" ht="14.25">
      <c r="A28" s="427"/>
      <c r="B28" s="450"/>
      <c r="C28" s="450"/>
      <c r="D28" s="450"/>
      <c r="E28" s="450"/>
      <c r="F28" s="450"/>
      <c r="G28" s="450"/>
      <c r="H28" s="450"/>
    </row>
    <row r="29" spans="1:8" s="448" customFormat="1" ht="14.25">
      <c r="A29" s="427"/>
      <c r="B29" s="450"/>
      <c r="C29" s="450"/>
      <c r="D29" s="450"/>
      <c r="E29" s="450"/>
      <c r="F29" s="450"/>
      <c r="G29" s="450"/>
      <c r="H29" s="450"/>
    </row>
    <row r="30" spans="1:8" s="448" customFormat="1" ht="14.25">
      <c r="A30" s="427"/>
      <c r="B30" s="450"/>
      <c r="C30" s="450"/>
      <c r="D30" s="450"/>
      <c r="E30" s="450"/>
      <c r="F30" s="450"/>
      <c r="G30" s="450"/>
      <c r="H30" s="450"/>
    </row>
  </sheetData>
  <sheetProtection/>
  <printOptions/>
  <pageMargins left="1.1811023622047245" right="0.7874015748031497" top="0.984251968503937" bottom="0.5905511811023623" header="0" footer="0"/>
  <pageSetup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"/>
  <sheetViews>
    <sheetView showGridLines="0" zoomScalePageLayoutView="0" workbookViewId="0" topLeftCell="A1">
      <selection activeCell="H41" sqref="H41"/>
    </sheetView>
  </sheetViews>
  <sheetFormatPr defaultColWidth="9.00390625" defaultRowHeight="12.75"/>
  <cols>
    <col min="2" max="2" width="22.375" style="0" customWidth="1"/>
    <col min="3" max="4" width="13.875" style="0" bestFit="1" customWidth="1"/>
    <col min="5" max="6" width="12.125" style="0" bestFit="1" customWidth="1"/>
    <col min="7" max="7" width="13.25390625" style="0" customWidth="1"/>
    <col min="8" max="8" width="13.125" style="0" customWidth="1"/>
    <col min="9" max="9" width="9.75390625" style="0" customWidth="1"/>
    <col min="10" max="10" width="11.375" style="0" customWidth="1"/>
  </cols>
  <sheetData>
    <row r="1" spans="2:9" ht="77.25" thickBot="1">
      <c r="B1" s="541" t="s">
        <v>339</v>
      </c>
      <c r="C1" s="172" t="s">
        <v>208</v>
      </c>
      <c r="D1" s="173" t="s">
        <v>209</v>
      </c>
      <c r="E1" s="174" t="s">
        <v>210</v>
      </c>
      <c r="F1" s="174" t="s">
        <v>211</v>
      </c>
      <c r="G1" s="174" t="s">
        <v>212</v>
      </c>
      <c r="H1" s="174" t="s">
        <v>213</v>
      </c>
      <c r="I1" s="175" t="s">
        <v>214</v>
      </c>
    </row>
    <row r="2" spans="2:10" ht="14.25" thickBot="1" thickTop="1">
      <c r="B2" s="542">
        <v>32585633.33</v>
      </c>
      <c r="C2" s="543">
        <v>504557799.7400001</v>
      </c>
      <c r="D2" s="543">
        <v>259442618.6200001</v>
      </c>
      <c r="E2" s="543">
        <v>1858618.83</v>
      </c>
      <c r="F2" s="543">
        <v>762491.6</v>
      </c>
      <c r="G2" s="543">
        <v>2503673.42</v>
      </c>
      <c r="H2" s="543">
        <v>18613006.870000005</v>
      </c>
      <c r="I2" s="543">
        <v>2880665.33</v>
      </c>
      <c r="J2" s="543">
        <v>823204507.7400004</v>
      </c>
    </row>
    <row r="3" ht="13.5" thickTop="1"/>
  </sheetData>
  <sheetProtection/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SheetLayoutView="100" zoomScalePageLayoutView="0" workbookViewId="0" topLeftCell="A1">
      <selection activeCell="F33" sqref="F33"/>
    </sheetView>
  </sheetViews>
  <sheetFormatPr defaultColWidth="9.00390625" defaultRowHeight="12.75"/>
  <cols>
    <col min="1" max="1" width="47.75390625" style="0" customWidth="1"/>
    <col min="2" max="2" width="12.25390625" style="0" customWidth="1"/>
    <col min="3" max="3" width="4.75390625" style="0" customWidth="1"/>
    <col min="4" max="7" width="20.75390625" style="0" customWidth="1"/>
    <col min="9" max="9" width="14.375" style="0" bestFit="1" customWidth="1"/>
  </cols>
  <sheetData>
    <row r="1" spans="1:7" ht="16.5" customHeight="1">
      <c r="A1" s="95"/>
      <c r="B1" s="95"/>
      <c r="C1" s="95"/>
      <c r="D1" s="95"/>
      <c r="E1" s="95"/>
      <c r="F1" s="95"/>
      <c r="G1" s="96" t="s">
        <v>131</v>
      </c>
    </row>
    <row r="2" spans="1:7" ht="16.5" customHeight="1">
      <c r="A2" s="95"/>
      <c r="B2" s="95"/>
      <c r="C2" s="95"/>
      <c r="D2" s="95"/>
      <c r="E2" s="95"/>
      <c r="F2" s="95"/>
      <c r="G2" s="95"/>
    </row>
    <row r="3" spans="1:7" ht="16.5" customHeight="1">
      <c r="A3" s="95"/>
      <c r="B3" s="95"/>
      <c r="C3" s="95"/>
      <c r="D3" s="95"/>
      <c r="E3" s="95"/>
      <c r="F3" s="95"/>
      <c r="G3" s="95"/>
    </row>
    <row r="4" spans="1:7" ht="16.5" customHeight="1">
      <c r="A4" s="660" t="s">
        <v>132</v>
      </c>
      <c r="B4" s="660"/>
      <c r="C4" s="660"/>
      <c r="D4" s="660"/>
      <c r="E4" s="660"/>
      <c r="F4" s="660"/>
      <c r="G4" s="660"/>
    </row>
    <row r="5" spans="1:7" ht="16.5" customHeight="1">
      <c r="A5" s="660" t="s">
        <v>328</v>
      </c>
      <c r="B5" s="660"/>
      <c r="C5" s="660"/>
      <c r="D5" s="660"/>
      <c r="E5" s="660"/>
      <c r="F5" s="660"/>
      <c r="G5" s="660"/>
    </row>
    <row r="6" spans="1:7" ht="16.5" customHeight="1">
      <c r="A6" s="522"/>
      <c r="B6" s="522"/>
      <c r="C6" s="522"/>
      <c r="D6" s="522"/>
      <c r="E6" s="522"/>
      <c r="F6" s="522"/>
      <c r="G6" s="522"/>
    </row>
    <row r="7" spans="1:7" ht="16.5" customHeight="1">
      <c r="A7" s="522"/>
      <c r="B7" s="522"/>
      <c r="C7" s="522"/>
      <c r="D7" s="522"/>
      <c r="E7" s="522"/>
      <c r="F7" s="522"/>
      <c r="G7" s="522"/>
    </row>
    <row r="8" spans="1:7" ht="16.5" customHeight="1">
      <c r="A8" s="95"/>
      <c r="B8" s="95"/>
      <c r="C8" s="95"/>
      <c r="D8" s="95"/>
      <c r="E8" s="95"/>
      <c r="F8" s="95"/>
      <c r="G8" s="96" t="s">
        <v>258</v>
      </c>
    </row>
    <row r="9" spans="1:7" ht="16.5" customHeight="1">
      <c r="A9" s="661" t="s">
        <v>133</v>
      </c>
      <c r="B9" s="523"/>
      <c r="C9" s="663" t="s">
        <v>5</v>
      </c>
      <c r="D9" s="524" t="s">
        <v>0</v>
      </c>
      <c r="E9" s="663" t="s">
        <v>134</v>
      </c>
      <c r="F9" s="663" t="s">
        <v>135</v>
      </c>
      <c r="G9" s="524" t="s">
        <v>136</v>
      </c>
    </row>
    <row r="10" spans="1:7" ht="16.5" customHeight="1">
      <c r="A10" s="662"/>
      <c r="B10" s="525"/>
      <c r="C10" s="664"/>
      <c r="D10" s="526" t="s">
        <v>329</v>
      </c>
      <c r="E10" s="664"/>
      <c r="F10" s="664"/>
      <c r="G10" s="526" t="s">
        <v>328</v>
      </c>
    </row>
    <row r="11" spans="1:7" ht="15">
      <c r="A11" s="527" t="s">
        <v>36</v>
      </c>
      <c r="B11" s="528"/>
      <c r="C11" s="529" t="s">
        <v>37</v>
      </c>
      <c r="D11" s="530">
        <v>1</v>
      </c>
      <c r="E11" s="529">
        <v>2</v>
      </c>
      <c r="F11" s="529">
        <v>3</v>
      </c>
      <c r="G11" s="530">
        <v>4</v>
      </c>
    </row>
    <row r="12" spans="1:7" ht="16.5" customHeight="1">
      <c r="A12" s="531" t="s">
        <v>137</v>
      </c>
      <c r="B12" s="227"/>
      <c r="C12" s="228">
        <v>1</v>
      </c>
      <c r="D12" s="293">
        <v>44287135.42</v>
      </c>
      <c r="E12" s="293">
        <v>1844398.79</v>
      </c>
      <c r="F12" s="293"/>
      <c r="G12" s="293">
        <f>SUM(D12+E12-F12)</f>
        <v>46131534.21</v>
      </c>
    </row>
    <row r="13" spans="1:7" ht="16.5" customHeight="1">
      <c r="A13" s="531" t="s">
        <v>138</v>
      </c>
      <c r="B13" s="227"/>
      <c r="C13" s="228">
        <v>2</v>
      </c>
      <c r="D13" s="293">
        <v>99794914.23</v>
      </c>
      <c r="E13" s="293">
        <v>1338663.07</v>
      </c>
      <c r="F13" s="293">
        <v>3064.47</v>
      </c>
      <c r="G13" s="293">
        <f>SUM(D13+E13-F13)</f>
        <v>101130512.83</v>
      </c>
    </row>
    <row r="14" spans="1:7" ht="16.5" customHeight="1">
      <c r="A14" s="531" t="s">
        <v>139</v>
      </c>
      <c r="B14" s="227"/>
      <c r="C14" s="228">
        <v>3</v>
      </c>
      <c r="D14" s="293">
        <v>48101342.65</v>
      </c>
      <c r="E14" s="293">
        <v>3055641.56</v>
      </c>
      <c r="F14" s="293">
        <v>2623321.9</v>
      </c>
      <c r="G14" s="293">
        <f aca="true" t="shared" si="0" ref="G14:G20">SUM(D14+E14-F14)</f>
        <v>48533662.31</v>
      </c>
    </row>
    <row r="15" spans="1:7" ht="16.5" customHeight="1">
      <c r="A15" s="531" t="s">
        <v>140</v>
      </c>
      <c r="B15" s="227"/>
      <c r="C15" s="228">
        <v>4</v>
      </c>
      <c r="D15" s="293">
        <v>2188999.46</v>
      </c>
      <c r="E15" s="294"/>
      <c r="F15" s="294">
        <v>40405.78</v>
      </c>
      <c r="G15" s="293">
        <f t="shared" si="0"/>
        <v>2148593.68</v>
      </c>
    </row>
    <row r="16" spans="1:7" ht="16.5" customHeight="1">
      <c r="A16" s="531" t="s">
        <v>141</v>
      </c>
      <c r="B16" s="227"/>
      <c r="C16" s="228">
        <v>5</v>
      </c>
      <c r="D16" s="293">
        <v>4186174.93</v>
      </c>
      <c r="E16" s="293">
        <v>2489.88</v>
      </c>
      <c r="F16" s="293"/>
      <c r="G16" s="293">
        <f t="shared" si="0"/>
        <v>4188664.81</v>
      </c>
    </row>
    <row r="17" spans="1:7" ht="16.5" customHeight="1">
      <c r="A17" s="531" t="s">
        <v>142</v>
      </c>
      <c r="B17" s="227"/>
      <c r="C17" s="228">
        <v>6</v>
      </c>
      <c r="D17" s="293">
        <v>12589.2</v>
      </c>
      <c r="E17" s="294"/>
      <c r="F17" s="294"/>
      <c r="G17" s="293">
        <f t="shared" si="0"/>
        <v>12589.2</v>
      </c>
    </row>
    <row r="18" spans="1:7" ht="16.5" customHeight="1">
      <c r="A18" s="532" t="s">
        <v>143</v>
      </c>
      <c r="B18" s="229" t="s">
        <v>144</v>
      </c>
      <c r="C18" s="230">
        <v>7</v>
      </c>
      <c r="D18" s="295">
        <f>SUM(D12:D17)</f>
        <v>198571155.89000002</v>
      </c>
      <c r="E18" s="295">
        <f>SUM(E12:E17)</f>
        <v>6241193.3</v>
      </c>
      <c r="F18" s="295">
        <f>SUM(F12:F17)</f>
        <v>2666792.15</v>
      </c>
      <c r="G18" s="295">
        <f>SUM(D18+E18-F18)</f>
        <v>202145557.04000002</v>
      </c>
    </row>
    <row r="19" spans="1:7" ht="16.5" customHeight="1">
      <c r="A19" s="531" t="s">
        <v>145</v>
      </c>
      <c r="B19" s="227"/>
      <c r="C19" s="228">
        <v>8</v>
      </c>
      <c r="D19" s="293">
        <v>1399508.3</v>
      </c>
      <c r="E19" s="293">
        <v>444890.48</v>
      </c>
      <c r="F19" s="293">
        <v>1844398.78</v>
      </c>
      <c r="G19" s="293">
        <f t="shared" si="0"/>
        <v>0</v>
      </c>
    </row>
    <row r="20" spans="1:7" ht="16.5" customHeight="1">
      <c r="A20" s="531" t="s">
        <v>146</v>
      </c>
      <c r="B20" s="227"/>
      <c r="C20" s="228">
        <v>9</v>
      </c>
      <c r="D20" s="296">
        <v>4423273.41</v>
      </c>
      <c r="E20" s="296">
        <v>4150364.24</v>
      </c>
      <c r="F20" s="296">
        <v>3648812.06</v>
      </c>
      <c r="G20" s="293">
        <f t="shared" si="0"/>
        <v>4924825.59</v>
      </c>
    </row>
    <row r="21" spans="1:7" ht="16.5" customHeight="1">
      <c r="A21" s="533" t="s">
        <v>147</v>
      </c>
      <c r="B21" s="232"/>
      <c r="C21" s="233"/>
      <c r="D21" s="297"/>
      <c r="E21" s="297"/>
      <c r="F21" s="297"/>
      <c r="G21" s="534"/>
    </row>
    <row r="22" spans="1:7" ht="16.5" customHeight="1">
      <c r="A22" s="535" t="s">
        <v>148</v>
      </c>
      <c r="B22" s="234" t="s">
        <v>149</v>
      </c>
      <c r="C22" s="235">
        <v>10</v>
      </c>
      <c r="D22" s="298">
        <f>SUM(D19:D21)</f>
        <v>5822781.71</v>
      </c>
      <c r="E22" s="298">
        <f>SUM(E19:E21)</f>
        <v>4595254.720000001</v>
      </c>
      <c r="F22" s="298">
        <f>SUM(F19:F21)</f>
        <v>5493210.84</v>
      </c>
      <c r="G22" s="298">
        <f>SUM(D22+E22-F22)</f>
        <v>4924825.59</v>
      </c>
    </row>
    <row r="23" spans="1:7" ht="16.5" customHeight="1">
      <c r="A23" s="575" t="s">
        <v>365</v>
      </c>
      <c r="B23" s="576"/>
      <c r="C23" s="577"/>
      <c r="D23" s="578">
        <v>-33779578.9</v>
      </c>
      <c r="E23" s="578">
        <v>-4738958.59</v>
      </c>
      <c r="F23" s="578">
        <v>-9743.18</v>
      </c>
      <c r="G23" s="579">
        <f>SUM(D23+E23+-F23)</f>
        <v>-38508794.309999995</v>
      </c>
    </row>
    <row r="24" spans="1:7" ht="16.5" customHeight="1">
      <c r="A24" s="575" t="s">
        <v>366</v>
      </c>
      <c r="B24" s="576"/>
      <c r="C24" s="577"/>
      <c r="D24" s="578">
        <v>-20477493.59</v>
      </c>
      <c r="E24" s="578">
        <v>-3301657.44</v>
      </c>
      <c r="F24" s="578">
        <v>-652229.36</v>
      </c>
      <c r="G24" s="579">
        <f>SUM(D24+E24+-F24)</f>
        <v>-23126921.67</v>
      </c>
    </row>
    <row r="25" spans="1:7" ht="16.5" customHeight="1">
      <c r="A25" s="575" t="s">
        <v>367</v>
      </c>
      <c r="B25" s="576"/>
      <c r="C25" s="577"/>
      <c r="D25" s="578">
        <v>-36576377.07</v>
      </c>
      <c r="E25" s="578">
        <v>-5065280.32</v>
      </c>
      <c r="F25" s="578">
        <v>-2542523.33</v>
      </c>
      <c r="G25" s="579">
        <f>SUM(D25+E25+-F25)</f>
        <v>-39099134.06</v>
      </c>
    </row>
    <row r="26" spans="1:9" ht="16.5" customHeight="1">
      <c r="A26" s="575" t="s">
        <v>368</v>
      </c>
      <c r="B26" s="576"/>
      <c r="C26" s="577"/>
      <c r="D26" s="578">
        <v>-1671555.23</v>
      </c>
      <c r="E26" s="578">
        <v>-260872.66</v>
      </c>
      <c r="F26" s="578">
        <v>-94664.61</v>
      </c>
      <c r="G26" s="579">
        <f>SUM(D26+E26+-F26)</f>
        <v>-1837763.2799999998</v>
      </c>
      <c r="I26" s="278"/>
    </row>
    <row r="27" spans="1:7" ht="16.5" customHeight="1">
      <c r="A27" s="532" t="s">
        <v>150</v>
      </c>
      <c r="B27" s="229"/>
      <c r="C27" s="230">
        <v>11</v>
      </c>
      <c r="D27" s="295">
        <v>-92505004.79</v>
      </c>
      <c r="E27" s="295">
        <v>-13366769.01</v>
      </c>
      <c r="F27" s="299">
        <v>-3299160.48</v>
      </c>
      <c r="G27" s="295">
        <f>SUM(D27+E27+-F27)</f>
        <v>-102572613.32000001</v>
      </c>
    </row>
    <row r="28" spans="1:7" ht="16.5" customHeight="1">
      <c r="A28" s="536" t="s">
        <v>151</v>
      </c>
      <c r="B28" s="537" t="s">
        <v>338</v>
      </c>
      <c r="C28" s="538">
        <v>12</v>
      </c>
      <c r="D28" s="539">
        <f>SUM(D18+D22+D27)</f>
        <v>111888932.81000002</v>
      </c>
      <c r="E28" s="539">
        <f>SUM(E18+E22-F27)</f>
        <v>14135608.5</v>
      </c>
      <c r="F28" s="539">
        <f>SUM(F18+F22-E27)</f>
        <v>21526772</v>
      </c>
      <c r="G28" s="539">
        <f>G18+G22+G27</f>
        <v>104497769.31000002</v>
      </c>
    </row>
    <row r="29" ht="16.5" customHeight="1"/>
    <row r="30" spans="1:7" ht="16.5" customHeight="1">
      <c r="A30" s="97"/>
      <c r="B30" s="97"/>
      <c r="C30" s="97"/>
      <c r="D30" s="97"/>
      <c r="E30" s="97"/>
      <c r="F30" s="97"/>
      <c r="G30" s="97"/>
    </row>
    <row r="31" spans="1:7" ht="16.5" customHeight="1">
      <c r="A31" s="97"/>
      <c r="B31" s="97"/>
      <c r="C31" s="97"/>
      <c r="D31" s="97"/>
      <c r="E31" s="97"/>
      <c r="F31" s="97"/>
      <c r="G31" s="97"/>
    </row>
    <row r="32" spans="1:7" ht="12.75">
      <c r="A32" s="97"/>
      <c r="B32" s="97"/>
      <c r="C32" s="97"/>
      <c r="D32" s="97"/>
      <c r="E32" s="97"/>
      <c r="F32" s="97"/>
      <c r="G32" s="97"/>
    </row>
    <row r="33" spans="1:7" ht="12.75">
      <c r="A33" s="97"/>
      <c r="B33" s="97"/>
      <c r="C33" s="97"/>
      <c r="D33" s="97"/>
      <c r="E33" s="97"/>
      <c r="F33" s="97"/>
      <c r="G33" s="97"/>
    </row>
    <row r="34" spans="1:7" ht="12.75">
      <c r="A34" s="97"/>
      <c r="B34" s="97"/>
      <c r="C34" s="97"/>
      <c r="D34" s="97"/>
      <c r="E34" s="97"/>
      <c r="F34" s="97"/>
      <c r="G34" s="97"/>
    </row>
    <row r="35" spans="1:7" ht="12.75">
      <c r="A35" s="97"/>
      <c r="B35" s="97"/>
      <c r="C35" s="97"/>
      <c r="D35" s="97"/>
      <c r="E35" s="97"/>
      <c r="F35" s="97"/>
      <c r="G35" s="97"/>
    </row>
    <row r="36" spans="1:7" ht="12.75">
      <c r="A36" s="97"/>
      <c r="B36" s="97"/>
      <c r="C36" s="97"/>
      <c r="D36" s="97"/>
      <c r="E36" s="97"/>
      <c r="F36" s="97"/>
      <c r="G36" s="97"/>
    </row>
    <row r="37" spans="1:7" ht="12.75">
      <c r="A37" s="97"/>
      <c r="B37" s="97"/>
      <c r="C37" s="97"/>
      <c r="D37" s="97"/>
      <c r="E37" s="97"/>
      <c r="F37" s="97"/>
      <c r="G37" s="97"/>
    </row>
    <row r="38" spans="1:7" ht="12.75">
      <c r="A38" s="97"/>
      <c r="B38" s="97"/>
      <c r="C38" s="97"/>
      <c r="D38" s="97"/>
      <c r="E38" s="97"/>
      <c r="F38" s="97"/>
      <c r="G38" s="97"/>
    </row>
    <row r="39" spans="1:7" ht="12.75">
      <c r="A39" s="97"/>
      <c r="B39" s="97"/>
      <c r="C39" s="97"/>
      <c r="D39" s="97"/>
      <c r="E39" s="97"/>
      <c r="F39" s="97"/>
      <c r="G39" s="97"/>
    </row>
    <row r="40" spans="1:7" ht="12.75">
      <c r="A40" s="97"/>
      <c r="B40" s="97"/>
      <c r="C40" s="97"/>
      <c r="D40" s="97"/>
      <c r="E40" s="97"/>
      <c r="F40" s="97"/>
      <c r="G40" s="97"/>
    </row>
  </sheetData>
  <sheetProtection/>
  <mergeCells count="6">
    <mergeCell ref="A4:G4"/>
    <mergeCell ref="A5:G5"/>
    <mergeCell ref="A9:A10"/>
    <mergeCell ref="C9:C10"/>
    <mergeCell ref="E9:E10"/>
    <mergeCell ref="F9:F10"/>
  </mergeCells>
  <printOptions horizontalCentered="1"/>
  <pageMargins left="0.4330708661417323" right="0.3937007874015748" top="0.984251968503937" bottom="0.5905511811023623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SheetLayoutView="100" zoomScalePageLayoutView="0" workbookViewId="0" topLeftCell="A1">
      <selection activeCell="K24" sqref="K24"/>
    </sheetView>
  </sheetViews>
  <sheetFormatPr defaultColWidth="9.00390625" defaultRowHeight="12.75"/>
  <cols>
    <col min="1" max="1" width="67.75390625" style="0" customWidth="1"/>
    <col min="2" max="2" width="5.375" style="98" customWidth="1"/>
    <col min="3" max="3" width="18.875" style="0" customWidth="1"/>
    <col min="4" max="4" width="17.25390625" style="0" customWidth="1"/>
    <col min="5" max="5" width="16.875" style="0" customWidth="1"/>
    <col min="6" max="6" width="13.875" style="0" customWidth="1"/>
    <col min="7" max="7" width="15.75390625" style="0" customWidth="1"/>
    <col min="8" max="8" width="13.875" style="0" customWidth="1"/>
    <col min="9" max="9" width="17.75390625" style="0" customWidth="1"/>
  </cols>
  <sheetData>
    <row r="1" ht="18.75" customHeight="1"/>
    <row r="2" ht="18.75" customHeight="1">
      <c r="H2" s="96" t="s">
        <v>152</v>
      </c>
    </row>
    <row r="3" ht="18.75" customHeight="1">
      <c r="I3" s="99"/>
    </row>
    <row r="4" spans="1:10" ht="18.75" customHeight="1">
      <c r="A4" s="665" t="s">
        <v>153</v>
      </c>
      <c r="B4" s="665"/>
      <c r="C4" s="665"/>
      <c r="D4" s="665"/>
      <c r="E4" s="665"/>
      <c r="F4" s="665"/>
      <c r="G4" s="665"/>
      <c r="H4" s="665"/>
      <c r="I4" s="665"/>
      <c r="J4" s="665"/>
    </row>
    <row r="5" spans="1:10" ht="18.75" customHeight="1">
      <c r="A5" s="665" t="s">
        <v>328</v>
      </c>
      <c r="B5" s="665"/>
      <c r="C5" s="665"/>
      <c r="D5" s="665"/>
      <c r="E5" s="665"/>
      <c r="F5" s="665"/>
      <c r="G5" s="665"/>
      <c r="H5" s="665"/>
      <c r="I5" s="665"/>
      <c r="J5" s="665"/>
    </row>
    <row r="6" spans="1:10" ht="18.75" customHeight="1">
      <c r="A6" s="100"/>
      <c r="I6" s="99"/>
      <c r="J6" s="1"/>
    </row>
    <row r="7" spans="2:8" ht="18.75" customHeight="1" thickBot="1">
      <c r="B7" s="109"/>
      <c r="C7" s="4"/>
      <c r="D7" s="4"/>
      <c r="F7" s="4"/>
      <c r="G7" s="4"/>
      <c r="H7" s="108" t="s">
        <v>258</v>
      </c>
    </row>
    <row r="8" spans="1:8" ht="23.25" customHeight="1">
      <c r="A8" s="462"/>
      <c r="B8" s="668" t="s">
        <v>154</v>
      </c>
      <c r="C8" s="668" t="s">
        <v>155</v>
      </c>
      <c r="D8" s="668" t="s">
        <v>156</v>
      </c>
      <c r="E8" s="671" t="s">
        <v>157</v>
      </c>
      <c r="F8" s="666" t="s">
        <v>158</v>
      </c>
      <c r="G8" s="666" t="s">
        <v>330</v>
      </c>
      <c r="H8" s="673" t="s">
        <v>159</v>
      </c>
    </row>
    <row r="9" spans="1:8" ht="26.25" customHeight="1" thickBot="1">
      <c r="A9" s="463"/>
      <c r="B9" s="669"/>
      <c r="C9" s="670"/>
      <c r="D9" s="669"/>
      <c r="E9" s="672"/>
      <c r="F9" s="672"/>
      <c r="G9" s="667"/>
      <c r="H9" s="674"/>
    </row>
    <row r="10" spans="1:8" ht="18.75" customHeight="1" thickBot="1">
      <c r="A10" s="464" t="s">
        <v>36</v>
      </c>
      <c r="B10" s="465" t="s">
        <v>37</v>
      </c>
      <c r="C10" s="466">
        <v>1</v>
      </c>
      <c r="D10" s="466">
        <v>2</v>
      </c>
      <c r="E10" s="466">
        <v>3</v>
      </c>
      <c r="F10" s="466">
        <v>5</v>
      </c>
      <c r="G10" s="467"/>
      <c r="H10" s="468" t="s">
        <v>331</v>
      </c>
    </row>
    <row r="11" spans="1:8" ht="28.5" customHeight="1">
      <c r="A11" s="469" t="s">
        <v>332</v>
      </c>
      <c r="B11" s="470">
        <v>1</v>
      </c>
      <c r="C11" s="471">
        <v>1399508.3</v>
      </c>
      <c r="D11" s="471">
        <v>2917791.17</v>
      </c>
      <c r="E11" s="471">
        <v>311518.49</v>
      </c>
      <c r="F11" s="471">
        <v>363473.87</v>
      </c>
      <c r="G11" s="472">
        <v>830489.88</v>
      </c>
      <c r="H11" s="473">
        <f>SUM(C11:G11)</f>
        <v>5822781.71</v>
      </c>
    </row>
    <row r="12" spans="1:8" ht="30.75" customHeight="1">
      <c r="A12" s="474" t="s">
        <v>160</v>
      </c>
      <c r="B12" s="475">
        <v>2</v>
      </c>
      <c r="C12" s="476">
        <v>444890.48</v>
      </c>
      <c r="D12" s="476">
        <v>2004942.12</v>
      </c>
      <c r="E12" s="476">
        <v>2109223.66</v>
      </c>
      <c r="F12" s="476">
        <v>36198.46</v>
      </c>
      <c r="G12" s="477"/>
      <c r="H12" s="478">
        <f>SUM(C12:G12)</f>
        <v>4595254.72</v>
      </c>
    </row>
    <row r="13" spans="1:8" ht="16.5" customHeight="1">
      <c r="A13" s="482"/>
      <c r="B13" s="253"/>
      <c r="C13" s="480"/>
      <c r="D13" s="480"/>
      <c r="E13" s="480"/>
      <c r="F13" s="480"/>
      <c r="G13" s="481"/>
      <c r="H13" s="483"/>
    </row>
    <row r="14" spans="1:8" ht="17.25" customHeight="1">
      <c r="A14" s="254" t="s">
        <v>342</v>
      </c>
      <c r="B14" s="484">
        <v>4</v>
      </c>
      <c r="C14" s="485">
        <f>SUM(C12:C12)</f>
        <v>444890.48</v>
      </c>
      <c r="D14" s="485">
        <f>SUM(D12:D12)</f>
        <v>2004942.12</v>
      </c>
      <c r="E14" s="485">
        <f>SUM(E12:E12)</f>
        <v>2109223.66</v>
      </c>
      <c r="F14" s="485">
        <f>SUM(F12:F13)</f>
        <v>36198.46</v>
      </c>
      <c r="G14" s="486"/>
      <c r="H14" s="487">
        <f>SUM(H12:H13)</f>
        <v>4595254.72</v>
      </c>
    </row>
    <row r="15" spans="1:8" ht="19.5" customHeight="1">
      <c r="A15" s="482" t="s">
        <v>161</v>
      </c>
      <c r="B15" s="253"/>
      <c r="C15" s="480"/>
      <c r="D15" s="480"/>
      <c r="E15" s="480"/>
      <c r="F15" s="480"/>
      <c r="G15" s="481"/>
      <c r="H15" s="483"/>
    </row>
    <row r="16" spans="1:8" ht="19.5" customHeight="1">
      <c r="A16" s="488" t="s">
        <v>42</v>
      </c>
      <c r="B16" s="489">
        <v>5</v>
      </c>
      <c r="C16" s="490">
        <v>1844398.78</v>
      </c>
      <c r="D16" s="490">
        <v>188548.88</v>
      </c>
      <c r="E16" s="490">
        <v>1429280.76</v>
      </c>
      <c r="F16" s="490">
        <v>12549.74</v>
      </c>
      <c r="G16" s="491"/>
      <c r="H16" s="492">
        <f>SUM(C16:G16)</f>
        <v>3474778.16</v>
      </c>
    </row>
    <row r="17" spans="1:8" s="101" customFormat="1" ht="27" customHeight="1">
      <c r="A17" s="474" t="s">
        <v>162</v>
      </c>
      <c r="B17" s="479">
        <v>6</v>
      </c>
      <c r="C17" s="476"/>
      <c r="D17" s="476">
        <v>309855.07</v>
      </c>
      <c r="E17" s="476">
        <v>863479.86</v>
      </c>
      <c r="F17" s="476">
        <v>14607.87</v>
      </c>
      <c r="G17" s="477">
        <v>830489.88</v>
      </c>
      <c r="H17" s="478">
        <f>SUM(C17:G17)</f>
        <v>2018432.6800000002</v>
      </c>
    </row>
    <row r="18" spans="1:8" s="2" customFormat="1" ht="18.75" customHeight="1">
      <c r="A18" s="493" t="s">
        <v>163</v>
      </c>
      <c r="B18" s="494"/>
      <c r="C18" s="495"/>
      <c r="D18" s="485"/>
      <c r="E18" s="485"/>
      <c r="F18" s="485"/>
      <c r="G18" s="486"/>
      <c r="H18" s="487"/>
    </row>
    <row r="19" spans="1:8" s="2" customFormat="1" ht="18" customHeight="1">
      <c r="A19" s="496" t="s">
        <v>370</v>
      </c>
      <c r="B19" s="470">
        <v>7</v>
      </c>
      <c r="C19" s="497">
        <f>SUM(C16:C18)</f>
        <v>1844398.78</v>
      </c>
      <c r="D19" s="498">
        <f>SUM(D16:D18)</f>
        <v>498403.95</v>
      </c>
      <c r="E19" s="498">
        <f>SUM(E16:E18)</f>
        <v>2292760.62</v>
      </c>
      <c r="F19" s="498">
        <f>SUM(F16:F18)</f>
        <v>27157.61</v>
      </c>
      <c r="G19" s="498">
        <f>SUM(G16:G18)</f>
        <v>830489.88</v>
      </c>
      <c r="H19" s="499">
        <f>SUM(C19:G19)</f>
        <v>5493210.84</v>
      </c>
    </row>
    <row r="20" spans="1:8" s="101" customFormat="1" ht="35.25" customHeight="1" thickBot="1">
      <c r="A20" s="500" t="s">
        <v>369</v>
      </c>
      <c r="B20" s="501">
        <v>8</v>
      </c>
      <c r="C20" s="502">
        <f aca="true" t="shared" si="0" ref="C20:H20">SUM(C11+C14-C19)</f>
        <v>0</v>
      </c>
      <c r="D20" s="502">
        <f t="shared" si="0"/>
        <v>4424329.34</v>
      </c>
      <c r="E20" s="502">
        <f t="shared" si="0"/>
        <v>127981.53000000026</v>
      </c>
      <c r="F20" s="502">
        <f t="shared" si="0"/>
        <v>372514.72000000003</v>
      </c>
      <c r="G20" s="502">
        <f t="shared" si="0"/>
        <v>0</v>
      </c>
      <c r="H20" s="503">
        <f t="shared" si="0"/>
        <v>4924825.59</v>
      </c>
    </row>
    <row r="21" ht="18.75" customHeight="1"/>
    <row r="22" ht="18.75" customHeight="1"/>
    <row r="23" ht="18.75" customHeight="1"/>
    <row r="24" ht="18.75" customHeight="1"/>
    <row r="25" ht="18.75" customHeight="1"/>
    <row r="26" spans="1:9" ht="18.75" customHeight="1">
      <c r="A26" s="97"/>
      <c r="B26" s="102"/>
      <c r="C26" s="540"/>
      <c r="D26" s="97"/>
      <c r="E26" s="97"/>
      <c r="F26" s="97"/>
      <c r="G26" s="97"/>
      <c r="H26" s="97"/>
      <c r="I26" s="97"/>
    </row>
    <row r="27" spans="1:9" ht="18.75" customHeight="1">
      <c r="A27" s="97"/>
      <c r="B27" s="102"/>
      <c r="C27" s="97"/>
      <c r="D27" s="97"/>
      <c r="E27" s="97"/>
      <c r="F27" s="97"/>
      <c r="G27" s="97"/>
      <c r="H27" s="97"/>
      <c r="I27" s="97"/>
    </row>
    <row r="28" spans="1:9" ht="18.75" customHeight="1">
      <c r="A28" s="97"/>
      <c r="B28" s="102"/>
      <c r="C28" s="97"/>
      <c r="D28" s="97"/>
      <c r="E28" s="97"/>
      <c r="F28" s="97"/>
      <c r="G28" s="97"/>
      <c r="H28" s="97"/>
      <c r="I28" s="97"/>
    </row>
    <row r="29" spans="1:9" ht="18.75" customHeight="1">
      <c r="A29" s="97"/>
      <c r="B29" s="102"/>
      <c r="C29" s="97"/>
      <c r="D29" s="97"/>
      <c r="E29" s="97"/>
      <c r="F29" s="97"/>
      <c r="G29" s="97"/>
      <c r="H29" s="97"/>
      <c r="I29" s="97"/>
    </row>
    <row r="30" spans="1:9" ht="18.75" customHeight="1">
      <c r="A30" s="97"/>
      <c r="B30" s="102"/>
      <c r="C30" s="97"/>
      <c r="D30" s="97"/>
      <c r="E30" s="97"/>
      <c r="F30" s="97"/>
      <c r="G30" s="97"/>
      <c r="H30" s="97"/>
      <c r="I30" s="97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</sheetData>
  <sheetProtection/>
  <mergeCells count="9">
    <mergeCell ref="A4:J4"/>
    <mergeCell ref="A5:J5"/>
    <mergeCell ref="G8:G9"/>
    <mergeCell ref="B8:B9"/>
    <mergeCell ref="C8:C9"/>
    <mergeCell ref="D8:D9"/>
    <mergeCell ref="E8:E9"/>
    <mergeCell ref="F8:F9"/>
    <mergeCell ref="H8:H9"/>
  </mergeCells>
  <printOptions horizontalCentered="1"/>
  <pageMargins left="0.4724409448818898" right="0.33" top="0.7874015748031497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zoomScalePageLayoutView="0" workbookViewId="0" topLeftCell="A1">
      <selection activeCell="M67" sqref="M67"/>
    </sheetView>
  </sheetViews>
  <sheetFormatPr defaultColWidth="9.00390625" defaultRowHeight="12.75"/>
  <cols>
    <col min="1" max="1" width="8.00390625" style="0" customWidth="1"/>
    <col min="2" max="2" width="20.25390625" style="0" customWidth="1"/>
    <col min="3" max="3" width="20.75390625" style="0" customWidth="1"/>
    <col min="4" max="4" width="21.75390625" style="0" customWidth="1"/>
    <col min="5" max="6" width="18.625" style="0" bestFit="1" customWidth="1"/>
    <col min="7" max="9" width="14.375" style="0" bestFit="1" customWidth="1"/>
    <col min="10" max="10" width="15.75390625" style="0" customWidth="1"/>
    <col min="11" max="11" width="15.625" style="0" customWidth="1"/>
    <col min="12" max="12" width="16.375" style="0" bestFit="1" customWidth="1"/>
    <col min="13" max="13" width="15.625" style="0" customWidth="1"/>
  </cols>
  <sheetData>
    <row r="1" ht="12.75">
      <c r="K1" t="s">
        <v>341</v>
      </c>
    </row>
    <row r="2" ht="15.75">
      <c r="C2" s="544" t="s">
        <v>340</v>
      </c>
    </row>
    <row r="3" ht="13.5" thickBot="1">
      <c r="K3" s="1" t="s">
        <v>258</v>
      </c>
    </row>
    <row r="4" spans="1:11" ht="18.75" customHeight="1" thickBot="1">
      <c r="A4" s="675" t="s">
        <v>205</v>
      </c>
      <c r="B4" s="678" t="s">
        <v>164</v>
      </c>
      <c r="C4" s="681" t="s">
        <v>165</v>
      </c>
      <c r="D4" s="684" t="s">
        <v>206</v>
      </c>
      <c r="E4" s="685"/>
      <c r="F4" s="685"/>
      <c r="G4" s="685"/>
      <c r="H4" s="685"/>
      <c r="I4" s="685"/>
      <c r="J4" s="685"/>
      <c r="K4" s="686"/>
    </row>
    <row r="5" spans="1:11" ht="13.5" customHeight="1" thickBot="1">
      <c r="A5" s="676"/>
      <c r="B5" s="679"/>
      <c r="C5" s="682"/>
      <c r="D5" s="687" t="s">
        <v>256</v>
      </c>
      <c r="E5" s="689" t="s">
        <v>207</v>
      </c>
      <c r="F5" s="689"/>
      <c r="G5" s="689"/>
      <c r="H5" s="689"/>
      <c r="I5" s="689"/>
      <c r="J5" s="689"/>
      <c r="K5" s="690"/>
    </row>
    <row r="6" spans="1:11" ht="82.5" customHeight="1" thickBot="1">
      <c r="A6" s="677"/>
      <c r="B6" s="680"/>
      <c r="C6" s="683"/>
      <c r="D6" s="688"/>
      <c r="E6" s="172" t="s">
        <v>208</v>
      </c>
      <c r="F6" s="173" t="s">
        <v>209</v>
      </c>
      <c r="G6" s="174" t="s">
        <v>210</v>
      </c>
      <c r="H6" s="174" t="s">
        <v>211</v>
      </c>
      <c r="I6" s="174" t="s">
        <v>212</v>
      </c>
      <c r="J6" s="174" t="s">
        <v>213</v>
      </c>
      <c r="K6" s="175" t="s">
        <v>214</v>
      </c>
    </row>
    <row r="7" spans="1:13" ht="12.75">
      <c r="A7" s="176">
        <v>210</v>
      </c>
      <c r="B7" s="177" t="s">
        <v>166</v>
      </c>
      <c r="C7" s="178">
        <v>46984366.28000001</v>
      </c>
      <c r="D7" s="103">
        <v>1793735.69</v>
      </c>
      <c r="E7" s="179">
        <v>26653599.680000003</v>
      </c>
      <c r="F7" s="180">
        <v>17860781.98</v>
      </c>
      <c r="G7" s="180">
        <v>42905.96</v>
      </c>
      <c r="H7" s="179">
        <v>21552.39</v>
      </c>
      <c r="I7" s="180">
        <v>55911.12</v>
      </c>
      <c r="J7" s="180">
        <v>550284.11</v>
      </c>
      <c r="K7" s="181">
        <v>5595.35</v>
      </c>
      <c r="L7" s="278"/>
      <c r="M7" s="278"/>
    </row>
    <row r="8" spans="1:13" ht="12.75">
      <c r="A8" s="176">
        <v>280</v>
      </c>
      <c r="B8" s="182" t="s">
        <v>167</v>
      </c>
      <c r="C8" s="183">
        <v>12235389.7</v>
      </c>
      <c r="D8" s="103">
        <v>773539.76</v>
      </c>
      <c r="E8" s="184">
        <v>7344213.859999999</v>
      </c>
      <c r="F8" s="185">
        <v>3667284.55</v>
      </c>
      <c r="G8" s="185">
        <v>13116.3</v>
      </c>
      <c r="H8" s="184">
        <v>156.2</v>
      </c>
      <c r="I8" s="185">
        <v>9944.76</v>
      </c>
      <c r="J8" s="185">
        <v>422256.36</v>
      </c>
      <c r="K8" s="186">
        <v>4877.91</v>
      </c>
      <c r="L8" s="278"/>
      <c r="M8" s="278"/>
    </row>
    <row r="9" spans="1:13" ht="12.75">
      <c r="A9" s="176">
        <v>20</v>
      </c>
      <c r="B9" s="187" t="s">
        <v>168</v>
      </c>
      <c r="C9" s="183">
        <v>169780411.01000002</v>
      </c>
      <c r="D9" s="103">
        <v>3675570.69</v>
      </c>
      <c r="E9" s="184">
        <v>109566125.28999999</v>
      </c>
      <c r="F9" s="184">
        <v>48910608.010000005</v>
      </c>
      <c r="G9" s="184">
        <v>282215.56</v>
      </c>
      <c r="H9" s="184">
        <v>182957.61</v>
      </c>
      <c r="I9" s="184">
        <v>200807.2</v>
      </c>
      <c r="J9" s="184">
        <v>6958732.38</v>
      </c>
      <c r="K9" s="188">
        <v>3394.27</v>
      </c>
      <c r="L9" s="278"/>
      <c r="M9" s="278"/>
    </row>
    <row r="10" spans="1:13" ht="12.75">
      <c r="A10" s="176">
        <v>30</v>
      </c>
      <c r="B10" s="182" t="s">
        <v>169</v>
      </c>
      <c r="C10" s="183">
        <v>0</v>
      </c>
      <c r="D10" s="103">
        <v>0</v>
      </c>
      <c r="E10" s="184">
        <v>0</v>
      </c>
      <c r="F10" s="184">
        <v>0</v>
      </c>
      <c r="G10" s="185">
        <v>0</v>
      </c>
      <c r="H10" s="189">
        <v>0</v>
      </c>
      <c r="I10" s="189">
        <v>0</v>
      </c>
      <c r="J10" s="189">
        <v>0</v>
      </c>
      <c r="K10" s="188">
        <v>0</v>
      </c>
      <c r="L10" s="278"/>
      <c r="M10" s="278"/>
    </row>
    <row r="11" spans="1:13" ht="12.75">
      <c r="A11" s="176">
        <v>170</v>
      </c>
      <c r="B11" s="182" t="s">
        <v>170</v>
      </c>
      <c r="C11" s="183">
        <v>9121619.22</v>
      </c>
      <c r="D11" s="103">
        <v>241298.4</v>
      </c>
      <c r="E11" s="185">
        <v>6078204.36</v>
      </c>
      <c r="F11" s="185">
        <v>2642354.36</v>
      </c>
      <c r="G11" s="185">
        <v>55647.76</v>
      </c>
      <c r="H11" s="184">
        <v>362.93</v>
      </c>
      <c r="I11" s="185">
        <v>23724.34</v>
      </c>
      <c r="J11" s="185">
        <v>61619.19</v>
      </c>
      <c r="K11" s="186">
        <v>18407.88</v>
      </c>
      <c r="L11" s="278"/>
      <c r="M11" s="278"/>
    </row>
    <row r="12" spans="1:13" ht="12.75">
      <c r="A12" s="176">
        <v>180</v>
      </c>
      <c r="B12" s="182" t="s">
        <v>171</v>
      </c>
      <c r="C12" s="183">
        <v>10834698.810000002</v>
      </c>
      <c r="D12" s="103">
        <v>959321.87</v>
      </c>
      <c r="E12" s="185">
        <v>6853470.020000001</v>
      </c>
      <c r="F12" s="185">
        <v>2797741.29</v>
      </c>
      <c r="G12" s="185">
        <v>6634.6</v>
      </c>
      <c r="H12" s="184">
        <v>8160.73</v>
      </c>
      <c r="I12" s="185">
        <v>26228.76</v>
      </c>
      <c r="J12" s="185">
        <v>182889.21</v>
      </c>
      <c r="K12" s="186">
        <v>252.33</v>
      </c>
      <c r="L12" s="278"/>
      <c r="M12" s="278"/>
    </row>
    <row r="13" spans="1:13" ht="12.75">
      <c r="A13" s="176">
        <v>50</v>
      </c>
      <c r="B13" s="182" t="s">
        <v>172</v>
      </c>
      <c r="C13" s="183">
        <v>15882680.289999997</v>
      </c>
      <c r="D13" s="103">
        <v>838336.77</v>
      </c>
      <c r="E13" s="184">
        <v>9926676.069999998</v>
      </c>
      <c r="F13" s="189">
        <v>4919896.11</v>
      </c>
      <c r="G13" s="189">
        <v>45289.32</v>
      </c>
      <c r="H13" s="189">
        <v>14729.87</v>
      </c>
      <c r="I13" s="189">
        <v>45975.04</v>
      </c>
      <c r="J13" s="185">
        <v>88242.85</v>
      </c>
      <c r="K13" s="190">
        <v>3534.26</v>
      </c>
      <c r="L13" s="278"/>
      <c r="M13" s="278"/>
    </row>
    <row r="14" spans="1:13" ht="12.75">
      <c r="A14" s="176">
        <v>60</v>
      </c>
      <c r="B14" s="182" t="s">
        <v>173</v>
      </c>
      <c r="C14" s="183">
        <v>22087484.950000003</v>
      </c>
      <c r="D14" s="103">
        <v>971936.41</v>
      </c>
      <c r="E14" s="184">
        <v>13703713.150000002</v>
      </c>
      <c r="F14" s="185">
        <v>6913143.47</v>
      </c>
      <c r="G14" s="185">
        <v>39474.22</v>
      </c>
      <c r="H14" s="184">
        <v>19847.6</v>
      </c>
      <c r="I14" s="185">
        <v>97683.05</v>
      </c>
      <c r="J14" s="185">
        <v>341105.38</v>
      </c>
      <c r="K14" s="190">
        <v>581.67</v>
      </c>
      <c r="L14" s="278"/>
      <c r="M14" s="278"/>
    </row>
    <row r="15" spans="1:13" ht="12.75">
      <c r="A15" s="176">
        <v>290</v>
      </c>
      <c r="B15" s="191" t="s">
        <v>174</v>
      </c>
      <c r="C15" s="183">
        <v>11230423.3</v>
      </c>
      <c r="D15" s="103">
        <v>788305.19</v>
      </c>
      <c r="E15" s="184">
        <v>5366670.83</v>
      </c>
      <c r="F15" s="185">
        <v>4488242.94</v>
      </c>
      <c r="G15" s="185">
        <v>18105.34</v>
      </c>
      <c r="H15" s="184">
        <v>720.12</v>
      </c>
      <c r="I15" s="185">
        <v>22351.75</v>
      </c>
      <c r="J15" s="185">
        <v>541007.06</v>
      </c>
      <c r="K15" s="186">
        <v>5020.07</v>
      </c>
      <c r="L15" s="278"/>
      <c r="M15" s="278"/>
    </row>
    <row r="16" spans="1:13" ht="12.75">
      <c r="A16" s="176">
        <v>120</v>
      </c>
      <c r="B16" s="182" t="s">
        <v>175</v>
      </c>
      <c r="C16" s="183">
        <v>14503523.560000002</v>
      </c>
      <c r="D16" s="103">
        <v>897132.92</v>
      </c>
      <c r="E16" s="189">
        <v>8247466.62</v>
      </c>
      <c r="F16" s="185">
        <v>5061897.4</v>
      </c>
      <c r="G16" s="185">
        <v>155241.24</v>
      </c>
      <c r="H16" s="184">
        <v>19609.72</v>
      </c>
      <c r="I16" s="185">
        <v>88089.15</v>
      </c>
      <c r="J16" s="185">
        <v>32433.46</v>
      </c>
      <c r="K16" s="192">
        <v>1653.05</v>
      </c>
      <c r="L16" s="278"/>
      <c r="M16" s="278"/>
    </row>
    <row r="17" spans="1:13" ht="12.75">
      <c r="A17" s="176">
        <v>340</v>
      </c>
      <c r="B17" s="182" t="s">
        <v>176</v>
      </c>
      <c r="C17" s="183">
        <v>41115745.099999994</v>
      </c>
      <c r="D17" s="103">
        <v>709003.87</v>
      </c>
      <c r="E17" s="184">
        <v>28352363.209999993</v>
      </c>
      <c r="F17" s="185">
        <v>11865609.84</v>
      </c>
      <c r="G17" s="185">
        <v>59332.91</v>
      </c>
      <c r="H17" s="184">
        <v>35632.88</v>
      </c>
      <c r="I17" s="185">
        <v>44805.96</v>
      </c>
      <c r="J17" s="185">
        <v>28178.93</v>
      </c>
      <c r="K17" s="186">
        <v>20817.5</v>
      </c>
      <c r="L17" s="278"/>
      <c r="M17" s="278"/>
    </row>
    <row r="18" spans="1:13" ht="12.75">
      <c r="A18" s="176">
        <v>350</v>
      </c>
      <c r="B18" s="182" t="s">
        <v>177</v>
      </c>
      <c r="C18" s="183">
        <v>8739909.84</v>
      </c>
      <c r="D18" s="103">
        <v>1480527.55</v>
      </c>
      <c r="E18" s="184">
        <v>4935848.68</v>
      </c>
      <c r="F18" s="185">
        <v>2208396.3</v>
      </c>
      <c r="G18" s="185">
        <v>45596.92</v>
      </c>
      <c r="H18" s="184">
        <v>14907.06</v>
      </c>
      <c r="I18" s="185">
        <v>29727.44</v>
      </c>
      <c r="J18" s="185">
        <v>24905.89</v>
      </c>
      <c r="K18" s="186">
        <v>0</v>
      </c>
      <c r="L18" s="278"/>
      <c r="M18" s="278"/>
    </row>
    <row r="19" spans="1:13" ht="12.75">
      <c r="A19" s="176">
        <v>130</v>
      </c>
      <c r="B19" s="182" t="s">
        <v>178</v>
      </c>
      <c r="C19" s="183">
        <v>13089887.65</v>
      </c>
      <c r="D19" s="103">
        <v>633561.4</v>
      </c>
      <c r="E19" s="189">
        <v>7503814.719999999</v>
      </c>
      <c r="F19" s="185">
        <v>4599381.73</v>
      </c>
      <c r="G19" s="185">
        <v>40317.64</v>
      </c>
      <c r="H19" s="184">
        <v>2712.19</v>
      </c>
      <c r="I19" s="185">
        <v>59594.08</v>
      </c>
      <c r="J19" s="185">
        <v>249425.15</v>
      </c>
      <c r="K19" s="186">
        <v>1080.74</v>
      </c>
      <c r="L19" s="278"/>
      <c r="M19" s="278"/>
    </row>
    <row r="20" spans="1:13" ht="12.75">
      <c r="A20" s="176">
        <v>190</v>
      </c>
      <c r="B20" s="182" t="s">
        <v>179</v>
      </c>
      <c r="C20" s="183">
        <v>15734408.630000003</v>
      </c>
      <c r="D20" s="103">
        <v>157493.55</v>
      </c>
      <c r="E20" s="185">
        <v>9827111.940000003</v>
      </c>
      <c r="F20" s="185">
        <v>5371480.809999999</v>
      </c>
      <c r="G20" s="185">
        <v>21400.69</v>
      </c>
      <c r="H20" s="184">
        <v>10578.94</v>
      </c>
      <c r="I20" s="185">
        <v>32619.4</v>
      </c>
      <c r="J20" s="185">
        <v>311705.49</v>
      </c>
      <c r="K20" s="186">
        <v>2017.81</v>
      </c>
      <c r="L20" s="278"/>
      <c r="M20" s="278"/>
    </row>
    <row r="21" spans="1:13" ht="12.75">
      <c r="A21" s="176">
        <v>220</v>
      </c>
      <c r="B21" s="193" t="s">
        <v>180</v>
      </c>
      <c r="C21" s="183">
        <v>23885275.49</v>
      </c>
      <c r="D21" s="103">
        <v>1779739.31</v>
      </c>
      <c r="E21" s="184">
        <v>11923122.41</v>
      </c>
      <c r="F21" s="185">
        <v>9630974.719999999</v>
      </c>
      <c r="G21" s="185">
        <v>33616.79</v>
      </c>
      <c r="H21" s="184">
        <v>71397.29</v>
      </c>
      <c r="I21" s="185">
        <v>170256.5</v>
      </c>
      <c r="J21" s="185">
        <v>249109.53</v>
      </c>
      <c r="K21" s="186">
        <v>27058.94</v>
      </c>
      <c r="L21" s="278"/>
      <c r="M21" s="278"/>
    </row>
    <row r="22" spans="1:13" ht="12.75">
      <c r="A22" s="176">
        <v>200</v>
      </c>
      <c r="B22" s="182" t="s">
        <v>181</v>
      </c>
      <c r="C22" s="183">
        <v>27238461.72</v>
      </c>
      <c r="D22" s="103">
        <v>1341425.02</v>
      </c>
      <c r="E22" s="185">
        <v>14213431.95</v>
      </c>
      <c r="F22" s="185">
        <v>10946380.14</v>
      </c>
      <c r="G22" s="185">
        <v>25066.85</v>
      </c>
      <c r="H22" s="184">
        <v>1569.27</v>
      </c>
      <c r="I22" s="185">
        <v>61617.38</v>
      </c>
      <c r="J22" s="185">
        <v>648251.49</v>
      </c>
      <c r="K22" s="186">
        <v>719.62</v>
      </c>
      <c r="L22" s="278"/>
      <c r="M22" s="278"/>
    </row>
    <row r="23" spans="1:13" ht="12.75">
      <c r="A23" s="176">
        <v>360</v>
      </c>
      <c r="B23" s="182" t="s">
        <v>182</v>
      </c>
      <c r="C23" s="183">
        <v>16886761.899999995</v>
      </c>
      <c r="D23" s="103">
        <v>531014.63</v>
      </c>
      <c r="E23" s="184">
        <v>7911929.79</v>
      </c>
      <c r="F23" s="185">
        <v>8231433.619999999</v>
      </c>
      <c r="G23" s="185">
        <v>16753.57</v>
      </c>
      <c r="H23" s="185">
        <v>31749.62</v>
      </c>
      <c r="I23" s="185">
        <v>43093.85</v>
      </c>
      <c r="J23" s="185">
        <v>117373.71</v>
      </c>
      <c r="K23" s="186">
        <v>3413.11</v>
      </c>
      <c r="L23" s="278"/>
      <c r="M23" s="278"/>
    </row>
    <row r="24" spans="1:13" ht="12.75">
      <c r="A24" s="176">
        <v>110</v>
      </c>
      <c r="B24" s="182" t="s">
        <v>183</v>
      </c>
      <c r="C24" s="183">
        <v>21165255.86</v>
      </c>
      <c r="D24" s="103">
        <v>437808.23</v>
      </c>
      <c r="E24" s="189">
        <v>15410422.729999999</v>
      </c>
      <c r="F24" s="185">
        <v>4921711.13</v>
      </c>
      <c r="G24" s="185">
        <v>89079.22</v>
      </c>
      <c r="H24" s="184">
        <v>2236.52</v>
      </c>
      <c r="I24" s="185">
        <v>205713.35</v>
      </c>
      <c r="J24" s="185">
        <v>81458.73</v>
      </c>
      <c r="K24" s="186">
        <v>16825.95</v>
      </c>
      <c r="L24" s="278"/>
      <c r="M24" s="278"/>
    </row>
    <row r="25" spans="1:13" ht="12.75">
      <c r="A25" s="176">
        <v>140</v>
      </c>
      <c r="B25" s="194" t="s">
        <v>184</v>
      </c>
      <c r="C25" s="183">
        <v>20593777.769999996</v>
      </c>
      <c r="D25" s="103">
        <v>1103705.27</v>
      </c>
      <c r="E25" s="185">
        <v>10682005.969999999</v>
      </c>
      <c r="F25" s="185">
        <v>8475624.930000002</v>
      </c>
      <c r="G25" s="185">
        <v>63131.36</v>
      </c>
      <c r="H25" s="184">
        <v>43117.77</v>
      </c>
      <c r="I25" s="185">
        <v>120055.79</v>
      </c>
      <c r="J25" s="185">
        <v>95477.35</v>
      </c>
      <c r="K25" s="186">
        <v>10659.33</v>
      </c>
      <c r="L25" s="278"/>
      <c r="M25" s="278"/>
    </row>
    <row r="26" spans="1:13" ht="12.75">
      <c r="A26" s="176">
        <v>300</v>
      </c>
      <c r="B26" s="195" t="s">
        <v>185</v>
      </c>
      <c r="C26" s="183">
        <v>20266453.2</v>
      </c>
      <c r="D26" s="103">
        <v>1481164.97</v>
      </c>
      <c r="E26" s="184">
        <v>13850775</v>
      </c>
      <c r="F26" s="185">
        <v>4669177.08</v>
      </c>
      <c r="G26" s="185">
        <v>17392.07</v>
      </c>
      <c r="H26" s="184">
        <v>23664.89</v>
      </c>
      <c r="I26" s="185">
        <v>22774.61</v>
      </c>
      <c r="J26" s="185">
        <v>196278.06</v>
      </c>
      <c r="K26" s="186">
        <v>5226.52</v>
      </c>
      <c r="L26" s="278"/>
      <c r="M26" s="278"/>
    </row>
    <row r="27" spans="1:13" ht="12.75">
      <c r="A27" s="176">
        <v>90</v>
      </c>
      <c r="B27" s="196" t="s">
        <v>186</v>
      </c>
      <c r="C27" s="183">
        <v>26758002.170000006</v>
      </c>
      <c r="D27" s="103">
        <v>2085252.69</v>
      </c>
      <c r="E27" s="189">
        <v>16465550.440000001</v>
      </c>
      <c r="F27" s="185">
        <v>6896519.350000001</v>
      </c>
      <c r="G27" s="185">
        <v>84275.53</v>
      </c>
      <c r="H27" s="184">
        <v>10359.82</v>
      </c>
      <c r="I27" s="184">
        <v>139734.43</v>
      </c>
      <c r="J27" s="185">
        <v>1070008.75</v>
      </c>
      <c r="K27" s="190">
        <v>6301.16</v>
      </c>
      <c r="L27" s="278"/>
      <c r="M27" s="278"/>
    </row>
    <row r="28" spans="1:13" ht="12.75">
      <c r="A28" s="176">
        <v>270</v>
      </c>
      <c r="B28" s="197" t="s">
        <v>187</v>
      </c>
      <c r="C28" s="183">
        <v>21663994.66</v>
      </c>
      <c r="D28" s="103">
        <v>948584.95</v>
      </c>
      <c r="E28" s="184">
        <v>13645306.07</v>
      </c>
      <c r="F28" s="185">
        <v>6842851.6400000015</v>
      </c>
      <c r="G28" s="185">
        <v>45995.18</v>
      </c>
      <c r="H28" s="184">
        <v>1255.4</v>
      </c>
      <c r="I28" s="185">
        <v>41696.42</v>
      </c>
      <c r="J28" s="185">
        <v>138305</v>
      </c>
      <c r="K28" s="186">
        <v>0</v>
      </c>
      <c r="L28" s="278"/>
      <c r="M28" s="278"/>
    </row>
    <row r="29" spans="1:13" ht="12.75">
      <c r="A29" s="176">
        <v>100</v>
      </c>
      <c r="B29" s="191" t="s">
        <v>188</v>
      </c>
      <c r="C29" s="183">
        <v>19379508.479999997</v>
      </c>
      <c r="D29" s="103">
        <v>1509891.07</v>
      </c>
      <c r="E29" s="189">
        <v>13338072.54</v>
      </c>
      <c r="F29" s="185">
        <v>4107965.98</v>
      </c>
      <c r="G29" s="185">
        <v>16597.63</v>
      </c>
      <c r="H29" s="184">
        <v>38632.97</v>
      </c>
      <c r="I29" s="185">
        <v>20227.19</v>
      </c>
      <c r="J29" s="185">
        <v>339019.86</v>
      </c>
      <c r="K29" s="186">
        <v>9101.24</v>
      </c>
      <c r="L29" s="278"/>
      <c r="M29" s="278"/>
    </row>
    <row r="30" spans="1:13" ht="12.75">
      <c r="A30" s="176">
        <v>230</v>
      </c>
      <c r="B30" s="182" t="s">
        <v>189</v>
      </c>
      <c r="C30" s="183">
        <v>13949800.020000003</v>
      </c>
      <c r="D30" s="103">
        <v>753027.31</v>
      </c>
      <c r="E30" s="184">
        <v>7092496.340000001</v>
      </c>
      <c r="F30" s="185">
        <v>5631536.71</v>
      </c>
      <c r="G30" s="185">
        <v>18966.75</v>
      </c>
      <c r="H30" s="184">
        <v>8311.9</v>
      </c>
      <c r="I30" s="185">
        <v>108922.3</v>
      </c>
      <c r="J30" s="185">
        <v>335676.55</v>
      </c>
      <c r="K30" s="186">
        <v>862.16</v>
      </c>
      <c r="L30" s="278"/>
      <c r="M30" s="278"/>
    </row>
    <row r="31" spans="1:13" ht="12.75">
      <c r="A31" s="176">
        <v>370</v>
      </c>
      <c r="B31" s="196" t="s">
        <v>190</v>
      </c>
      <c r="C31" s="183">
        <v>14671315.56</v>
      </c>
      <c r="D31" s="103">
        <v>649468.71</v>
      </c>
      <c r="E31" s="184">
        <v>7553630.670000001</v>
      </c>
      <c r="F31" s="185">
        <v>5077825.24</v>
      </c>
      <c r="G31" s="185">
        <v>88199.98</v>
      </c>
      <c r="H31" s="185">
        <v>23752.55</v>
      </c>
      <c r="I31" s="185">
        <v>118484.11</v>
      </c>
      <c r="J31" s="185">
        <v>1157018.6</v>
      </c>
      <c r="K31" s="186">
        <v>2935.7</v>
      </c>
      <c r="L31" s="278"/>
      <c r="M31" s="278"/>
    </row>
    <row r="32" spans="1:13" ht="12.75">
      <c r="A32" s="176">
        <v>70</v>
      </c>
      <c r="B32" s="182" t="s">
        <v>191</v>
      </c>
      <c r="C32" s="183">
        <v>19004121.82999999</v>
      </c>
      <c r="D32" s="103">
        <v>987168.43</v>
      </c>
      <c r="E32" s="184">
        <v>12751035.859999998</v>
      </c>
      <c r="F32" s="185">
        <v>4366303.09</v>
      </c>
      <c r="G32" s="185">
        <v>60901.49</v>
      </c>
      <c r="H32" s="184">
        <v>729.29</v>
      </c>
      <c r="I32" s="185">
        <v>106602.95</v>
      </c>
      <c r="J32" s="185">
        <v>728635.29</v>
      </c>
      <c r="K32" s="190">
        <v>2745.43</v>
      </c>
      <c r="L32" s="278"/>
      <c r="M32" s="278"/>
    </row>
    <row r="33" spans="1:13" ht="12.75">
      <c r="A33" s="176">
        <v>380</v>
      </c>
      <c r="B33" s="182" t="s">
        <v>192</v>
      </c>
      <c r="C33" s="183">
        <v>14595380.87</v>
      </c>
      <c r="D33" s="103">
        <v>-100942.01</v>
      </c>
      <c r="E33" s="184">
        <v>9249041.02</v>
      </c>
      <c r="F33" s="185">
        <v>5147000.73</v>
      </c>
      <c r="G33" s="185">
        <v>15537.93</v>
      </c>
      <c r="H33" s="185">
        <v>22466.86</v>
      </c>
      <c r="I33" s="185">
        <v>28368.12</v>
      </c>
      <c r="J33" s="185">
        <v>230615.07</v>
      </c>
      <c r="K33" s="186">
        <v>3293.15</v>
      </c>
      <c r="L33" s="278"/>
      <c r="M33" s="278"/>
    </row>
    <row r="34" spans="1:13" ht="12.75">
      <c r="A34" s="176">
        <v>310</v>
      </c>
      <c r="B34" s="182" t="s">
        <v>193</v>
      </c>
      <c r="C34" s="183">
        <v>2734800.75</v>
      </c>
      <c r="D34" s="103">
        <v>456180.57</v>
      </c>
      <c r="E34" s="184">
        <v>1954430.12</v>
      </c>
      <c r="F34" s="185">
        <v>307386.25</v>
      </c>
      <c r="G34" s="185">
        <v>1630.02</v>
      </c>
      <c r="H34" s="184">
        <v>43.81</v>
      </c>
      <c r="I34" s="185">
        <v>8992.88</v>
      </c>
      <c r="J34" s="185">
        <v>6037.1</v>
      </c>
      <c r="K34" s="186">
        <v>100</v>
      </c>
      <c r="L34" s="278"/>
      <c r="M34" s="278"/>
    </row>
    <row r="35" spans="1:13" ht="12.75">
      <c r="A35" s="176">
        <v>320</v>
      </c>
      <c r="B35" s="197" t="s">
        <v>194</v>
      </c>
      <c r="C35" s="183">
        <v>8458944.88</v>
      </c>
      <c r="D35" s="103">
        <v>103790.27</v>
      </c>
      <c r="E35" s="184">
        <v>5021444.43</v>
      </c>
      <c r="F35" s="185">
        <v>3296505.4</v>
      </c>
      <c r="G35" s="185">
        <v>2186.43</v>
      </c>
      <c r="H35" s="184">
        <v>2345.67</v>
      </c>
      <c r="I35" s="185">
        <v>26077.14</v>
      </c>
      <c r="J35" s="185">
        <v>3668.33</v>
      </c>
      <c r="K35" s="186">
        <v>2927.21</v>
      </c>
      <c r="L35" s="278"/>
      <c r="M35" s="278"/>
    </row>
    <row r="36" spans="1:13" ht="12.75">
      <c r="A36" s="176">
        <v>150</v>
      </c>
      <c r="B36" s="182" t="s">
        <v>195</v>
      </c>
      <c r="C36" s="183">
        <v>21180859.050000004</v>
      </c>
      <c r="D36" s="103">
        <v>1076276.3</v>
      </c>
      <c r="E36" s="185">
        <v>13201446.8</v>
      </c>
      <c r="F36" s="185">
        <v>6288234.53</v>
      </c>
      <c r="G36" s="185">
        <v>17617.39</v>
      </c>
      <c r="H36" s="184">
        <v>2075.48</v>
      </c>
      <c r="I36" s="185">
        <v>71767.66</v>
      </c>
      <c r="J36" s="185">
        <v>523440.89</v>
      </c>
      <c r="K36" s="186">
        <v>0</v>
      </c>
      <c r="L36" s="278"/>
      <c r="M36" s="278"/>
    </row>
    <row r="37" spans="1:13" ht="12.75">
      <c r="A37" s="176">
        <v>390</v>
      </c>
      <c r="B37" s="197" t="s">
        <v>196</v>
      </c>
      <c r="C37" s="183">
        <v>9779041.950000001</v>
      </c>
      <c r="D37" s="103">
        <v>400847.41</v>
      </c>
      <c r="E37" s="184">
        <v>5779238.21</v>
      </c>
      <c r="F37" s="185">
        <v>3533085.44</v>
      </c>
      <c r="G37" s="185">
        <v>20079.51</v>
      </c>
      <c r="H37" s="185">
        <v>13584.53</v>
      </c>
      <c r="I37" s="185">
        <v>5879.65</v>
      </c>
      <c r="J37" s="185">
        <v>26165.39</v>
      </c>
      <c r="K37" s="186">
        <v>161.81</v>
      </c>
      <c r="L37" s="278"/>
      <c r="M37" s="278"/>
    </row>
    <row r="38" spans="1:13" ht="12.75">
      <c r="A38" s="176">
        <v>80</v>
      </c>
      <c r="B38" s="182" t="s">
        <v>197</v>
      </c>
      <c r="C38" s="183">
        <v>26780256.940000005</v>
      </c>
      <c r="D38" s="103">
        <v>1032764.86</v>
      </c>
      <c r="E38" s="184">
        <v>19523127.300000004</v>
      </c>
      <c r="F38" s="185">
        <v>6094194.540000001</v>
      </c>
      <c r="G38" s="185">
        <v>53265.56</v>
      </c>
      <c r="H38" s="184">
        <v>37544.69</v>
      </c>
      <c r="I38" s="185">
        <v>17587.01</v>
      </c>
      <c r="J38" s="185">
        <v>10372.99</v>
      </c>
      <c r="K38" s="190">
        <v>11399.99</v>
      </c>
      <c r="L38" s="278"/>
      <c r="M38" s="278"/>
    </row>
    <row r="39" spans="1:13" ht="12.75">
      <c r="A39" s="176">
        <v>40</v>
      </c>
      <c r="B39" s="196" t="s">
        <v>198</v>
      </c>
      <c r="C39" s="183">
        <v>33151346.79</v>
      </c>
      <c r="D39" s="103">
        <v>-1297009.81</v>
      </c>
      <c r="E39" s="184">
        <v>21266784.21</v>
      </c>
      <c r="F39" s="184">
        <v>12253167.81</v>
      </c>
      <c r="G39" s="185">
        <v>276909.86</v>
      </c>
      <c r="H39" s="189">
        <v>43677.77</v>
      </c>
      <c r="I39" s="189">
        <v>170558.9</v>
      </c>
      <c r="J39" s="189">
        <v>422301.6</v>
      </c>
      <c r="K39" s="188">
        <v>14956.45</v>
      </c>
      <c r="L39" s="278"/>
      <c r="M39" s="278"/>
    </row>
    <row r="40" spans="1:13" ht="12.75">
      <c r="A40" s="176">
        <v>240</v>
      </c>
      <c r="B40" s="198" t="s">
        <v>199</v>
      </c>
      <c r="C40" s="183">
        <v>3490655.3</v>
      </c>
      <c r="D40" s="103">
        <v>272782.99</v>
      </c>
      <c r="E40" s="184">
        <v>1987509.51</v>
      </c>
      <c r="F40" s="185">
        <v>1164578.43</v>
      </c>
      <c r="G40" s="185">
        <v>13273.56</v>
      </c>
      <c r="H40" s="184">
        <v>833.41</v>
      </c>
      <c r="I40" s="185">
        <v>39411.77</v>
      </c>
      <c r="J40" s="185">
        <v>11967.47</v>
      </c>
      <c r="K40" s="186">
        <v>298.16</v>
      </c>
      <c r="L40" s="278"/>
      <c r="M40" s="278"/>
    </row>
    <row r="41" spans="1:13" ht="12.75">
      <c r="A41" s="176">
        <v>330</v>
      </c>
      <c r="B41" s="182" t="s">
        <v>200</v>
      </c>
      <c r="C41" s="183">
        <v>7704296.129999999</v>
      </c>
      <c r="D41" s="103">
        <v>357863.81</v>
      </c>
      <c r="E41" s="184">
        <v>4394500.47</v>
      </c>
      <c r="F41" s="185">
        <v>2899549.37</v>
      </c>
      <c r="G41" s="185">
        <v>3391.83</v>
      </c>
      <c r="H41" s="184">
        <v>4294.22</v>
      </c>
      <c r="I41" s="185">
        <v>17169.25</v>
      </c>
      <c r="J41" s="185">
        <v>26557.05</v>
      </c>
      <c r="K41" s="186">
        <v>970.13</v>
      </c>
      <c r="L41" s="278"/>
      <c r="M41" s="278"/>
    </row>
    <row r="42" spans="1:13" ht="12.75">
      <c r="A42" s="176">
        <v>250</v>
      </c>
      <c r="B42" s="196" t="s">
        <v>201</v>
      </c>
      <c r="C42" s="183">
        <v>21941363.09</v>
      </c>
      <c r="D42" s="103">
        <v>506676.89</v>
      </c>
      <c r="E42" s="184">
        <v>12999160.82</v>
      </c>
      <c r="F42" s="185">
        <v>7563689.110000001</v>
      </c>
      <c r="G42" s="185">
        <v>13422.09</v>
      </c>
      <c r="H42" s="184">
        <v>35920.81</v>
      </c>
      <c r="I42" s="185">
        <v>21740.48</v>
      </c>
      <c r="J42" s="185">
        <v>798206.98</v>
      </c>
      <c r="K42" s="186">
        <v>2545.91</v>
      </c>
      <c r="L42" s="278"/>
      <c r="M42" s="278"/>
    </row>
    <row r="43" spans="1:13" ht="12.75">
      <c r="A43" s="176">
        <v>260</v>
      </c>
      <c r="B43" s="182" t="s">
        <v>202</v>
      </c>
      <c r="C43" s="183">
        <v>13271445.569999998</v>
      </c>
      <c r="D43" s="103">
        <v>805101.51</v>
      </c>
      <c r="E43" s="184">
        <v>6988481.039999999</v>
      </c>
      <c r="F43" s="185">
        <v>5146396.02</v>
      </c>
      <c r="G43" s="185">
        <v>30706.75</v>
      </c>
      <c r="H43" s="184">
        <v>5593.51</v>
      </c>
      <c r="I43" s="185">
        <v>51138</v>
      </c>
      <c r="J43" s="185">
        <v>240255.78</v>
      </c>
      <c r="K43" s="186">
        <v>3772.96</v>
      </c>
      <c r="L43" s="278"/>
      <c r="M43" s="278"/>
    </row>
    <row r="44" spans="1:13" ht="13.5" thickBot="1">
      <c r="A44" s="199">
        <v>160</v>
      </c>
      <c r="B44" s="200" t="s">
        <v>203</v>
      </c>
      <c r="C44" s="201">
        <v>20007386.21</v>
      </c>
      <c r="D44" s="103">
        <v>1443285.88</v>
      </c>
      <c r="E44" s="202">
        <v>13721366.640000002</v>
      </c>
      <c r="F44" s="202">
        <v>4643708.57</v>
      </c>
      <c r="G44" s="202">
        <v>25343.02</v>
      </c>
      <c r="H44" s="203">
        <v>5405.31</v>
      </c>
      <c r="I44" s="202">
        <v>148341.63</v>
      </c>
      <c r="J44" s="202">
        <v>19935.16</v>
      </c>
      <c r="K44" s="204">
        <v>0</v>
      </c>
      <c r="L44" s="278"/>
      <c r="M44" s="278"/>
    </row>
    <row r="45" spans="1:13" ht="13.5" thickBot="1">
      <c r="A45" s="205"/>
      <c r="B45" s="205" t="s">
        <v>215</v>
      </c>
      <c r="C45" s="206">
        <v>819899054.53</v>
      </c>
      <c r="D45" s="207">
        <v>32585633.33</v>
      </c>
      <c r="E45" s="206">
        <v>505283588.7700001</v>
      </c>
      <c r="F45" s="206">
        <v>259442618.6200001</v>
      </c>
      <c r="G45" s="206">
        <v>1858618.83</v>
      </c>
      <c r="H45" s="206">
        <v>762491.6</v>
      </c>
      <c r="I45" s="206">
        <v>2503673.42</v>
      </c>
      <c r="J45" s="206">
        <v>17268922.190000005</v>
      </c>
      <c r="K45" s="208">
        <v>193507.77</v>
      </c>
      <c r="L45" s="278"/>
      <c r="M45" s="278"/>
    </row>
    <row r="46" spans="1:13" ht="13.5" thickBot="1">
      <c r="A46" s="209">
        <v>10</v>
      </c>
      <c r="B46" s="210" t="s">
        <v>216</v>
      </c>
      <c r="C46" s="211">
        <v>3305453.21</v>
      </c>
      <c r="D46" s="212">
        <v>0</v>
      </c>
      <c r="E46" s="213">
        <v>-725789.03</v>
      </c>
      <c r="F46" s="213">
        <v>0</v>
      </c>
      <c r="G46" s="214">
        <v>0</v>
      </c>
      <c r="H46" s="213">
        <v>0</v>
      </c>
      <c r="I46" s="215">
        <v>0</v>
      </c>
      <c r="J46" s="214">
        <v>1344084.68</v>
      </c>
      <c r="K46" s="216">
        <v>2687157.56</v>
      </c>
      <c r="L46" s="278"/>
      <c r="M46" s="278"/>
    </row>
    <row r="47" spans="1:13" ht="13.5" thickBot="1">
      <c r="A47" s="217"/>
      <c r="B47" s="217" t="s">
        <v>217</v>
      </c>
      <c r="C47" s="208">
        <v>823204507.74</v>
      </c>
      <c r="D47" s="218">
        <v>32585633.33</v>
      </c>
      <c r="E47" s="208">
        <v>504557799.7400001</v>
      </c>
      <c r="F47" s="208">
        <v>259442618.6200001</v>
      </c>
      <c r="G47" s="208">
        <v>1858618.83</v>
      </c>
      <c r="H47" s="208">
        <v>762491.6</v>
      </c>
      <c r="I47" s="208">
        <v>2503673.42</v>
      </c>
      <c r="J47" s="208">
        <v>18613006.870000005</v>
      </c>
      <c r="K47" s="208">
        <v>2880665.33</v>
      </c>
      <c r="L47" s="278"/>
      <c r="M47" s="278"/>
    </row>
  </sheetData>
  <sheetProtection/>
  <mergeCells count="6">
    <mergeCell ref="A4:A6"/>
    <mergeCell ref="B4:B6"/>
    <mergeCell ref="C4:C6"/>
    <mergeCell ref="D4:K4"/>
    <mergeCell ref="D5:D6"/>
    <mergeCell ref="E5:K5"/>
  </mergeCells>
  <printOptions horizontalCentered="1"/>
  <pageMargins left="0.15748031496062992" right="0.15748031496062992" top="0.74" bottom="0.1968503937007874" header="0.35433070866141736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SheetLayoutView="50" zoomScalePageLayoutView="0" workbookViewId="0" topLeftCell="A1">
      <selection activeCell="H67" sqref="H67"/>
    </sheetView>
  </sheetViews>
  <sheetFormatPr defaultColWidth="9.00390625" defaultRowHeight="12.75"/>
  <cols>
    <col min="1" max="1" width="58.75390625" style="0" customWidth="1"/>
    <col min="2" max="2" width="5.875" style="0" customWidth="1"/>
    <col min="3" max="3" width="17.625" style="0" customWidth="1"/>
    <col min="4" max="5" width="19.25390625" style="0" customWidth="1"/>
    <col min="6" max="6" width="18.125" style="0" customWidth="1"/>
    <col min="7" max="8" width="17.25390625" style="0" customWidth="1"/>
  </cols>
  <sheetData>
    <row r="1" spans="1:9" ht="15">
      <c r="A1" s="13"/>
      <c r="B1" s="13"/>
      <c r="C1" s="13"/>
      <c r="D1" s="13"/>
      <c r="E1" s="13"/>
      <c r="F1" s="13"/>
      <c r="G1" s="13"/>
      <c r="H1" s="171" t="s">
        <v>126</v>
      </c>
      <c r="I1" s="13"/>
    </row>
    <row r="2" spans="1:9" ht="14.25">
      <c r="A2" s="13"/>
      <c r="B2" s="13"/>
      <c r="C2" s="13"/>
      <c r="D2" s="13"/>
      <c r="E2" s="13"/>
      <c r="F2" s="13"/>
      <c r="G2" s="13"/>
      <c r="H2" s="14"/>
      <c r="I2" s="13"/>
    </row>
    <row r="3" spans="1:9" ht="14.25">
      <c r="A3" s="13"/>
      <c r="B3" s="13"/>
      <c r="C3" s="13"/>
      <c r="D3" s="13"/>
      <c r="E3" s="13"/>
      <c r="F3" s="13"/>
      <c r="G3" s="13"/>
      <c r="H3" s="14"/>
      <c r="I3" s="13"/>
    </row>
    <row r="4" spans="1:9" ht="18">
      <c r="A4" s="700" t="s">
        <v>335</v>
      </c>
      <c r="B4" s="700"/>
      <c r="C4" s="700"/>
      <c r="D4" s="700"/>
      <c r="E4" s="700"/>
      <c r="F4" s="700"/>
      <c r="G4" s="700"/>
      <c r="H4" s="700"/>
      <c r="I4" s="700"/>
    </row>
    <row r="5" spans="1:9" ht="18">
      <c r="A5" s="701" t="s">
        <v>87</v>
      </c>
      <c r="B5" s="701"/>
      <c r="C5" s="701"/>
      <c r="D5" s="701"/>
      <c r="E5" s="701"/>
      <c r="F5" s="701"/>
      <c r="G5" s="701"/>
      <c r="H5" s="701"/>
      <c r="I5" s="701"/>
    </row>
    <row r="6" spans="1:9" ht="14.25">
      <c r="A6" s="13"/>
      <c r="B6" s="13"/>
      <c r="C6" s="13"/>
      <c r="D6" s="13"/>
      <c r="E6" s="13"/>
      <c r="F6" s="13"/>
      <c r="G6" s="13"/>
      <c r="H6" s="13"/>
      <c r="I6" s="13"/>
    </row>
    <row r="7" spans="1:9" ht="15">
      <c r="A7" s="702"/>
      <c r="B7" s="702"/>
      <c r="C7" s="702"/>
      <c r="D7" s="702"/>
      <c r="E7" s="702"/>
      <c r="F7" s="702"/>
      <c r="G7" s="702"/>
      <c r="H7" s="702"/>
      <c r="I7" s="13"/>
    </row>
    <row r="8" spans="1:9" ht="15.75" thickBot="1">
      <c r="A8" s="15"/>
      <c r="B8" s="13"/>
      <c r="C8" s="13"/>
      <c r="D8" s="13"/>
      <c r="E8" s="13"/>
      <c r="F8" s="14"/>
      <c r="G8" s="13"/>
      <c r="H8" s="14" t="s">
        <v>258</v>
      </c>
      <c r="I8" s="13"/>
    </row>
    <row r="9" spans="1:9" ht="15.75">
      <c r="A9" s="113"/>
      <c r="B9" s="703" t="s">
        <v>5</v>
      </c>
      <c r="C9" s="114"/>
      <c r="D9" s="115"/>
      <c r="E9" s="115"/>
      <c r="F9" s="114"/>
      <c r="G9" s="706" t="s">
        <v>64</v>
      </c>
      <c r="H9" s="707"/>
      <c r="I9" s="13"/>
    </row>
    <row r="10" spans="1:9" ht="15.75">
      <c r="A10" s="116"/>
      <c r="B10" s="704"/>
      <c r="C10" s="117" t="s">
        <v>65</v>
      </c>
      <c r="D10" s="118"/>
      <c r="E10" s="119"/>
      <c r="F10" s="120" t="s">
        <v>66</v>
      </c>
      <c r="G10" s="121" t="s">
        <v>88</v>
      </c>
      <c r="H10" s="122" t="s">
        <v>68</v>
      </c>
      <c r="I10" s="13"/>
    </row>
    <row r="11" spans="1:9" ht="15.75">
      <c r="A11" s="116"/>
      <c r="B11" s="704"/>
      <c r="C11" s="120" t="s">
        <v>69</v>
      </c>
      <c r="D11" s="123" t="s">
        <v>71</v>
      </c>
      <c r="E11" s="123" t="s">
        <v>70</v>
      </c>
      <c r="F11" s="120" t="s">
        <v>69</v>
      </c>
      <c r="G11" s="117" t="s">
        <v>89</v>
      </c>
      <c r="H11" s="124" t="s">
        <v>89</v>
      </c>
      <c r="I11" s="13"/>
    </row>
    <row r="12" spans="1:9" ht="15.75">
      <c r="A12" s="116"/>
      <c r="B12" s="704"/>
      <c r="C12" s="120" t="s">
        <v>337</v>
      </c>
      <c r="D12" s="123" t="s">
        <v>73</v>
      </c>
      <c r="E12" s="123" t="s">
        <v>74</v>
      </c>
      <c r="F12" s="120" t="s">
        <v>328</v>
      </c>
      <c r="G12" s="117" t="s">
        <v>328</v>
      </c>
      <c r="H12" s="124" t="s">
        <v>328</v>
      </c>
      <c r="I12" s="13"/>
    </row>
    <row r="13" spans="1:9" ht="16.5" thickBot="1">
      <c r="A13" s="132"/>
      <c r="B13" s="705"/>
      <c r="C13" s="125"/>
      <c r="D13" s="133"/>
      <c r="E13" s="133"/>
      <c r="F13" s="125"/>
      <c r="G13" s="134"/>
      <c r="H13" s="126"/>
      <c r="I13" s="13"/>
    </row>
    <row r="14" spans="1:9" ht="16.5" thickBot="1">
      <c r="A14" s="127" t="s">
        <v>36</v>
      </c>
      <c r="B14" s="128" t="s">
        <v>37</v>
      </c>
      <c r="C14" s="129">
        <v>1</v>
      </c>
      <c r="D14" s="128">
        <v>2</v>
      </c>
      <c r="E14" s="128">
        <v>3</v>
      </c>
      <c r="F14" s="129">
        <v>4</v>
      </c>
      <c r="G14" s="130">
        <v>5</v>
      </c>
      <c r="H14" s="131">
        <v>6</v>
      </c>
      <c r="I14" s="13"/>
    </row>
    <row r="15" spans="1:9" ht="15.75">
      <c r="A15" s="17" t="s">
        <v>90</v>
      </c>
      <c r="B15" s="16"/>
      <c r="C15" s="18"/>
      <c r="D15" s="18"/>
      <c r="E15" s="18"/>
      <c r="F15" s="18"/>
      <c r="G15" s="19"/>
      <c r="H15" s="20"/>
      <c r="I15" s="13"/>
    </row>
    <row r="16" spans="1:9" ht="15.75">
      <c r="A16" s="93" t="s">
        <v>348</v>
      </c>
      <c r="B16" s="45">
        <v>1</v>
      </c>
      <c r="C16" s="344">
        <v>87537.35</v>
      </c>
      <c r="D16" s="344">
        <v>3043805.06</v>
      </c>
      <c r="E16" s="344">
        <v>2993320.38</v>
      </c>
      <c r="F16" s="346">
        <v>138022.03</v>
      </c>
      <c r="G16" s="344"/>
      <c r="H16" s="346">
        <v>138022.03</v>
      </c>
      <c r="I16" s="13"/>
    </row>
    <row r="17" spans="1:9" ht="15">
      <c r="A17" s="267" t="s">
        <v>91</v>
      </c>
      <c r="B17" s="37"/>
      <c r="C17" s="38"/>
      <c r="D17" s="38"/>
      <c r="E17" s="38"/>
      <c r="F17" s="38"/>
      <c r="G17" s="34"/>
      <c r="H17" s="35"/>
      <c r="I17" s="13"/>
    </row>
    <row r="18" spans="1:9" ht="15">
      <c r="A18" s="277" t="s">
        <v>77</v>
      </c>
      <c r="B18" s="26"/>
      <c r="C18" s="27"/>
      <c r="D18" s="27"/>
      <c r="E18" s="27"/>
      <c r="F18" s="27"/>
      <c r="G18" s="28"/>
      <c r="H18" s="29"/>
      <c r="I18" s="13"/>
    </row>
    <row r="19" spans="1:9" ht="15.75" thickBot="1">
      <c r="A19" s="33" t="s">
        <v>92</v>
      </c>
      <c r="B19" s="21">
        <v>2</v>
      </c>
      <c r="C19" s="345">
        <v>87537.35</v>
      </c>
      <c r="D19" s="345">
        <v>3043805.06</v>
      </c>
      <c r="E19" s="345">
        <v>2993320.38</v>
      </c>
      <c r="F19" s="345">
        <v>138022.03</v>
      </c>
      <c r="G19" s="345"/>
      <c r="H19" s="347">
        <v>138022.03</v>
      </c>
      <c r="I19" s="13"/>
    </row>
    <row r="20" spans="1:9" ht="15.75">
      <c r="A20" s="79" t="s">
        <v>117</v>
      </c>
      <c r="B20" s="16"/>
      <c r="C20" s="18"/>
      <c r="D20" s="18"/>
      <c r="E20" s="18"/>
      <c r="F20" s="30"/>
      <c r="G20" s="31"/>
      <c r="H20" s="32"/>
      <c r="I20" s="13"/>
    </row>
    <row r="21" spans="1:9" ht="15.75">
      <c r="A21" s="80" t="s">
        <v>118</v>
      </c>
      <c r="B21" s="45"/>
      <c r="C21" s="46"/>
      <c r="D21" s="46"/>
      <c r="E21" s="46"/>
      <c r="F21" s="77"/>
      <c r="G21" s="50"/>
      <c r="H21" s="67"/>
      <c r="I21" s="13"/>
    </row>
    <row r="22" spans="1:9" ht="16.5" thickBot="1">
      <c r="A22" s="378" t="s">
        <v>351</v>
      </c>
      <c r="B22" s="274">
        <v>3</v>
      </c>
      <c r="C22" s="379">
        <v>826236817.97</v>
      </c>
      <c r="D22" s="379">
        <v>5213279213.9</v>
      </c>
      <c r="E22" s="379">
        <v>5216311524.13</v>
      </c>
      <c r="F22" s="380">
        <v>823204507.74</v>
      </c>
      <c r="G22" s="381">
        <v>421155.69</v>
      </c>
      <c r="H22" s="382">
        <v>822783352.05</v>
      </c>
      <c r="I22" s="13"/>
    </row>
    <row r="23" spans="1:9" ht="15">
      <c r="A23" s="390" t="s">
        <v>77</v>
      </c>
      <c r="B23" s="391"/>
      <c r="C23" s="392"/>
      <c r="D23" s="392"/>
      <c r="E23" s="392"/>
      <c r="F23" s="392"/>
      <c r="G23" s="393"/>
      <c r="H23" s="32"/>
      <c r="I23" s="13"/>
    </row>
    <row r="24" spans="1:9" ht="15">
      <c r="A24" s="25" t="s">
        <v>4</v>
      </c>
      <c r="B24" s="366">
        <v>4</v>
      </c>
      <c r="C24" s="353">
        <v>82407517.87</v>
      </c>
      <c r="D24" s="353">
        <v>407514639.63</v>
      </c>
      <c r="E24" s="353">
        <v>402955132.27</v>
      </c>
      <c r="F24" s="353">
        <v>86967025.23</v>
      </c>
      <c r="G24" s="389">
        <v>7119.62</v>
      </c>
      <c r="H24" s="355">
        <v>86959905.61</v>
      </c>
      <c r="I24" s="13"/>
    </row>
    <row r="25" spans="1:9" ht="15">
      <c r="A25" s="33" t="s">
        <v>45</v>
      </c>
      <c r="B25" s="21">
        <v>5</v>
      </c>
      <c r="C25" s="350">
        <v>402051455.81</v>
      </c>
      <c r="D25" s="350">
        <v>2777666665.14</v>
      </c>
      <c r="E25" s="350">
        <v>2784726354.05</v>
      </c>
      <c r="F25" s="348">
        <v>394991766.9</v>
      </c>
      <c r="G25" s="351">
        <v>356925.48</v>
      </c>
      <c r="H25" s="349">
        <v>394634841.42</v>
      </c>
      <c r="I25" s="13"/>
    </row>
    <row r="26" spans="1:9" ht="15">
      <c r="A26" s="25" t="s">
        <v>93</v>
      </c>
      <c r="B26" s="26">
        <v>6</v>
      </c>
      <c r="C26" s="352">
        <v>131789223.78</v>
      </c>
      <c r="D26" s="352">
        <v>907338904.55</v>
      </c>
      <c r="E26" s="352">
        <v>909578270.49</v>
      </c>
      <c r="F26" s="353">
        <v>129549857.84</v>
      </c>
      <c r="G26" s="354">
        <v>18920.31</v>
      </c>
      <c r="H26" s="355">
        <v>129530937.53</v>
      </c>
      <c r="I26" s="13"/>
    </row>
    <row r="27" spans="1:9" ht="15">
      <c r="A27" s="25" t="s">
        <v>48</v>
      </c>
      <c r="B27" s="26">
        <v>7</v>
      </c>
      <c r="C27" s="352">
        <v>8221810.58</v>
      </c>
      <c r="D27" s="352">
        <v>121413496.43</v>
      </c>
      <c r="E27" s="352">
        <v>120304968.54</v>
      </c>
      <c r="F27" s="353">
        <v>9330338.47</v>
      </c>
      <c r="G27" s="354">
        <v>27931.23</v>
      </c>
      <c r="H27" s="355">
        <v>9302407.24</v>
      </c>
      <c r="I27" s="13"/>
    </row>
    <row r="28" spans="1:9" ht="15">
      <c r="A28" s="25" t="s">
        <v>47</v>
      </c>
      <c r="B28" s="26">
        <v>8</v>
      </c>
      <c r="C28" s="352">
        <v>17074376.87</v>
      </c>
      <c r="D28" s="345">
        <v>35972162.52</v>
      </c>
      <c r="E28" s="345">
        <v>33828739.44</v>
      </c>
      <c r="F28" s="356">
        <v>19217799.95</v>
      </c>
      <c r="G28" s="357">
        <v>248.25</v>
      </c>
      <c r="H28" s="358">
        <v>19217551.7</v>
      </c>
      <c r="I28" s="13"/>
    </row>
    <row r="29" spans="1:9" ht="15">
      <c r="A29" s="25" t="s">
        <v>25</v>
      </c>
      <c r="B29" s="26">
        <v>9</v>
      </c>
      <c r="C29" s="352">
        <v>76022781.45</v>
      </c>
      <c r="D29" s="352">
        <v>265031214.19</v>
      </c>
      <c r="E29" s="352">
        <v>271283554.28</v>
      </c>
      <c r="F29" s="353">
        <v>69770441.36</v>
      </c>
      <c r="G29" s="354">
        <v>2163.53</v>
      </c>
      <c r="H29" s="355">
        <v>69768277.83</v>
      </c>
      <c r="I29" s="13"/>
    </row>
    <row r="30" spans="1:9" ht="15">
      <c r="A30" s="25" t="s">
        <v>61</v>
      </c>
      <c r="B30" s="26">
        <v>10</v>
      </c>
      <c r="C30" s="352">
        <v>43386282.99</v>
      </c>
      <c r="D30" s="352">
        <v>697849510.08</v>
      </c>
      <c r="E30" s="352">
        <v>692372445.43</v>
      </c>
      <c r="F30" s="353">
        <v>48863347.64</v>
      </c>
      <c r="G30" s="354">
        <v>7847.27</v>
      </c>
      <c r="H30" s="355">
        <v>48855500.37</v>
      </c>
      <c r="I30" s="13"/>
    </row>
    <row r="31" spans="1:9" ht="15">
      <c r="A31" s="25" t="s">
        <v>59</v>
      </c>
      <c r="B31" s="26">
        <v>11</v>
      </c>
      <c r="C31" s="352">
        <v>59318593.56</v>
      </c>
      <c r="D31" s="352">
        <v>-553382.07</v>
      </c>
      <c r="E31" s="352">
        <v>1154419.07</v>
      </c>
      <c r="F31" s="352">
        <v>57610792.42</v>
      </c>
      <c r="G31" s="354"/>
      <c r="H31" s="355">
        <v>57610792.42</v>
      </c>
      <c r="I31" s="13"/>
    </row>
    <row r="32" spans="1:9" ht="15.75" thickBot="1">
      <c r="A32" s="36" t="s">
        <v>78</v>
      </c>
      <c r="B32" s="221">
        <v>12</v>
      </c>
      <c r="C32" s="359">
        <v>5964775.06</v>
      </c>
      <c r="D32" s="360">
        <v>1046003.43</v>
      </c>
      <c r="E32" s="360">
        <v>107640.56</v>
      </c>
      <c r="F32" s="360">
        <v>6903137.93</v>
      </c>
      <c r="G32" s="361"/>
      <c r="H32" s="362">
        <v>6903137.93</v>
      </c>
      <c r="I32" s="13"/>
    </row>
    <row r="33" spans="1:9" ht="15.75">
      <c r="A33" s="17" t="s">
        <v>94</v>
      </c>
      <c r="B33" s="16"/>
      <c r="C33" s="18"/>
      <c r="D33" s="18"/>
      <c r="E33" s="18"/>
      <c r="F33" s="18"/>
      <c r="G33" s="31"/>
      <c r="H33" s="32"/>
      <c r="I33" s="13"/>
    </row>
    <row r="34" spans="1:9" ht="16.5" thickBot="1">
      <c r="A34" s="383" t="s">
        <v>350</v>
      </c>
      <c r="B34" s="274">
        <v>13</v>
      </c>
      <c r="C34" s="379">
        <v>119355.01</v>
      </c>
      <c r="D34" s="379">
        <v>1826635.01</v>
      </c>
      <c r="E34" s="379">
        <v>1807235.55</v>
      </c>
      <c r="F34" s="379">
        <v>138754.47</v>
      </c>
      <c r="G34" s="379">
        <v>57378.47</v>
      </c>
      <c r="H34" s="384">
        <v>81376</v>
      </c>
      <c r="I34" s="13"/>
    </row>
    <row r="35" spans="1:9" ht="15">
      <c r="A35" s="88" t="s">
        <v>77</v>
      </c>
      <c r="B35" s="265"/>
      <c r="C35" s="22"/>
      <c r="D35" s="22"/>
      <c r="E35" s="22"/>
      <c r="F35" s="22"/>
      <c r="G35" s="47"/>
      <c r="H35" s="24"/>
      <c r="I35" s="13"/>
    </row>
    <row r="36" spans="1:9" ht="15">
      <c r="A36" s="88" t="s">
        <v>2</v>
      </c>
      <c r="B36" s="265">
        <v>14</v>
      </c>
      <c r="C36" s="352">
        <v>45493.41</v>
      </c>
      <c r="D36" s="352">
        <v>1769350.6</v>
      </c>
      <c r="E36" s="352">
        <v>1742501.07</v>
      </c>
      <c r="F36" s="352">
        <v>72342.94</v>
      </c>
      <c r="G36" s="352">
        <v>1395.08</v>
      </c>
      <c r="H36" s="367">
        <v>70947.86</v>
      </c>
      <c r="I36" s="13"/>
    </row>
    <row r="37" spans="1:9" ht="15.75" thickBot="1">
      <c r="A37" s="44" t="s">
        <v>3</v>
      </c>
      <c r="B37" s="49">
        <v>15</v>
      </c>
      <c r="C37" s="352">
        <v>73861.6</v>
      </c>
      <c r="D37" s="352">
        <v>57284.41</v>
      </c>
      <c r="E37" s="352">
        <v>64734.48</v>
      </c>
      <c r="F37" s="352">
        <v>66411.53</v>
      </c>
      <c r="G37" s="352">
        <v>55983.39</v>
      </c>
      <c r="H37" s="367">
        <v>10428.14</v>
      </c>
      <c r="I37" s="13"/>
    </row>
    <row r="38" spans="1:9" ht="15.75">
      <c r="A38" s="17" t="s">
        <v>261</v>
      </c>
      <c r="B38" s="39"/>
      <c r="C38" s="40"/>
      <c r="D38" s="40"/>
      <c r="E38" s="41"/>
      <c r="F38" s="42"/>
      <c r="G38" s="43"/>
      <c r="H38" s="32"/>
      <c r="I38" s="13"/>
    </row>
    <row r="39" spans="1:9" ht="16.5" thickBot="1">
      <c r="A39" s="383" t="s">
        <v>349</v>
      </c>
      <c r="B39" s="274">
        <v>16</v>
      </c>
      <c r="C39" s="379">
        <v>369757.14</v>
      </c>
      <c r="D39" s="379">
        <v>2090777.53</v>
      </c>
      <c r="E39" s="379">
        <v>133220.89</v>
      </c>
      <c r="F39" s="379">
        <v>2327313.78</v>
      </c>
      <c r="G39" s="379">
        <v>18072.15</v>
      </c>
      <c r="H39" s="384">
        <v>2309241.63</v>
      </c>
      <c r="I39" s="13"/>
    </row>
    <row r="40" spans="1:9" ht="15.75">
      <c r="A40" s="88" t="s">
        <v>77</v>
      </c>
      <c r="B40" s="376"/>
      <c r="C40" s="385"/>
      <c r="D40" s="385"/>
      <c r="E40" s="385"/>
      <c r="F40" s="385"/>
      <c r="G40" s="385"/>
      <c r="H40" s="386"/>
      <c r="I40" s="13"/>
    </row>
    <row r="41" spans="1:9" ht="15">
      <c r="A41" s="266" t="s">
        <v>57</v>
      </c>
      <c r="B41" s="265">
        <v>17</v>
      </c>
      <c r="C41" s="352">
        <v>57976.92</v>
      </c>
      <c r="D41" s="352"/>
      <c r="E41" s="352"/>
      <c r="F41" s="352">
        <v>57976.92</v>
      </c>
      <c r="G41" s="352"/>
      <c r="H41" s="367">
        <v>57976.92</v>
      </c>
      <c r="I41" s="13"/>
    </row>
    <row r="42" spans="1:9" ht="15">
      <c r="A42" s="88" t="s">
        <v>3</v>
      </c>
      <c r="B42" s="21">
        <v>18</v>
      </c>
      <c r="C42" s="352">
        <v>1299.06</v>
      </c>
      <c r="D42" s="352">
        <v>-1299.06</v>
      </c>
      <c r="E42" s="352"/>
      <c r="F42" s="352"/>
      <c r="G42" s="352"/>
      <c r="H42" s="367"/>
      <c r="I42" s="13"/>
    </row>
    <row r="43" spans="1:9" ht="15">
      <c r="A43" s="25" t="s">
        <v>95</v>
      </c>
      <c r="B43" s="26">
        <v>19</v>
      </c>
      <c r="C43" s="352">
        <v>268576.52</v>
      </c>
      <c r="D43" s="352">
        <v>111658.17</v>
      </c>
      <c r="E43" s="352">
        <v>91316.25</v>
      </c>
      <c r="F43" s="352">
        <v>288918.44</v>
      </c>
      <c r="G43" s="352">
        <v>18072.15</v>
      </c>
      <c r="H43" s="367">
        <v>270846.29</v>
      </c>
      <c r="I43" s="13"/>
    </row>
    <row r="44" spans="1:9" ht="15">
      <c r="A44" s="25" t="s">
        <v>260</v>
      </c>
      <c r="B44" s="37">
        <v>20</v>
      </c>
      <c r="C44" s="364">
        <v>41532.8</v>
      </c>
      <c r="D44" s="364">
        <v>1980418.42</v>
      </c>
      <c r="E44" s="364">
        <v>41532.8</v>
      </c>
      <c r="F44" s="364">
        <v>1980418.42</v>
      </c>
      <c r="G44" s="364"/>
      <c r="H44" s="374">
        <v>1980418.42</v>
      </c>
      <c r="I44" s="13"/>
    </row>
    <row r="45" spans="1:9" ht="15.75" thickBot="1">
      <c r="A45" s="363" t="s">
        <v>61</v>
      </c>
      <c r="B45" s="37">
        <v>21</v>
      </c>
      <c r="C45" s="364">
        <v>371.84</v>
      </c>
      <c r="D45" s="364"/>
      <c r="E45" s="364">
        <v>371.84</v>
      </c>
      <c r="F45" s="364"/>
      <c r="G45" s="364"/>
      <c r="H45" s="374"/>
      <c r="I45" s="13"/>
    </row>
    <row r="46" spans="1:9" ht="63.75" thickBot="1">
      <c r="A46" s="365" t="s">
        <v>352</v>
      </c>
      <c r="B46" s="48">
        <v>22</v>
      </c>
      <c r="C46" s="387">
        <v>13106798.08</v>
      </c>
      <c r="D46" s="387">
        <v>138596871.58</v>
      </c>
      <c r="E46" s="387">
        <v>110301827.96</v>
      </c>
      <c r="F46" s="387">
        <v>41401841.7</v>
      </c>
      <c r="G46" s="387"/>
      <c r="H46" s="388">
        <v>41401841.7</v>
      </c>
      <c r="I46" s="13"/>
    </row>
    <row r="47" spans="1:9" ht="15">
      <c r="A47" s="44" t="s">
        <v>77</v>
      </c>
      <c r="B47" s="49"/>
      <c r="C47" s="50"/>
      <c r="D47" s="50"/>
      <c r="E47" s="50"/>
      <c r="F47" s="50"/>
      <c r="G47" s="51"/>
      <c r="H47" s="52"/>
      <c r="I47" s="13"/>
    </row>
    <row r="48" spans="1:9" ht="15">
      <c r="A48" s="25" t="s">
        <v>61</v>
      </c>
      <c r="B48" s="366">
        <v>23</v>
      </c>
      <c r="C48" s="352">
        <v>10755000</v>
      </c>
      <c r="D48" s="352">
        <v>31070000</v>
      </c>
      <c r="E48" s="352"/>
      <c r="F48" s="352">
        <v>41825000</v>
      </c>
      <c r="G48" s="352"/>
      <c r="H48" s="367">
        <v>41825000</v>
      </c>
      <c r="I48" s="13"/>
    </row>
    <row r="49" spans="1:9" ht="15">
      <c r="A49" s="25" t="s">
        <v>260</v>
      </c>
      <c r="B49" s="366">
        <v>24</v>
      </c>
      <c r="C49" s="352">
        <v>2351798.08</v>
      </c>
      <c r="D49" s="352">
        <v>107327084.53</v>
      </c>
      <c r="E49" s="352">
        <v>110049816.44</v>
      </c>
      <c r="F49" s="352">
        <v>-370933.83</v>
      </c>
      <c r="G49" s="352"/>
      <c r="H49" s="367">
        <v>-370933.83</v>
      </c>
      <c r="I49" s="13"/>
    </row>
    <row r="50" spans="1:9" ht="15">
      <c r="A50" s="25" t="s">
        <v>59</v>
      </c>
      <c r="B50" s="366">
        <v>25</v>
      </c>
      <c r="C50" s="352"/>
      <c r="D50" s="352">
        <v>199787.05</v>
      </c>
      <c r="E50" s="352">
        <v>252011.52</v>
      </c>
      <c r="F50" s="352">
        <v>-52224.47</v>
      </c>
      <c r="G50" s="352"/>
      <c r="H50" s="367">
        <v>-52224.47</v>
      </c>
      <c r="I50" s="13"/>
    </row>
    <row r="51" spans="1:9" ht="34.5" customHeight="1" thickBot="1">
      <c r="A51" s="275" t="s">
        <v>355</v>
      </c>
      <c r="B51" s="276">
        <v>26</v>
      </c>
      <c r="C51" s="368">
        <v>839920265.55</v>
      </c>
      <c r="D51" s="368">
        <v>5358837303.08</v>
      </c>
      <c r="E51" s="368">
        <v>5331547128.91</v>
      </c>
      <c r="F51" s="368">
        <v>867210439.72</v>
      </c>
      <c r="G51" s="368">
        <v>496606.31</v>
      </c>
      <c r="H51" s="375">
        <v>866713833.41</v>
      </c>
      <c r="I51" s="13"/>
    </row>
    <row r="52" spans="1:9" ht="15">
      <c r="A52" s="53"/>
      <c r="B52" s="54"/>
      <c r="C52" s="54"/>
      <c r="D52" s="54"/>
      <c r="E52" s="54"/>
      <c r="F52" s="54"/>
      <c r="G52" s="55"/>
      <c r="H52" s="55"/>
      <c r="I52" s="13"/>
    </row>
    <row r="53" spans="1:9" ht="15">
      <c r="A53" s="53"/>
      <c r="B53" s="54"/>
      <c r="C53" s="54"/>
      <c r="D53" s="54"/>
      <c r="E53" s="54"/>
      <c r="F53" s="54"/>
      <c r="G53" s="55"/>
      <c r="H53" s="55"/>
      <c r="I53" s="13"/>
    </row>
    <row r="54" spans="1:9" ht="15">
      <c r="A54" s="53"/>
      <c r="B54" s="54"/>
      <c r="C54" s="54"/>
      <c r="D54" s="54"/>
      <c r="E54" s="54"/>
      <c r="F54" s="54"/>
      <c r="G54" s="55"/>
      <c r="H54" s="55"/>
      <c r="I54" s="13"/>
    </row>
    <row r="55" spans="1:9" ht="18">
      <c r="A55" s="708" t="s">
        <v>107</v>
      </c>
      <c r="B55" s="708"/>
      <c r="C55" s="708"/>
      <c r="D55" s="708"/>
      <c r="E55" s="708"/>
      <c r="F55" s="708"/>
      <c r="G55" s="55" t="s">
        <v>96</v>
      </c>
      <c r="H55" s="55"/>
      <c r="I55" s="13"/>
    </row>
    <row r="56" spans="1:9" ht="15.75">
      <c r="A56" s="56"/>
      <c r="B56" s="56"/>
      <c r="C56" s="56"/>
      <c r="D56" s="56"/>
      <c r="E56" s="56"/>
      <c r="F56" s="56"/>
      <c r="G56" s="55"/>
      <c r="H56" s="55"/>
      <c r="I56" s="13"/>
    </row>
    <row r="57" spans="1:9" ht="15.75" thickBot="1">
      <c r="A57" s="54"/>
      <c r="B57" s="54"/>
      <c r="C57" s="54"/>
      <c r="D57" s="54"/>
      <c r="E57" s="54"/>
      <c r="F57" s="54"/>
      <c r="G57" s="55"/>
      <c r="H57" s="55"/>
      <c r="I57" s="13"/>
    </row>
    <row r="58" spans="1:9" ht="15.75">
      <c r="A58" s="691" t="s">
        <v>97</v>
      </c>
      <c r="B58" s="693" t="s">
        <v>82</v>
      </c>
      <c r="C58" s="694"/>
      <c r="D58" s="135" t="s">
        <v>65</v>
      </c>
      <c r="E58" s="136" t="s">
        <v>83</v>
      </c>
      <c r="F58" s="698" t="s">
        <v>64</v>
      </c>
      <c r="G58" s="699"/>
      <c r="H58" s="55"/>
      <c r="I58" s="13"/>
    </row>
    <row r="59" spans="1:9" ht="15.75">
      <c r="A59" s="692"/>
      <c r="B59" s="695"/>
      <c r="C59" s="696"/>
      <c r="D59" s="137" t="s">
        <v>69</v>
      </c>
      <c r="E59" s="138" t="s">
        <v>69</v>
      </c>
      <c r="F59" s="139"/>
      <c r="G59" s="140"/>
      <c r="H59" s="55"/>
      <c r="I59" s="13"/>
    </row>
    <row r="60" spans="1:9" ht="16.5" thickBot="1">
      <c r="A60" s="692"/>
      <c r="B60" s="697"/>
      <c r="C60" s="697"/>
      <c r="D60" s="137" t="s">
        <v>329</v>
      </c>
      <c r="E60" s="138" t="s">
        <v>336</v>
      </c>
      <c r="F60" s="138" t="s">
        <v>85</v>
      </c>
      <c r="G60" s="141" t="s">
        <v>86</v>
      </c>
      <c r="H60" s="55"/>
      <c r="I60" s="13"/>
    </row>
    <row r="61" spans="1:9" ht="15">
      <c r="A61" s="86" t="s">
        <v>124</v>
      </c>
      <c r="B61" s="91"/>
      <c r="C61" s="81" t="s">
        <v>99</v>
      </c>
      <c r="D61" s="369">
        <v>87537.35</v>
      </c>
      <c r="E61" s="369">
        <v>138022.03</v>
      </c>
      <c r="F61" s="40"/>
      <c r="G61" s="377">
        <v>138022.03</v>
      </c>
      <c r="H61" s="55"/>
      <c r="I61" s="13"/>
    </row>
    <row r="62" spans="1:9" ht="15">
      <c r="A62" s="87" t="s">
        <v>119</v>
      </c>
      <c r="B62" s="78"/>
      <c r="C62" s="222"/>
      <c r="D62" s="224"/>
      <c r="E62" s="224"/>
      <c r="F62" s="224"/>
      <c r="G62" s="225"/>
      <c r="H62" s="55"/>
      <c r="I62" s="13"/>
    </row>
    <row r="63" spans="1:9" ht="15">
      <c r="A63" s="88" t="s">
        <v>123</v>
      </c>
      <c r="B63" s="83"/>
      <c r="C63" s="223" t="s">
        <v>100</v>
      </c>
      <c r="D63" s="370">
        <v>826236817.97</v>
      </c>
      <c r="E63" s="370">
        <v>823204507.74</v>
      </c>
      <c r="F63" s="370">
        <v>421155.69</v>
      </c>
      <c r="G63" s="372">
        <v>822783352.05</v>
      </c>
      <c r="H63" s="55"/>
      <c r="I63" s="13"/>
    </row>
    <row r="64" spans="1:9" ht="15">
      <c r="A64" s="88" t="s">
        <v>122</v>
      </c>
      <c r="B64" s="84"/>
      <c r="C64" s="57" t="s">
        <v>101</v>
      </c>
      <c r="D64" s="370">
        <v>119355.01</v>
      </c>
      <c r="E64" s="370">
        <v>138754.47</v>
      </c>
      <c r="F64" s="370">
        <v>57378.47</v>
      </c>
      <c r="G64" s="372">
        <v>81376</v>
      </c>
      <c r="H64" s="55"/>
      <c r="I64" s="13"/>
    </row>
    <row r="65" spans="1:9" ht="15">
      <c r="A65" s="89" t="s">
        <v>262</v>
      </c>
      <c r="B65" s="84"/>
      <c r="C65" s="85" t="s">
        <v>108</v>
      </c>
      <c r="D65" s="370">
        <v>369757.14</v>
      </c>
      <c r="E65" s="370">
        <v>2327313.78</v>
      </c>
      <c r="F65" s="370">
        <v>18072.15</v>
      </c>
      <c r="G65" s="372">
        <v>2309241.63</v>
      </c>
      <c r="H65" s="55"/>
      <c r="I65" s="13"/>
    </row>
    <row r="66" spans="1:9" ht="15.75" thickBot="1">
      <c r="A66" s="90" t="s">
        <v>353</v>
      </c>
      <c r="B66" s="92"/>
      <c r="C66" s="82" t="s">
        <v>109</v>
      </c>
      <c r="D66" s="370">
        <v>13106798.08</v>
      </c>
      <c r="E66" s="370">
        <v>41401841.7</v>
      </c>
      <c r="F66" s="370"/>
      <c r="G66" s="372">
        <v>41401841.7</v>
      </c>
      <c r="H66" s="55"/>
      <c r="I66" s="13"/>
    </row>
    <row r="67" spans="1:9" ht="16.5" thickBot="1">
      <c r="A67" s="142" t="s">
        <v>98</v>
      </c>
      <c r="B67" s="143"/>
      <c r="C67" s="144" t="s">
        <v>102</v>
      </c>
      <c r="D67" s="371">
        <v>839920265.55</v>
      </c>
      <c r="E67" s="371">
        <v>867210439.72</v>
      </c>
      <c r="F67" s="371">
        <v>496606.31</v>
      </c>
      <c r="G67" s="373">
        <v>866713833.41</v>
      </c>
      <c r="H67" s="58"/>
      <c r="I67" s="13"/>
    </row>
  </sheetData>
  <sheetProtection/>
  <mergeCells count="9">
    <mergeCell ref="A58:A60"/>
    <mergeCell ref="B58:C60"/>
    <mergeCell ref="F58:G58"/>
    <mergeCell ref="A4:I4"/>
    <mergeCell ref="A5:I5"/>
    <mergeCell ref="A7:H7"/>
    <mergeCell ref="B9:B13"/>
    <mergeCell ref="G9:H9"/>
    <mergeCell ref="A55:F55"/>
  </mergeCells>
  <printOptions horizontalCentered="1"/>
  <pageMargins left="0.46" right="0.3937007874015748" top="1" bottom="0" header="0.5118110236220472" footer="0"/>
  <pageSetup fitToHeight="1" fitToWidth="1" horizontalDpi="300" verticalDpi="300" orientation="portrait" paperSize="8" scale="80" r:id="rId1"/>
  <rowBreaks count="1" manualBreakCount="1">
    <brk id="39" max="25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SheetLayoutView="80" zoomScalePageLayoutView="0" workbookViewId="0" topLeftCell="A3">
      <selection activeCell="B26" sqref="B26:E26"/>
    </sheetView>
  </sheetViews>
  <sheetFormatPr defaultColWidth="9.00390625" defaultRowHeight="12.75"/>
  <cols>
    <col min="1" max="1" width="10.25390625" style="0" customWidth="1"/>
    <col min="2" max="2" width="55.125" style="0" customWidth="1"/>
    <col min="3" max="3" width="7.625" style="0" customWidth="1"/>
    <col min="4" max="5" width="20.75390625" style="0" customWidth="1"/>
    <col min="6" max="6" width="21.00390625" style="0" customWidth="1"/>
    <col min="7" max="7" width="3.00390625" style="0" customWidth="1"/>
    <col min="8" max="8" width="11.75390625" style="0" customWidth="1"/>
  </cols>
  <sheetData>
    <row r="1" spans="6:7" ht="12.75">
      <c r="F1" s="1"/>
      <c r="G1" s="1" t="s">
        <v>6</v>
      </c>
    </row>
    <row r="2" spans="6:7" ht="12.75">
      <c r="F2" s="1"/>
      <c r="G2" s="1"/>
    </row>
    <row r="3" spans="1:6" ht="18">
      <c r="A3" s="665" t="s">
        <v>204</v>
      </c>
      <c r="B3" s="665"/>
      <c r="C3" s="665"/>
      <c r="D3" s="665"/>
      <c r="E3" s="665"/>
      <c r="F3" s="665"/>
    </row>
    <row r="4" spans="1:6" ht="18">
      <c r="A4" s="701" t="s">
        <v>333</v>
      </c>
      <c r="B4" s="701"/>
      <c r="C4" s="701"/>
      <c r="D4" s="701"/>
      <c r="E4" s="701"/>
      <c r="F4" s="701"/>
    </row>
    <row r="5" spans="1:6" ht="18">
      <c r="A5" s="112"/>
      <c r="B5" s="112"/>
      <c r="C5" s="112"/>
      <c r="D5" s="112"/>
      <c r="E5" s="112"/>
      <c r="F5" s="112"/>
    </row>
    <row r="6" spans="1:6" ht="15.75">
      <c r="A6" s="110"/>
      <c r="B6" s="110"/>
      <c r="C6" s="110"/>
      <c r="D6" s="110"/>
      <c r="E6" s="110"/>
      <c r="F6" s="110"/>
    </row>
    <row r="7" spans="1:6" ht="16.5" thickBot="1">
      <c r="A7" s="110"/>
      <c r="B7" s="110"/>
      <c r="C7" s="110"/>
      <c r="D7" s="110"/>
      <c r="E7" s="110"/>
      <c r="F7" s="111" t="s">
        <v>258</v>
      </c>
    </row>
    <row r="8" spans="1:6" ht="15">
      <c r="A8" s="709" t="s">
        <v>12</v>
      </c>
      <c r="B8" s="712" t="s">
        <v>13</v>
      </c>
      <c r="C8" s="668" t="s">
        <v>5</v>
      </c>
      <c r="D8" s="237" t="s">
        <v>14</v>
      </c>
      <c r="E8" s="237" t="s">
        <v>14</v>
      </c>
      <c r="F8" s="673" t="s">
        <v>15</v>
      </c>
    </row>
    <row r="9" spans="1:6" ht="15">
      <c r="A9" s="710"/>
      <c r="B9" s="713"/>
      <c r="C9" s="715"/>
      <c r="D9" s="238" t="s">
        <v>16</v>
      </c>
      <c r="E9" s="238" t="s">
        <v>17</v>
      </c>
      <c r="F9" s="716"/>
    </row>
    <row r="10" spans="1:6" ht="15.75" thickBot="1">
      <c r="A10" s="711"/>
      <c r="B10" s="714"/>
      <c r="C10" s="670"/>
      <c r="D10" s="239"/>
      <c r="E10" s="239"/>
      <c r="F10" s="674"/>
    </row>
    <row r="11" spans="1:6" ht="19.5" customHeight="1" thickBot="1">
      <c r="A11" s="504" t="s">
        <v>36</v>
      </c>
      <c r="B11" s="287" t="s">
        <v>37</v>
      </c>
      <c r="C11" s="288" t="s">
        <v>40</v>
      </c>
      <c r="D11" s="291">
        <v>1</v>
      </c>
      <c r="E11" s="291">
        <v>2</v>
      </c>
      <c r="F11" s="292">
        <v>3</v>
      </c>
    </row>
    <row r="12" spans="1:6" ht="19.5" customHeight="1" thickTop="1">
      <c r="A12" s="505">
        <v>121</v>
      </c>
      <c r="B12" s="512" t="s">
        <v>4</v>
      </c>
      <c r="C12" s="435">
        <v>1</v>
      </c>
      <c r="D12" s="305">
        <v>289214085.58</v>
      </c>
      <c r="E12" s="305">
        <v>-214780071.82</v>
      </c>
      <c r="F12" s="513">
        <v>74434013.76</v>
      </c>
    </row>
    <row r="13" spans="1:8" ht="19.5" customHeight="1">
      <c r="A13" s="506">
        <v>122</v>
      </c>
      <c r="B13" s="439" t="s">
        <v>45</v>
      </c>
      <c r="C13" s="436">
        <v>2</v>
      </c>
      <c r="D13" s="305">
        <v>131470387.31</v>
      </c>
      <c r="E13" s="305">
        <v>-991745.25</v>
      </c>
      <c r="F13" s="513">
        <v>130478642.06</v>
      </c>
      <c r="G13" s="94"/>
      <c r="H13" s="4"/>
    </row>
    <row r="14" spans="1:6" ht="19.5" customHeight="1">
      <c r="A14" s="506">
        <v>123</v>
      </c>
      <c r="B14" s="439" t="s">
        <v>56</v>
      </c>
      <c r="C14" s="436">
        <v>3</v>
      </c>
      <c r="D14" s="305">
        <v>11418259.69</v>
      </c>
      <c r="E14" s="305">
        <v>10333651.82</v>
      </c>
      <c r="F14" s="513">
        <v>21751911.51</v>
      </c>
    </row>
    <row r="15" spans="1:6" ht="19.5" customHeight="1">
      <c r="A15" s="505">
        <v>124</v>
      </c>
      <c r="B15" s="439" t="s">
        <v>48</v>
      </c>
      <c r="C15" s="435">
        <v>4</v>
      </c>
      <c r="D15" s="305">
        <v>60096199.43</v>
      </c>
      <c r="E15" s="305">
        <v>10454960.86</v>
      </c>
      <c r="F15" s="513">
        <v>70551160.29</v>
      </c>
    </row>
    <row r="16" spans="1:6" ht="19.5" customHeight="1">
      <c r="A16" s="506">
        <v>125</v>
      </c>
      <c r="B16" s="439" t="s">
        <v>47</v>
      </c>
      <c r="C16" s="436">
        <v>5</v>
      </c>
      <c r="D16" s="305">
        <v>23505042.45</v>
      </c>
      <c r="E16" s="305">
        <v>2703367.14</v>
      </c>
      <c r="F16" s="513">
        <v>26208409.59</v>
      </c>
    </row>
    <row r="17" spans="1:6" ht="19.5" customHeight="1">
      <c r="A17" s="506">
        <v>126</v>
      </c>
      <c r="B17" s="439" t="s">
        <v>25</v>
      </c>
      <c r="C17" s="436">
        <v>6</v>
      </c>
      <c r="D17" s="305">
        <v>43645349.75</v>
      </c>
      <c r="E17" s="305">
        <v>15660927.29</v>
      </c>
      <c r="F17" s="513">
        <v>59306277.04</v>
      </c>
    </row>
    <row r="18" spans="1:6" ht="19.5" customHeight="1">
      <c r="A18" s="506">
        <v>127</v>
      </c>
      <c r="B18" s="439" t="s">
        <v>61</v>
      </c>
      <c r="C18" s="435">
        <v>7</v>
      </c>
      <c r="D18" s="305">
        <v>1114191.78</v>
      </c>
      <c r="E18" s="305">
        <v>8645194.68</v>
      </c>
      <c r="F18" s="513">
        <v>9759386.46</v>
      </c>
    </row>
    <row r="19" spans="1:6" ht="19.5" customHeight="1">
      <c r="A19" s="506">
        <v>130</v>
      </c>
      <c r="B19" s="439" t="s">
        <v>2</v>
      </c>
      <c r="C19" s="436">
        <v>9</v>
      </c>
      <c r="D19" s="305">
        <v>43297518.66</v>
      </c>
      <c r="E19" s="305">
        <v>7995458.58</v>
      </c>
      <c r="F19" s="513">
        <v>51292977.24</v>
      </c>
    </row>
    <row r="20" spans="1:6" ht="19.5" customHeight="1">
      <c r="A20" s="506">
        <v>141</v>
      </c>
      <c r="B20" s="439" t="s">
        <v>59</v>
      </c>
      <c r="C20" s="436">
        <v>10</v>
      </c>
      <c r="D20" s="305">
        <v>52224.47</v>
      </c>
      <c r="E20" s="305">
        <v>12033.04</v>
      </c>
      <c r="F20" s="513">
        <v>64257.51</v>
      </c>
    </row>
    <row r="21" spans="1:6" ht="19.5" customHeight="1">
      <c r="A21" s="506">
        <v>142</v>
      </c>
      <c r="B21" s="439" t="s">
        <v>58</v>
      </c>
      <c r="C21" s="435">
        <v>11</v>
      </c>
      <c r="D21" s="305">
        <v>547.32</v>
      </c>
      <c r="E21" s="305">
        <v>0</v>
      </c>
      <c r="F21" s="513">
        <v>547.32</v>
      </c>
    </row>
    <row r="22" spans="1:6" ht="19.5" customHeight="1">
      <c r="A22" s="506">
        <v>143</v>
      </c>
      <c r="B22" s="439" t="s">
        <v>57</v>
      </c>
      <c r="C22" s="436">
        <v>12</v>
      </c>
      <c r="D22" s="305">
        <v>0</v>
      </c>
      <c r="E22" s="305">
        <v>407287.58</v>
      </c>
      <c r="F22" s="513">
        <v>407287.58</v>
      </c>
    </row>
    <row r="23" spans="1:6" ht="19.5" customHeight="1">
      <c r="A23" s="506">
        <v>146</v>
      </c>
      <c r="B23" s="439" t="s">
        <v>18</v>
      </c>
      <c r="C23" s="436">
        <v>13</v>
      </c>
      <c r="D23" s="305">
        <v>1965.47</v>
      </c>
      <c r="E23" s="305">
        <v>0</v>
      </c>
      <c r="F23" s="513">
        <f>SUM(D23:E23)</f>
        <v>1965.47</v>
      </c>
    </row>
    <row r="24" spans="1:6" ht="19.5" customHeight="1">
      <c r="A24" s="507">
        <v>147</v>
      </c>
      <c r="B24" s="514" t="s">
        <v>259</v>
      </c>
      <c r="C24" s="435">
        <v>14</v>
      </c>
      <c r="D24" s="305">
        <v>878287.28</v>
      </c>
      <c r="E24" s="305">
        <v>0</v>
      </c>
      <c r="F24" s="513">
        <f>SUM(D24:E24)</f>
        <v>878287.28</v>
      </c>
    </row>
    <row r="25" spans="1:6" ht="19.5" customHeight="1">
      <c r="A25" s="508">
        <v>131</v>
      </c>
      <c r="B25" s="515" t="s">
        <v>128</v>
      </c>
      <c r="C25" s="435">
        <v>15</v>
      </c>
      <c r="D25" s="305">
        <v>-124911.5</v>
      </c>
      <c r="E25" s="305">
        <v>40821.94</v>
      </c>
      <c r="F25" s="513">
        <f>SUM(D25:E25)</f>
        <v>-84089.56</v>
      </c>
    </row>
    <row r="26" spans="1:8" ht="19.5" customHeight="1">
      <c r="A26" s="509">
        <v>181</v>
      </c>
      <c r="B26" s="516" t="s">
        <v>3</v>
      </c>
      <c r="C26" s="436">
        <v>17</v>
      </c>
      <c r="D26" s="305">
        <v>94373.25</v>
      </c>
      <c r="E26" s="305">
        <v>186850.77</v>
      </c>
      <c r="F26" s="513">
        <f>SUM(D26:E26)</f>
        <v>281224.02</v>
      </c>
      <c r="H26" s="94"/>
    </row>
    <row r="27" spans="1:7" ht="19.5" customHeight="1">
      <c r="A27" s="510"/>
      <c r="B27" s="517" t="s">
        <v>15</v>
      </c>
      <c r="C27" s="437">
        <v>18</v>
      </c>
      <c r="D27" s="438">
        <v>604663520.94</v>
      </c>
      <c r="E27" s="438">
        <v>-159331263.37</v>
      </c>
      <c r="F27" s="518">
        <f>SUM(F12:F26)</f>
        <v>445332257.56999993</v>
      </c>
      <c r="G27" s="11"/>
    </row>
    <row r="28" spans="1:8" ht="19.5" customHeight="1">
      <c r="A28" s="310"/>
      <c r="B28" s="439" t="s">
        <v>60</v>
      </c>
      <c r="C28" s="436">
        <v>19</v>
      </c>
      <c r="D28" s="305">
        <v>53601.42</v>
      </c>
      <c r="E28" s="305">
        <v>-55110.54</v>
      </c>
      <c r="F28" s="513">
        <v>-1509.12</v>
      </c>
      <c r="H28" s="11"/>
    </row>
    <row r="29" spans="1:6" ht="19.5" customHeight="1" thickBot="1">
      <c r="A29" s="511"/>
      <c r="B29" s="519" t="s">
        <v>15</v>
      </c>
      <c r="C29" s="440">
        <v>20</v>
      </c>
      <c r="D29" s="520">
        <v>604717122.36</v>
      </c>
      <c r="E29" s="520">
        <f>SUM(E27+E28)</f>
        <v>-159386373.91</v>
      </c>
      <c r="F29" s="521">
        <f>SUM(F27+F28)</f>
        <v>445330748.4499999</v>
      </c>
    </row>
  </sheetData>
  <sheetProtection/>
  <mergeCells count="6">
    <mergeCell ref="A3:F3"/>
    <mergeCell ref="A4:F4"/>
    <mergeCell ref="A8:A10"/>
    <mergeCell ref="B8:B10"/>
    <mergeCell ref="C8:C10"/>
    <mergeCell ref="F8:F10"/>
  </mergeCells>
  <printOptions horizontalCentered="1"/>
  <pageMargins left="0.3937007874015748" right="0.35433070866141736" top="0.54" bottom="0.2362204724409449" header="0.31496062992125984" footer="0.1574803149606299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44.125" style="0" customWidth="1"/>
    <col min="3" max="6" width="20.75390625" style="0" customWidth="1"/>
  </cols>
  <sheetData>
    <row r="1" ht="12.75">
      <c r="F1" s="1" t="s">
        <v>125</v>
      </c>
    </row>
    <row r="2" spans="1:6" ht="18">
      <c r="A2" s="665" t="s">
        <v>334</v>
      </c>
      <c r="B2" s="665"/>
      <c r="C2" s="665"/>
      <c r="D2" s="665"/>
      <c r="E2" s="665"/>
      <c r="F2" s="665"/>
    </row>
    <row r="3" spans="1:6" ht="15.75">
      <c r="A3" s="104"/>
      <c r="B3" s="104"/>
      <c r="C3" s="104"/>
      <c r="D3" s="104"/>
      <c r="E3" s="104"/>
      <c r="F3" s="104"/>
    </row>
    <row r="4" spans="1:6" ht="15.75">
      <c r="A4" s="104"/>
      <c r="B4" s="104"/>
      <c r="C4" s="104"/>
      <c r="D4" s="104"/>
      <c r="E4" s="104"/>
      <c r="F4" s="104"/>
    </row>
    <row r="5" ht="15" thickBot="1">
      <c r="F5" s="14" t="s">
        <v>258</v>
      </c>
    </row>
    <row r="6" spans="1:6" ht="15">
      <c r="A6" s="712" t="s">
        <v>7</v>
      </c>
      <c r="B6" s="668" t="s">
        <v>5</v>
      </c>
      <c r="C6" s="237" t="s">
        <v>0</v>
      </c>
      <c r="D6" s="668" t="s">
        <v>8</v>
      </c>
      <c r="E6" s="668" t="s">
        <v>9</v>
      </c>
      <c r="F6" s="241" t="s">
        <v>1</v>
      </c>
    </row>
    <row r="7" spans="1:6" ht="15.75" thickBot="1">
      <c r="A7" s="714"/>
      <c r="B7" s="670"/>
      <c r="C7" s="242" t="s">
        <v>329</v>
      </c>
      <c r="D7" s="670"/>
      <c r="E7" s="670"/>
      <c r="F7" s="243" t="s">
        <v>336</v>
      </c>
    </row>
    <row r="8" spans="1:6" ht="15.75" thickBot="1">
      <c r="A8" s="287" t="s">
        <v>36</v>
      </c>
      <c r="B8" s="288" t="s">
        <v>37</v>
      </c>
      <c r="C8" s="289">
        <v>1</v>
      </c>
      <c r="D8" s="288">
        <v>2</v>
      </c>
      <c r="E8" s="288">
        <v>3</v>
      </c>
      <c r="F8" s="290">
        <v>4</v>
      </c>
    </row>
    <row r="9" spans="1:6" ht="15.75" customHeight="1" thickTop="1">
      <c r="A9" s="244">
        <v>901</v>
      </c>
      <c r="B9" s="245"/>
      <c r="C9" s="717">
        <v>111888932.81</v>
      </c>
      <c r="D9" s="343"/>
      <c r="E9" s="246"/>
      <c r="F9" s="247"/>
    </row>
    <row r="10" spans="1:6" ht="15.75" customHeight="1">
      <c r="A10" s="248" t="s">
        <v>24</v>
      </c>
      <c r="B10" s="249">
        <v>1</v>
      </c>
      <c r="C10" s="718"/>
      <c r="D10" s="317">
        <v>9008329.78</v>
      </c>
      <c r="E10" s="317">
        <v>16399493.28</v>
      </c>
      <c r="F10" s="318">
        <v>104497769.31</v>
      </c>
    </row>
    <row r="11" spans="1:6" ht="14.25" customHeight="1">
      <c r="A11" s="250">
        <v>902</v>
      </c>
      <c r="B11" s="251"/>
      <c r="C11" s="337"/>
      <c r="D11" s="319"/>
      <c r="E11" s="320"/>
      <c r="F11" s="321"/>
    </row>
    <row r="12" spans="1:6" ht="15.75" customHeight="1">
      <c r="A12" s="248" t="s">
        <v>10</v>
      </c>
      <c r="B12" s="249">
        <v>2</v>
      </c>
      <c r="C12" s="338">
        <v>2062966.34</v>
      </c>
      <c r="D12" s="317">
        <v>1136743.38</v>
      </c>
      <c r="E12" s="317">
        <v>1419567.91</v>
      </c>
      <c r="F12" s="318">
        <v>1780141.81</v>
      </c>
    </row>
    <row r="13" spans="1:6" ht="14.25" customHeight="1">
      <c r="A13" s="252">
        <v>922</v>
      </c>
      <c r="B13" s="253"/>
      <c r="C13" s="322"/>
      <c r="D13" s="322"/>
      <c r="E13" s="322"/>
      <c r="F13" s="323"/>
    </row>
    <row r="14" spans="1:6" ht="15">
      <c r="A14" s="254" t="s">
        <v>4</v>
      </c>
      <c r="B14" s="255">
        <v>3</v>
      </c>
      <c r="C14" s="339">
        <v>32259634.77</v>
      </c>
      <c r="D14" s="324">
        <v>385562944.91</v>
      </c>
      <c r="E14" s="324">
        <v>344557271.75</v>
      </c>
      <c r="F14" s="325">
        <f>SUM(C14+D14-E14)</f>
        <v>73265307.93</v>
      </c>
    </row>
    <row r="15" spans="1:6" ht="14.25">
      <c r="A15" s="252">
        <v>923</v>
      </c>
      <c r="B15" s="253"/>
      <c r="C15" s="322"/>
      <c r="D15" s="326"/>
      <c r="E15" s="322"/>
      <c r="F15" s="327"/>
    </row>
    <row r="16" spans="1:6" ht="15">
      <c r="A16" s="254" t="s">
        <v>45</v>
      </c>
      <c r="B16" s="255">
        <v>4</v>
      </c>
      <c r="C16" s="336">
        <v>152349889.08</v>
      </c>
      <c r="D16" s="328">
        <v>4414242354.38</v>
      </c>
      <c r="E16" s="324">
        <v>4436637477.84</v>
      </c>
      <c r="F16" s="329">
        <f>SUM(C16+D16-E16)</f>
        <v>129954765.61999989</v>
      </c>
    </row>
    <row r="17" spans="1:6" ht="14.25">
      <c r="A17" s="252">
        <v>924</v>
      </c>
      <c r="B17" s="231"/>
      <c r="C17" s="335"/>
      <c r="D17" s="326"/>
      <c r="E17" s="322"/>
      <c r="F17" s="330"/>
    </row>
    <row r="18" spans="1:6" ht="15">
      <c r="A18" s="256" t="s">
        <v>46</v>
      </c>
      <c r="B18" s="226">
        <v>5</v>
      </c>
      <c r="C18" s="336">
        <v>99551098.54</v>
      </c>
      <c r="D18" s="331">
        <v>873614549.99</v>
      </c>
      <c r="E18" s="332">
        <v>948298685.09</v>
      </c>
      <c r="F18" s="329">
        <f>SUM(C18+D18-E18)</f>
        <v>24866963.439999938</v>
      </c>
    </row>
    <row r="19" spans="1:6" ht="14.25">
      <c r="A19" s="252">
        <v>925</v>
      </c>
      <c r="B19" s="257"/>
      <c r="C19" s="335"/>
      <c r="D19" s="322"/>
      <c r="E19" s="324"/>
      <c r="F19" s="325"/>
    </row>
    <row r="20" spans="1:6" ht="15">
      <c r="A20" s="258" t="s">
        <v>47</v>
      </c>
      <c r="B20" s="226">
        <v>6</v>
      </c>
      <c r="C20" s="332">
        <v>18431512.95</v>
      </c>
      <c r="D20" s="332">
        <v>56803547.7</v>
      </c>
      <c r="E20" s="332">
        <v>49053450.37</v>
      </c>
      <c r="F20" s="333">
        <v>26181610.28</v>
      </c>
    </row>
    <row r="21" spans="1:6" ht="14.25">
      <c r="A21" s="252">
        <v>926</v>
      </c>
      <c r="B21" s="257"/>
      <c r="C21" s="335"/>
      <c r="D21" s="322"/>
      <c r="E21" s="322"/>
      <c r="F21" s="325"/>
    </row>
    <row r="22" spans="1:6" ht="15">
      <c r="A22" s="258" t="s">
        <v>25</v>
      </c>
      <c r="B22" s="226">
        <v>7</v>
      </c>
      <c r="C22" s="332">
        <v>32562153.12</v>
      </c>
      <c r="D22" s="332">
        <v>257122048.22</v>
      </c>
      <c r="E22" s="332">
        <v>230339073.99</v>
      </c>
      <c r="F22" s="333">
        <f>SUM(C22+D22-E22)</f>
        <v>59345127.349999964</v>
      </c>
    </row>
    <row r="23" spans="1:6" ht="14.25">
      <c r="A23" s="250">
        <v>927</v>
      </c>
      <c r="B23" s="259"/>
      <c r="C23" s="340"/>
      <c r="D23" s="334"/>
      <c r="E23" s="334"/>
      <c r="F23" s="321"/>
    </row>
    <row r="24" spans="1:6" ht="15">
      <c r="A24" s="248" t="s">
        <v>48</v>
      </c>
      <c r="B24" s="249">
        <v>8</v>
      </c>
      <c r="C24" s="338">
        <v>40469971.29</v>
      </c>
      <c r="D24" s="317">
        <v>116256576.03</v>
      </c>
      <c r="E24" s="317">
        <v>86123920.31</v>
      </c>
      <c r="F24" s="318">
        <f>SUM(C24+D24-E24)</f>
        <v>70602627.00999999</v>
      </c>
    </row>
    <row r="25" spans="1:6" ht="14.25">
      <c r="A25" s="260">
        <v>929</v>
      </c>
      <c r="B25" s="255"/>
      <c r="C25" s="322"/>
      <c r="D25" s="322"/>
      <c r="E25" s="322"/>
      <c r="F25" s="323"/>
    </row>
    <row r="26" spans="1:6" ht="15">
      <c r="A26" s="258" t="s">
        <v>61</v>
      </c>
      <c r="B26" s="240">
        <v>10</v>
      </c>
      <c r="C26" s="332">
        <v>8783774.15</v>
      </c>
      <c r="D26" s="336">
        <v>669598235.16</v>
      </c>
      <c r="E26" s="336">
        <v>668500000</v>
      </c>
      <c r="F26" s="333">
        <f>SUM(C26+D26-E26)</f>
        <v>9882009.309999943</v>
      </c>
    </row>
    <row r="27" spans="1:6" ht="14.25">
      <c r="A27" s="260">
        <v>914</v>
      </c>
      <c r="B27" s="255"/>
      <c r="C27" s="322"/>
      <c r="D27" s="322"/>
      <c r="E27" s="322"/>
      <c r="F27" s="323"/>
    </row>
    <row r="28" spans="1:6" ht="15">
      <c r="A28" s="258" t="s">
        <v>2</v>
      </c>
      <c r="B28" s="240">
        <v>9</v>
      </c>
      <c r="C28" s="332">
        <v>35446974.79</v>
      </c>
      <c r="D28" s="336">
        <v>133247276.68</v>
      </c>
      <c r="E28" s="336">
        <v>128222124.46</v>
      </c>
      <c r="F28" s="333">
        <v>40472127.01</v>
      </c>
    </row>
    <row r="29" spans="1:6" ht="14.25">
      <c r="A29" s="261">
        <v>921</v>
      </c>
      <c r="B29" s="253"/>
      <c r="C29" s="341"/>
      <c r="D29" s="328"/>
      <c r="E29" s="322"/>
      <c r="F29" s="330"/>
    </row>
    <row r="30" spans="1:6" ht="15">
      <c r="A30" s="262" t="s">
        <v>23</v>
      </c>
      <c r="B30" s="240">
        <v>11</v>
      </c>
      <c r="C30" s="341">
        <v>241166510.25</v>
      </c>
      <c r="D30" s="328">
        <v>6761481776.58</v>
      </c>
      <c r="E30" s="332">
        <v>6748042449.57</v>
      </c>
      <c r="F30" s="330">
        <f>SUM(C30+D30-E30)</f>
        <v>254605837.26000023</v>
      </c>
    </row>
    <row r="31" spans="1:6" ht="19.5" customHeight="1" thickBot="1">
      <c r="A31" s="263" t="s">
        <v>11</v>
      </c>
      <c r="B31" s="264">
        <v>12</v>
      </c>
      <c r="C31" s="300">
        <f>SUM(C9:C30)</f>
        <v>774973418.09</v>
      </c>
      <c r="D31" s="300">
        <v>13678074382.81</v>
      </c>
      <c r="E31" s="300">
        <v>13657593514.57</v>
      </c>
      <c r="F31" s="342">
        <v>795454286.33</v>
      </c>
    </row>
  </sheetData>
  <sheetProtection/>
  <mergeCells count="6">
    <mergeCell ref="C9:C10"/>
    <mergeCell ref="A2:F2"/>
    <mergeCell ref="A6:A7"/>
    <mergeCell ref="B6:B7"/>
    <mergeCell ref="D6:D7"/>
    <mergeCell ref="E6:E7"/>
  </mergeCells>
  <printOptions horizontalCentered="1"/>
  <pageMargins left="0.3937007874015748" right="0.3937007874015748" top="1.2598425196850394" bottom="0.3937007874015748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75" zoomScaleNormal="75" zoomScaleSheetLayoutView="50" zoomScalePageLayoutView="0" workbookViewId="0" topLeftCell="A1">
      <selection activeCell="J51" sqref="J51"/>
    </sheetView>
  </sheetViews>
  <sheetFormatPr defaultColWidth="9.00390625" defaultRowHeight="12.75"/>
  <cols>
    <col min="1" max="1" width="77.375" style="0" customWidth="1"/>
    <col min="2" max="2" width="5.375" style="0" customWidth="1"/>
    <col min="3" max="4" width="18.00390625" style="0" customWidth="1"/>
    <col min="5" max="5" width="17.875" style="0" customWidth="1"/>
    <col min="6" max="6" width="17.375" style="0" customWidth="1"/>
    <col min="7" max="7" width="16.00390625" style="0" customWidth="1"/>
    <col min="8" max="8" width="16.25390625" style="0" customWidth="1"/>
    <col min="9" max="9" width="16.00390625" style="0" customWidth="1"/>
    <col min="10" max="10" width="6.75390625" style="0" customWidth="1"/>
  </cols>
  <sheetData>
    <row r="1" spans="1:9" ht="19.5" customHeight="1">
      <c r="A1" s="1"/>
      <c r="H1" s="13" t="s">
        <v>62</v>
      </c>
      <c r="I1" s="13"/>
    </row>
    <row r="2" spans="1:9" ht="19.5" customHeight="1">
      <c r="A2" s="665" t="s">
        <v>283</v>
      </c>
      <c r="B2" s="665"/>
      <c r="C2" s="665"/>
      <c r="D2" s="665"/>
      <c r="E2" s="665"/>
      <c r="F2" s="665"/>
      <c r="G2" s="665"/>
      <c r="H2" s="665"/>
      <c r="I2" s="665"/>
    </row>
    <row r="3" spans="1:9" ht="19.5" customHeight="1">
      <c r="A3" s="755" t="s">
        <v>343</v>
      </c>
      <c r="B3" s="755"/>
      <c r="C3" s="755"/>
      <c r="D3" s="755"/>
      <c r="E3" s="755"/>
      <c r="F3" s="755"/>
      <c r="G3" s="755"/>
      <c r="H3" s="755"/>
      <c r="I3" s="755"/>
    </row>
    <row r="4" spans="1:9" ht="19.5" customHeight="1">
      <c r="A4" s="749" t="s">
        <v>354</v>
      </c>
      <c r="B4" s="749"/>
      <c r="C4" s="749"/>
      <c r="D4" s="749"/>
      <c r="E4" s="749"/>
      <c r="F4" s="749"/>
      <c r="G4" s="749"/>
      <c r="H4" s="749"/>
      <c r="I4" s="749"/>
    </row>
    <row r="5" spans="1:9" ht="19.5" customHeight="1" thickBot="1">
      <c r="A5" s="2"/>
      <c r="G5" s="3"/>
      <c r="H5" s="14" t="s">
        <v>258</v>
      </c>
      <c r="I5" s="14"/>
    </row>
    <row r="6" spans="1:8" ht="15.75">
      <c r="A6" s="113"/>
      <c r="B6" s="750" t="s">
        <v>63</v>
      </c>
      <c r="C6" s="166"/>
      <c r="D6" s="147"/>
      <c r="E6" s="146"/>
      <c r="F6" s="145"/>
      <c r="G6" s="753" t="s">
        <v>64</v>
      </c>
      <c r="H6" s="754"/>
    </row>
    <row r="7" spans="1:8" ht="15.75">
      <c r="A7" s="116"/>
      <c r="B7" s="751"/>
      <c r="C7" s="150" t="s">
        <v>65</v>
      </c>
      <c r="D7" s="148"/>
      <c r="E7" s="152"/>
      <c r="F7" s="149" t="s">
        <v>66</v>
      </c>
      <c r="G7" s="150" t="s">
        <v>67</v>
      </c>
      <c r="H7" s="151" t="s">
        <v>68</v>
      </c>
    </row>
    <row r="8" spans="1:8" ht="15.75">
      <c r="A8" s="116"/>
      <c r="B8" s="751"/>
      <c r="C8" s="150" t="s">
        <v>69</v>
      </c>
      <c r="D8" s="152" t="s">
        <v>70</v>
      </c>
      <c r="E8" s="153" t="s">
        <v>71</v>
      </c>
      <c r="F8" s="149" t="s">
        <v>69</v>
      </c>
      <c r="G8" s="150" t="s">
        <v>72</v>
      </c>
      <c r="H8" s="154" t="s">
        <v>72</v>
      </c>
    </row>
    <row r="9" spans="1:8" ht="15.75">
      <c r="A9" s="116"/>
      <c r="B9" s="751"/>
      <c r="C9" s="150" t="s">
        <v>337</v>
      </c>
      <c r="D9" s="153" t="s">
        <v>74</v>
      </c>
      <c r="E9" s="152" t="s">
        <v>73</v>
      </c>
      <c r="F9" s="149" t="s">
        <v>328</v>
      </c>
      <c r="G9" s="150" t="s">
        <v>328</v>
      </c>
      <c r="H9" s="154" t="s">
        <v>328</v>
      </c>
    </row>
    <row r="10" spans="1:8" ht="15.75">
      <c r="A10" s="116"/>
      <c r="B10" s="751"/>
      <c r="C10" s="118"/>
      <c r="D10" s="148"/>
      <c r="E10" s="118"/>
      <c r="F10" s="155"/>
      <c r="G10" s="118"/>
      <c r="H10" s="154"/>
    </row>
    <row r="11" spans="1:8" ht="16.5" thickBot="1">
      <c r="A11" s="132"/>
      <c r="B11" s="752"/>
      <c r="C11" s="159"/>
      <c r="D11" s="158"/>
      <c r="E11" s="157"/>
      <c r="F11" s="156"/>
      <c r="G11" s="159"/>
      <c r="H11" s="160"/>
    </row>
    <row r="12" spans="1:8" ht="19.5" customHeight="1" thickBot="1">
      <c r="A12" s="281" t="s">
        <v>36</v>
      </c>
      <c r="B12" s="282" t="s">
        <v>37</v>
      </c>
      <c r="C12" s="447" t="s">
        <v>75</v>
      </c>
      <c r="D12" s="447">
        <v>3</v>
      </c>
      <c r="E12" s="284">
        <v>2</v>
      </c>
      <c r="F12" s="283" t="s">
        <v>76</v>
      </c>
      <c r="G12" s="285">
        <v>5</v>
      </c>
      <c r="H12" s="286">
        <v>6</v>
      </c>
    </row>
    <row r="13" spans="1:8" ht="19.5" customHeight="1" thickBot="1" thickTop="1">
      <c r="A13" s="279" t="s">
        <v>322</v>
      </c>
      <c r="B13" s="280">
        <v>1</v>
      </c>
      <c r="C13" s="394">
        <v>365954.75</v>
      </c>
      <c r="D13" s="394">
        <v>745747.96</v>
      </c>
      <c r="E13" s="394">
        <v>737211.53</v>
      </c>
      <c r="F13" s="394">
        <v>374491.18</v>
      </c>
      <c r="G13" s="394">
        <v>374491.18</v>
      </c>
      <c r="H13" s="401"/>
    </row>
    <row r="14" spans="1:8" ht="19.5" customHeight="1" thickBot="1">
      <c r="A14" s="395" t="s">
        <v>360</v>
      </c>
      <c r="B14" s="396">
        <v>2</v>
      </c>
      <c r="C14" s="397">
        <v>79281692.74</v>
      </c>
      <c r="D14" s="397">
        <v>48596968.01</v>
      </c>
      <c r="E14" s="397">
        <v>58976646.41</v>
      </c>
      <c r="F14" s="397">
        <v>68902014.34</v>
      </c>
      <c r="G14" s="397"/>
      <c r="H14" s="398">
        <v>68775581.63</v>
      </c>
    </row>
    <row r="15" spans="1:8" ht="19.5" customHeight="1" thickBot="1">
      <c r="A15" s="61" t="s">
        <v>361</v>
      </c>
      <c r="B15" s="48">
        <v>3</v>
      </c>
      <c r="C15" s="397">
        <v>8300205.14</v>
      </c>
      <c r="D15" s="397">
        <v>46012713.55</v>
      </c>
      <c r="E15" s="397">
        <v>50721353.42</v>
      </c>
      <c r="F15" s="397">
        <v>3591565.27</v>
      </c>
      <c r="G15" s="397"/>
      <c r="H15" s="398">
        <v>3591565.27</v>
      </c>
    </row>
    <row r="16" spans="1:8" ht="19.5" customHeight="1">
      <c r="A16" s="62" t="s">
        <v>110</v>
      </c>
      <c r="B16" s="21"/>
      <c r="C16" s="63"/>
      <c r="D16" s="63"/>
      <c r="E16" s="63"/>
      <c r="F16" s="63"/>
      <c r="G16" s="23"/>
      <c r="H16" s="24"/>
    </row>
    <row r="17" spans="1:8" ht="19.5" customHeight="1">
      <c r="A17" s="62" t="s">
        <v>2</v>
      </c>
      <c r="B17" s="21">
        <v>4</v>
      </c>
      <c r="C17" s="399">
        <v>6753793.32</v>
      </c>
      <c r="D17" s="399">
        <v>43102453.75</v>
      </c>
      <c r="E17" s="399">
        <v>47803088.35</v>
      </c>
      <c r="F17" s="399">
        <v>2053158.72</v>
      </c>
      <c r="G17" s="399"/>
      <c r="H17" s="372">
        <v>2053158.72</v>
      </c>
    </row>
    <row r="18" spans="1:8" ht="19.5" customHeight="1">
      <c r="A18" s="62" t="s">
        <v>263</v>
      </c>
      <c r="B18" s="21">
        <v>5</v>
      </c>
      <c r="C18" s="399">
        <v>29247.17</v>
      </c>
      <c r="D18" s="399">
        <v>13701.88</v>
      </c>
      <c r="E18" s="399">
        <v>29211.98</v>
      </c>
      <c r="F18" s="399">
        <v>13737.07</v>
      </c>
      <c r="G18" s="399"/>
      <c r="H18" s="372">
        <v>13737.07</v>
      </c>
    </row>
    <row r="19" spans="1:8" ht="19.5" customHeight="1" thickBot="1">
      <c r="A19" s="66" t="s">
        <v>111</v>
      </c>
      <c r="B19" s="37">
        <v>6</v>
      </c>
      <c r="C19" s="399">
        <v>1517164.65</v>
      </c>
      <c r="D19" s="399">
        <v>2896557.92</v>
      </c>
      <c r="E19" s="399">
        <v>2889053.09</v>
      </c>
      <c r="F19" s="399">
        <v>1524669.48</v>
      </c>
      <c r="G19" s="399"/>
      <c r="H19" s="372">
        <v>1524669.48</v>
      </c>
    </row>
    <row r="20" spans="1:8" ht="19.5" customHeight="1" thickBot="1">
      <c r="A20" s="269" t="s">
        <v>344</v>
      </c>
      <c r="B20" s="270">
        <v>7</v>
      </c>
      <c r="C20" s="397">
        <v>70899642.82</v>
      </c>
      <c r="D20" s="397">
        <v>2480608.52</v>
      </c>
      <c r="E20" s="397">
        <v>8196234.98</v>
      </c>
      <c r="F20" s="397">
        <v>65184016.36</v>
      </c>
      <c r="G20" s="397"/>
      <c r="H20" s="398">
        <v>65184016.36</v>
      </c>
    </row>
    <row r="21" spans="1:8" ht="19.5" customHeight="1">
      <c r="A21" s="271" t="s">
        <v>112</v>
      </c>
      <c r="B21" s="39"/>
      <c r="C21" s="68"/>
      <c r="D21" s="68"/>
      <c r="E21" s="68"/>
      <c r="F21" s="68"/>
      <c r="G21" s="31"/>
      <c r="H21" s="32"/>
    </row>
    <row r="22" spans="1:8" ht="19.5" customHeight="1">
      <c r="A22" s="64" t="s">
        <v>61</v>
      </c>
      <c r="B22" s="26">
        <v>8</v>
      </c>
      <c r="C22" s="410">
        <v>63017.22</v>
      </c>
      <c r="D22" s="410"/>
      <c r="E22" s="410">
        <v>63017.22</v>
      </c>
      <c r="F22" s="410"/>
      <c r="G22" s="410"/>
      <c r="H22" s="411"/>
    </row>
    <row r="23" spans="1:8" ht="19.5" customHeight="1">
      <c r="A23" s="64" t="s">
        <v>264</v>
      </c>
      <c r="B23" s="21">
        <v>9</v>
      </c>
      <c r="C23" s="399">
        <v>59297669.75</v>
      </c>
      <c r="D23" s="399">
        <v>92165.4</v>
      </c>
      <c r="E23" s="399">
        <v>1767009.69</v>
      </c>
      <c r="F23" s="399">
        <v>57622825.46</v>
      </c>
      <c r="G23" s="399"/>
      <c r="H23" s="372">
        <v>57622825.46</v>
      </c>
    </row>
    <row r="24" spans="1:8" ht="19.5" customHeight="1">
      <c r="A24" s="64" t="s">
        <v>78</v>
      </c>
      <c r="B24" s="26">
        <v>10</v>
      </c>
      <c r="C24" s="399">
        <v>5964785.71</v>
      </c>
      <c r="D24" s="399">
        <v>1158026.31</v>
      </c>
      <c r="E24" s="399">
        <v>219126.77</v>
      </c>
      <c r="F24" s="399">
        <v>6903685.25</v>
      </c>
      <c r="G24" s="399"/>
      <c r="H24" s="372">
        <v>6903685.25</v>
      </c>
    </row>
    <row r="25" spans="1:8" ht="19.5" customHeight="1">
      <c r="A25" s="64" t="s">
        <v>129</v>
      </c>
      <c r="B25" s="26">
        <v>11</v>
      </c>
      <c r="C25" s="399">
        <v>403258.01</v>
      </c>
      <c r="D25" s="399">
        <v>12449.96</v>
      </c>
      <c r="E25" s="399">
        <v>8420.39</v>
      </c>
      <c r="F25" s="399">
        <v>407287.58</v>
      </c>
      <c r="G25" s="399"/>
      <c r="H25" s="372">
        <v>407287.58</v>
      </c>
    </row>
    <row r="26" spans="1:8" ht="19.5" customHeight="1">
      <c r="A26" s="64" t="s">
        <v>2</v>
      </c>
      <c r="B26" s="26">
        <v>12</v>
      </c>
      <c r="C26" s="399">
        <v>985921.13</v>
      </c>
      <c r="D26" s="399">
        <v>1217215.09</v>
      </c>
      <c r="E26" s="399">
        <v>1952994.75</v>
      </c>
      <c r="F26" s="399">
        <v>250141.47</v>
      </c>
      <c r="G26" s="399"/>
      <c r="H26" s="372">
        <v>250141.47</v>
      </c>
    </row>
    <row r="27" spans="1:8" ht="19.5" customHeight="1">
      <c r="A27" s="64" t="s">
        <v>3</v>
      </c>
      <c r="B27" s="26">
        <v>13</v>
      </c>
      <c r="C27" s="399">
        <v>181.48</v>
      </c>
      <c r="D27" s="352">
        <v>-79.34</v>
      </c>
      <c r="E27" s="399">
        <v>102.14</v>
      </c>
      <c r="F27" s="399"/>
      <c r="G27" s="399"/>
      <c r="H27" s="372"/>
    </row>
    <row r="28" spans="1:8" ht="19.5" customHeight="1">
      <c r="A28" s="64" t="s">
        <v>260</v>
      </c>
      <c r="B28" s="26">
        <v>14</v>
      </c>
      <c r="C28" s="410">
        <v>4184809.52</v>
      </c>
      <c r="D28" s="545"/>
      <c r="E28" s="545">
        <v>4184809.52</v>
      </c>
      <c r="F28" s="423"/>
      <c r="G28" s="423"/>
      <c r="H28" s="424"/>
    </row>
    <row r="29" spans="1:8" ht="19.5" customHeight="1" thickBot="1">
      <c r="A29" s="65" t="s">
        <v>45</v>
      </c>
      <c r="B29" s="49">
        <v>15</v>
      </c>
      <c r="C29" s="423"/>
      <c r="D29" s="357">
        <v>831.1</v>
      </c>
      <c r="E29" s="357">
        <v>754.5</v>
      </c>
      <c r="F29" s="357">
        <v>76.6</v>
      </c>
      <c r="G29" s="357"/>
      <c r="H29" s="358">
        <v>76.6</v>
      </c>
    </row>
    <row r="30" spans="1:8" ht="19.5" customHeight="1" thickBot="1">
      <c r="A30" s="61" t="s">
        <v>362</v>
      </c>
      <c r="B30" s="48">
        <v>16</v>
      </c>
      <c r="C30" s="397">
        <v>81844.78</v>
      </c>
      <c r="D30" s="454">
        <v>103645.94</v>
      </c>
      <c r="E30" s="454">
        <v>59058.01</v>
      </c>
      <c r="F30" s="397">
        <v>126432.71</v>
      </c>
      <c r="G30" s="397">
        <v>26432.71</v>
      </c>
      <c r="H30" s="546"/>
    </row>
    <row r="31" spans="1:8" ht="19.5" customHeight="1" thickBot="1">
      <c r="A31" s="66" t="s">
        <v>79</v>
      </c>
      <c r="B31" s="49">
        <v>17</v>
      </c>
      <c r="C31" s="418">
        <v>81844.78</v>
      </c>
      <c r="D31" s="423">
        <v>103645.94</v>
      </c>
      <c r="E31" s="423">
        <v>59058.01</v>
      </c>
      <c r="F31" s="418">
        <v>126432.71</v>
      </c>
      <c r="G31" s="418">
        <v>26432.71</v>
      </c>
      <c r="H31" s="424"/>
    </row>
    <row r="32" spans="1:8" ht="19.5" customHeight="1" thickBot="1">
      <c r="A32" s="550" t="s">
        <v>363</v>
      </c>
      <c r="B32" s="48">
        <v>18</v>
      </c>
      <c r="C32" s="549"/>
      <c r="D32" s="454">
        <v>218671230.76</v>
      </c>
      <c r="E32" s="454">
        <v>217575884.14</v>
      </c>
      <c r="F32" s="454">
        <v>1095346.62</v>
      </c>
      <c r="G32" s="454"/>
      <c r="H32" s="455">
        <v>1095346.62</v>
      </c>
    </row>
    <row r="33" spans="1:8" ht="19.5" customHeight="1" thickBot="1">
      <c r="A33" s="570" t="s">
        <v>2</v>
      </c>
      <c r="B33" s="571">
        <v>19</v>
      </c>
      <c r="C33" s="572"/>
      <c r="D33" s="573">
        <v>218671230.76</v>
      </c>
      <c r="E33" s="573">
        <v>217575884.14</v>
      </c>
      <c r="F33" s="573">
        <v>1095346.62</v>
      </c>
      <c r="G33" s="573"/>
      <c r="H33" s="546">
        <v>1095346.62</v>
      </c>
    </row>
    <row r="34" spans="1:8" ht="19.5" customHeight="1" thickBot="1">
      <c r="A34" s="273" t="s">
        <v>345</v>
      </c>
      <c r="B34" s="547">
        <v>20</v>
      </c>
      <c r="C34" s="551">
        <v>3185171.9</v>
      </c>
      <c r="D34" s="551">
        <v>48777300.28</v>
      </c>
      <c r="E34" s="551">
        <v>48258944.95</v>
      </c>
      <c r="F34" s="553">
        <v>3703527.23</v>
      </c>
      <c r="G34" s="552"/>
      <c r="H34" s="553">
        <v>3703527.23</v>
      </c>
    </row>
    <row r="35" spans="1:8" ht="19.5" customHeight="1">
      <c r="A35" s="66" t="s">
        <v>130</v>
      </c>
      <c r="B35" s="45"/>
      <c r="C35" s="399"/>
      <c r="D35" s="399"/>
      <c r="E35" s="399"/>
      <c r="F35" s="399"/>
      <c r="G35" s="399"/>
      <c r="H35" s="372"/>
    </row>
    <row r="36" spans="1:8" ht="19.5" customHeight="1">
      <c r="A36" s="64" t="s">
        <v>113</v>
      </c>
      <c r="B36" s="26"/>
      <c r="C36" s="410"/>
      <c r="D36" s="410"/>
      <c r="E36" s="410"/>
      <c r="F36" s="410"/>
      <c r="G36" s="410"/>
      <c r="H36" s="411"/>
    </row>
    <row r="37" spans="1:8" ht="19.5" customHeight="1">
      <c r="A37" s="62" t="s">
        <v>80</v>
      </c>
      <c r="B37" s="21">
        <v>21</v>
      </c>
      <c r="C37" s="410">
        <v>3182633</v>
      </c>
      <c r="D37" s="410">
        <v>48599173.24</v>
      </c>
      <c r="E37" s="410">
        <v>48085601.63</v>
      </c>
      <c r="F37" s="410">
        <v>3696204.61</v>
      </c>
      <c r="G37" s="410"/>
      <c r="H37" s="411">
        <v>3696204.61</v>
      </c>
    </row>
    <row r="38" spans="1:8" ht="19.5" customHeight="1" thickBot="1">
      <c r="A38" s="272" t="s">
        <v>3</v>
      </c>
      <c r="B38" s="49">
        <v>22</v>
      </c>
      <c r="C38" s="364">
        <v>2538.9</v>
      </c>
      <c r="D38" s="545">
        <v>178127.04</v>
      </c>
      <c r="E38" s="545">
        <v>173343.32</v>
      </c>
      <c r="F38" s="545">
        <v>7322.62</v>
      </c>
      <c r="G38" s="545"/>
      <c r="H38" s="562">
        <v>7322.62</v>
      </c>
    </row>
    <row r="39" spans="1:8" ht="19.5" customHeight="1">
      <c r="A39" s="268" t="s">
        <v>120</v>
      </c>
      <c r="B39" s="554"/>
      <c r="C39" s="403"/>
      <c r="D39" s="403"/>
      <c r="E39" s="403"/>
      <c r="F39" s="403"/>
      <c r="G39" s="403"/>
      <c r="H39" s="556"/>
    </row>
    <row r="40" spans="1:8" ht="19.5" customHeight="1" thickBot="1">
      <c r="A40" s="273" t="s">
        <v>364</v>
      </c>
      <c r="B40" s="555">
        <v>23</v>
      </c>
      <c r="C40" s="404">
        <v>3802419.51</v>
      </c>
      <c r="D40" s="404">
        <v>20129007.04</v>
      </c>
      <c r="E40" s="404">
        <v>30578012.54</v>
      </c>
      <c r="F40" s="404">
        <v>2353414.01</v>
      </c>
      <c r="G40" s="404"/>
      <c r="H40" s="548">
        <v>2353414.01</v>
      </c>
    </row>
    <row r="41" spans="1:8" ht="19.5" customHeight="1" thickBot="1">
      <c r="A41" s="66" t="s">
        <v>80</v>
      </c>
      <c r="B41" s="49">
        <v>24</v>
      </c>
      <c r="C41" s="423">
        <v>3802419.51</v>
      </c>
      <c r="D41" s="423">
        <v>20129007.04</v>
      </c>
      <c r="E41" s="423">
        <v>30578012.54</v>
      </c>
      <c r="F41" s="423">
        <v>2353414.01</v>
      </c>
      <c r="G41" s="423"/>
      <c r="H41" s="424">
        <v>2353414.01</v>
      </c>
    </row>
    <row r="42" spans="1:8" ht="19.5" customHeight="1" thickBot="1">
      <c r="A42" s="395" t="s">
        <v>347</v>
      </c>
      <c r="B42" s="48">
        <v>25</v>
      </c>
      <c r="C42" s="557">
        <v>928706.26</v>
      </c>
      <c r="D42" s="557">
        <v>5077399.79</v>
      </c>
      <c r="E42" s="557">
        <v>5571015.27</v>
      </c>
      <c r="F42" s="557">
        <v>435090.78</v>
      </c>
      <c r="G42" s="569"/>
      <c r="H42" s="558">
        <v>435090.78</v>
      </c>
    </row>
    <row r="43" spans="1:8" ht="19.5" customHeight="1">
      <c r="A43" s="66" t="s">
        <v>114</v>
      </c>
      <c r="B43" s="49"/>
      <c r="C43" s="399"/>
      <c r="D43" s="399"/>
      <c r="E43" s="399"/>
      <c r="F43" s="399"/>
      <c r="G43" s="399"/>
      <c r="H43" s="372"/>
    </row>
    <row r="44" spans="1:8" ht="19.5" customHeight="1">
      <c r="A44" s="64" t="s">
        <v>77</v>
      </c>
      <c r="B44" s="59"/>
      <c r="C44" s="410"/>
      <c r="D44" s="410"/>
      <c r="E44" s="410"/>
      <c r="F44" s="410"/>
      <c r="G44" s="410"/>
      <c r="H44" s="411"/>
    </row>
    <row r="45" spans="1:8" ht="19.5" customHeight="1">
      <c r="A45" s="62" t="s">
        <v>2</v>
      </c>
      <c r="B45" s="21">
        <v>26</v>
      </c>
      <c r="C45" s="559">
        <v>928423.16</v>
      </c>
      <c r="D45" s="559">
        <v>5099789.88</v>
      </c>
      <c r="E45" s="559">
        <v>5548361.08</v>
      </c>
      <c r="F45" s="559">
        <v>435071.78</v>
      </c>
      <c r="G45" s="560"/>
      <c r="H45" s="563">
        <v>435071.78</v>
      </c>
    </row>
    <row r="46" spans="1:8" ht="19.5" customHeight="1" thickBot="1">
      <c r="A46" s="66" t="s">
        <v>3</v>
      </c>
      <c r="B46" s="49">
        <v>27</v>
      </c>
      <c r="C46" s="399">
        <v>283.1</v>
      </c>
      <c r="D46" s="399">
        <v>22390.09</v>
      </c>
      <c r="E46" s="399">
        <v>22654.19</v>
      </c>
      <c r="F46" s="399">
        <v>19</v>
      </c>
      <c r="G46" s="423"/>
      <c r="H46" s="372">
        <v>19</v>
      </c>
    </row>
    <row r="47" spans="1:8" ht="19.5" customHeight="1">
      <c r="A47" s="161" t="s">
        <v>115</v>
      </c>
      <c r="B47" s="162"/>
      <c r="C47" s="163"/>
      <c r="D47" s="425"/>
      <c r="E47" s="163"/>
      <c r="F47" s="735">
        <v>76863884.16</v>
      </c>
      <c r="G47" s="425"/>
      <c r="H47" s="426"/>
    </row>
    <row r="48" spans="1:8" ht="19.5" customHeight="1" thickBot="1">
      <c r="A48" s="164" t="s">
        <v>359</v>
      </c>
      <c r="B48" s="165">
        <v>28</v>
      </c>
      <c r="C48" s="405">
        <v>87563945.16</v>
      </c>
      <c r="D48" s="405">
        <v>350997653.84</v>
      </c>
      <c r="E48" s="405">
        <v>361697714.84</v>
      </c>
      <c r="F48" s="736"/>
      <c r="G48" s="405">
        <v>50923.89</v>
      </c>
      <c r="H48" s="407">
        <v>76362960.27</v>
      </c>
    </row>
    <row r="49" spans="1:8" ht="19.5" customHeight="1" thickBot="1">
      <c r="A49" s="400" t="s">
        <v>265</v>
      </c>
      <c r="B49" s="409">
        <v>29</v>
      </c>
      <c r="C49" s="402">
        <v>279703.79</v>
      </c>
      <c r="D49" s="402">
        <v>156270.38</v>
      </c>
      <c r="E49" s="402">
        <v>348941.97</v>
      </c>
      <c r="F49" s="408">
        <v>87032.2</v>
      </c>
      <c r="G49" s="406"/>
      <c r="H49" s="406"/>
    </row>
    <row r="50" spans="1:8" ht="19.5" customHeight="1">
      <c r="A50" s="161" t="s">
        <v>32</v>
      </c>
      <c r="B50" s="723">
        <v>30</v>
      </c>
      <c r="C50" s="725">
        <v>87843648.95</v>
      </c>
      <c r="D50" s="725">
        <v>351153924.22</v>
      </c>
      <c r="E50" s="725">
        <v>362046656.81</v>
      </c>
      <c r="F50" s="747">
        <v>76950916.36</v>
      </c>
      <c r="G50" s="406"/>
      <c r="H50" s="406"/>
    </row>
    <row r="51" spans="1:8" ht="19.5" customHeight="1" thickBot="1">
      <c r="A51" s="164" t="s">
        <v>346</v>
      </c>
      <c r="B51" s="724"/>
      <c r="C51" s="726"/>
      <c r="D51" s="726"/>
      <c r="E51" s="726"/>
      <c r="F51" s="748"/>
      <c r="G51" s="406"/>
      <c r="H51" s="406"/>
    </row>
    <row r="52" spans="1:9" ht="19.5" customHeight="1">
      <c r="A52" s="55"/>
      <c r="B52" s="55"/>
      <c r="C52" s="55"/>
      <c r="D52" s="55"/>
      <c r="E52" s="55"/>
      <c r="F52" s="55"/>
      <c r="G52" s="55"/>
      <c r="H52" s="54"/>
      <c r="I52" s="54"/>
    </row>
    <row r="53" spans="1:9" ht="19.5" customHeight="1">
      <c r="A53" s="55"/>
      <c r="B53" s="55"/>
      <c r="C53" s="55"/>
      <c r="D53" s="55"/>
      <c r="E53" s="55"/>
      <c r="F53" s="55"/>
      <c r="G53" s="55"/>
      <c r="H53" s="54"/>
      <c r="I53" s="54"/>
    </row>
    <row r="54" spans="1:9" ht="19.5" customHeight="1">
      <c r="A54" s="737" t="s">
        <v>325</v>
      </c>
      <c r="B54" s="737"/>
      <c r="C54" s="737"/>
      <c r="D54" s="737"/>
      <c r="E54" s="737"/>
      <c r="F54" s="737"/>
      <c r="G54" s="737"/>
      <c r="H54" s="737"/>
      <c r="I54" s="55"/>
    </row>
    <row r="55" spans="1:9" ht="19.5" customHeight="1" thickBot="1">
      <c r="A55" s="70"/>
      <c r="B55" s="55"/>
      <c r="C55" s="55"/>
      <c r="D55" s="55"/>
      <c r="E55" s="55"/>
      <c r="F55" s="55"/>
      <c r="G55" s="55"/>
      <c r="H55" s="55"/>
      <c r="I55" s="55"/>
    </row>
    <row r="56" spans="1:8" ht="19.5" customHeight="1">
      <c r="A56" s="738" t="s">
        <v>81</v>
      </c>
      <c r="B56" s="741" t="s">
        <v>82</v>
      </c>
      <c r="C56" s="742"/>
      <c r="D56" s="166" t="s">
        <v>65</v>
      </c>
      <c r="E56" s="166" t="s">
        <v>83</v>
      </c>
      <c r="F56" s="167" t="s">
        <v>84</v>
      </c>
      <c r="G56" s="168"/>
      <c r="H56" s="55"/>
    </row>
    <row r="57" spans="1:8" ht="19.5" customHeight="1">
      <c r="A57" s="739"/>
      <c r="B57" s="743"/>
      <c r="C57" s="744"/>
      <c r="D57" s="150" t="s">
        <v>69</v>
      </c>
      <c r="E57" s="150" t="s">
        <v>69</v>
      </c>
      <c r="F57" s="169"/>
      <c r="G57" s="170"/>
      <c r="H57" s="55"/>
    </row>
    <row r="58" spans="1:8" ht="19.5" customHeight="1" thickBot="1">
      <c r="A58" s="740"/>
      <c r="B58" s="745"/>
      <c r="C58" s="746"/>
      <c r="D58" s="159" t="s">
        <v>329</v>
      </c>
      <c r="E58" s="159" t="s">
        <v>328</v>
      </c>
      <c r="F58" s="219" t="s">
        <v>85</v>
      </c>
      <c r="G58" s="220" t="s">
        <v>86</v>
      </c>
      <c r="H58" s="55"/>
    </row>
    <row r="59" spans="1:8" ht="19.5" customHeight="1">
      <c r="A59" s="564" t="s">
        <v>323</v>
      </c>
      <c r="B59" s="756" t="s">
        <v>103</v>
      </c>
      <c r="C59" s="757"/>
      <c r="D59" s="412">
        <v>365954.75</v>
      </c>
      <c r="E59" s="412">
        <v>374491.18</v>
      </c>
      <c r="F59" s="412">
        <v>374491.18</v>
      </c>
      <c r="G59" s="413"/>
      <c r="H59" s="55"/>
    </row>
    <row r="60" spans="1:8" ht="19.5" customHeight="1">
      <c r="A60" s="565" t="s">
        <v>285</v>
      </c>
      <c r="B60" s="733" t="s">
        <v>267</v>
      </c>
      <c r="C60" s="734"/>
      <c r="D60" s="352">
        <v>79281692.74</v>
      </c>
      <c r="E60" s="414">
        <v>68902014.34</v>
      </c>
      <c r="F60" s="354">
        <v>126432.71</v>
      </c>
      <c r="G60" s="415">
        <v>68775581.63</v>
      </c>
      <c r="H60" s="55"/>
    </row>
    <row r="61" spans="1:8" ht="19.5" customHeight="1">
      <c r="A61" s="565" t="s">
        <v>357</v>
      </c>
      <c r="B61" s="719" t="s">
        <v>358</v>
      </c>
      <c r="C61" s="720"/>
      <c r="D61" s="352"/>
      <c r="E61" s="459">
        <v>1095346.62</v>
      </c>
      <c r="F61" s="419"/>
      <c r="G61" s="415">
        <v>1095346.62</v>
      </c>
      <c r="H61" s="55"/>
    </row>
    <row r="62" spans="1:8" ht="19.5" customHeight="1">
      <c r="A62" s="565" t="s">
        <v>286</v>
      </c>
      <c r="B62" s="729" t="s">
        <v>104</v>
      </c>
      <c r="C62" s="730"/>
      <c r="D62" s="354">
        <v>3185171.9</v>
      </c>
      <c r="E62" s="352">
        <v>3703527.23</v>
      </c>
      <c r="F62" s="354"/>
      <c r="G62" s="367">
        <v>3703527.23</v>
      </c>
      <c r="H62" s="55"/>
    </row>
    <row r="63" spans="1:8" ht="19.5" customHeight="1">
      <c r="A63" s="566" t="s">
        <v>121</v>
      </c>
      <c r="B63" s="727"/>
      <c r="C63" s="728"/>
      <c r="D63" s="357"/>
      <c r="E63" s="357"/>
      <c r="F63" s="416"/>
      <c r="G63" s="417"/>
      <c r="H63" s="55"/>
    </row>
    <row r="64" spans="1:8" ht="19.5" customHeight="1">
      <c r="A64" s="567" t="s">
        <v>356</v>
      </c>
      <c r="B64" s="731" t="s">
        <v>105</v>
      </c>
      <c r="C64" s="732"/>
      <c r="D64" s="418">
        <v>3802419.51</v>
      </c>
      <c r="E64" s="350">
        <v>2353414.01</v>
      </c>
      <c r="F64" s="416"/>
      <c r="G64" s="561">
        <v>2353414.01</v>
      </c>
      <c r="H64" s="55"/>
    </row>
    <row r="65" spans="1:8" ht="19.5" customHeight="1" thickBot="1">
      <c r="A65" s="574" t="s">
        <v>284</v>
      </c>
      <c r="B65" s="729" t="s">
        <v>106</v>
      </c>
      <c r="C65" s="730"/>
      <c r="D65" s="354">
        <v>928706.26</v>
      </c>
      <c r="E65" s="354">
        <v>435090.78</v>
      </c>
      <c r="F65" s="419"/>
      <c r="G65" s="355">
        <v>435090.78</v>
      </c>
      <c r="H65" s="55"/>
    </row>
    <row r="66" spans="1:8" ht="19.5" customHeight="1" thickBot="1">
      <c r="A66" s="568" t="s">
        <v>116</v>
      </c>
      <c r="B66" s="721" t="s">
        <v>266</v>
      </c>
      <c r="C66" s="722"/>
      <c r="D66" s="420">
        <v>87563945.16</v>
      </c>
      <c r="E66" s="421">
        <v>76863884.16</v>
      </c>
      <c r="F66" s="420">
        <v>500923.89</v>
      </c>
      <c r="G66" s="422">
        <v>76362960.27</v>
      </c>
      <c r="H66" s="71"/>
    </row>
    <row r="67" spans="1:5" ht="19.5" customHeight="1" thickBot="1">
      <c r="A67" s="568" t="s">
        <v>324</v>
      </c>
      <c r="B67" s="721" t="s">
        <v>268</v>
      </c>
      <c r="C67" s="722"/>
      <c r="D67" s="420">
        <v>279703.79</v>
      </c>
      <c r="E67" s="422">
        <v>87032.2</v>
      </c>
    </row>
    <row r="68" spans="1:5" ht="19.5" customHeight="1" thickBot="1">
      <c r="A68" s="568" t="s">
        <v>32</v>
      </c>
      <c r="B68" s="721" t="s">
        <v>269</v>
      </c>
      <c r="C68" s="722"/>
      <c r="D68" s="420">
        <v>87843648.95</v>
      </c>
      <c r="E68" s="422">
        <v>76950916.36</v>
      </c>
    </row>
  </sheetData>
  <sheetProtection/>
  <mergeCells count="24">
    <mergeCell ref="A2:I2"/>
    <mergeCell ref="A4:I4"/>
    <mergeCell ref="B6:B11"/>
    <mergeCell ref="G6:H6"/>
    <mergeCell ref="A3:I3"/>
    <mergeCell ref="B59:C59"/>
    <mergeCell ref="B60:C60"/>
    <mergeCell ref="F47:F48"/>
    <mergeCell ref="A54:H54"/>
    <mergeCell ref="A56:A58"/>
    <mergeCell ref="B56:C58"/>
    <mergeCell ref="E50:E51"/>
    <mergeCell ref="F50:F51"/>
    <mergeCell ref="D50:D51"/>
    <mergeCell ref="B61:C61"/>
    <mergeCell ref="B67:C67"/>
    <mergeCell ref="B68:C68"/>
    <mergeCell ref="B50:B51"/>
    <mergeCell ref="C50:C51"/>
    <mergeCell ref="B63:C63"/>
    <mergeCell ref="B65:C65"/>
    <mergeCell ref="B66:C66"/>
    <mergeCell ref="B62:C62"/>
    <mergeCell ref="B64:C64"/>
  </mergeCells>
  <printOptions horizontalCentered="1"/>
  <pageMargins left="0.7874015748031497" right="0" top="1.4960629921259843" bottom="0" header="0.5118110236220472" footer="0"/>
  <pageSetup fitToHeight="1" fitToWidth="1" horizontalDpi="300" verticalDpi="300" orientation="portrait" paperSize="8" scale="74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zoomScalePageLayoutView="0" workbookViewId="0" topLeftCell="A1">
      <selection activeCell="A14" sqref="A14"/>
    </sheetView>
  </sheetViews>
  <sheetFormatPr defaultColWidth="8.00390625" defaultRowHeight="12.75"/>
  <cols>
    <col min="1" max="1" width="70.75390625" style="427" customWidth="1"/>
    <col min="2" max="2" width="13.75390625" style="427" customWidth="1"/>
    <col min="3" max="3" width="13.75390625" style="428" customWidth="1"/>
    <col min="4" max="4" width="15.375" style="428" customWidth="1"/>
    <col min="5" max="6" width="13.75390625" style="427" customWidth="1"/>
    <col min="7" max="7" width="10.75390625" style="427" customWidth="1"/>
    <col min="8" max="8" width="12.125" style="427" customWidth="1"/>
    <col min="9" max="9" width="11.00390625" style="427" customWidth="1"/>
    <col min="10" max="10" width="11.75390625" style="427" customWidth="1"/>
    <col min="11" max="11" width="11.125" style="427" customWidth="1"/>
    <col min="12" max="16384" width="8.00390625" style="427" customWidth="1"/>
  </cols>
  <sheetData>
    <row r="1" spans="1:7" ht="21.75" customHeight="1">
      <c r="A1" s="430"/>
      <c r="G1" s="431" t="s">
        <v>371</v>
      </c>
    </row>
    <row r="2" spans="1:6" s="584" customFormat="1" ht="18">
      <c r="A2" s="580" t="s">
        <v>372</v>
      </c>
      <c r="B2" s="581"/>
      <c r="C2" s="582"/>
      <c r="D2" s="582"/>
      <c r="E2" s="583"/>
      <c r="F2" s="583"/>
    </row>
    <row r="3" spans="1:7" s="584" customFormat="1" ht="15" thickBot="1">
      <c r="A3" s="583"/>
      <c r="B3" s="583"/>
      <c r="C3" s="582"/>
      <c r="D3" s="585"/>
      <c r="E3" s="583"/>
      <c r="G3" s="586" t="s">
        <v>311</v>
      </c>
    </row>
    <row r="4" spans="1:7" s="584" customFormat="1" ht="50.25" customHeight="1">
      <c r="A4" s="587" t="s">
        <v>221</v>
      </c>
      <c r="B4" s="588" t="s">
        <v>373</v>
      </c>
      <c r="C4" s="588" t="s">
        <v>374</v>
      </c>
      <c r="D4" s="588" t="s">
        <v>375</v>
      </c>
      <c r="E4" s="588" t="s">
        <v>376</v>
      </c>
      <c r="F4" s="589" t="s">
        <v>377</v>
      </c>
      <c r="G4" s="590" t="s">
        <v>378</v>
      </c>
    </row>
    <row r="5" spans="1:7" s="584" customFormat="1" ht="15" thickBot="1">
      <c r="A5" s="591" t="s">
        <v>36</v>
      </c>
      <c r="B5" s="592">
        <v>1</v>
      </c>
      <c r="C5" s="593">
        <v>2</v>
      </c>
      <c r="D5" s="593">
        <v>3</v>
      </c>
      <c r="E5" s="592">
        <v>4</v>
      </c>
      <c r="F5" s="592">
        <v>5</v>
      </c>
      <c r="G5" s="594">
        <v>6</v>
      </c>
    </row>
    <row r="6" spans="1:7" s="584" customFormat="1" ht="15.75" thickTop="1">
      <c r="A6" s="595" t="s">
        <v>222</v>
      </c>
      <c r="B6" s="596">
        <v>6178091</v>
      </c>
      <c r="C6" s="597">
        <v>6465548.53</v>
      </c>
      <c r="D6" s="596">
        <v>6497733.53</v>
      </c>
      <c r="E6" s="597">
        <v>6382845</v>
      </c>
      <c r="F6" s="598">
        <v>98.23186762784961</v>
      </c>
      <c r="G6" s="599">
        <v>-114888.53</v>
      </c>
    </row>
    <row r="7" spans="1:7" s="584" customFormat="1" ht="14.25">
      <c r="A7" s="600" t="s">
        <v>77</v>
      </c>
      <c r="B7" s="601"/>
      <c r="C7" s="602"/>
      <c r="D7" s="601"/>
      <c r="E7" s="602"/>
      <c r="F7" s="601"/>
      <c r="G7" s="603"/>
    </row>
    <row r="8" spans="1:7" s="584" customFormat="1" ht="15">
      <c r="A8" s="595" t="s">
        <v>223</v>
      </c>
      <c r="B8" s="596">
        <v>5401673</v>
      </c>
      <c r="C8" s="597">
        <v>6077876.53</v>
      </c>
      <c r="D8" s="596">
        <v>6077876.53</v>
      </c>
      <c r="E8" s="597">
        <v>5962988</v>
      </c>
      <c r="F8" s="598">
        <v>98.10972583215671</v>
      </c>
      <c r="G8" s="599">
        <v>-114888.53</v>
      </c>
    </row>
    <row r="9" spans="1:7" s="584" customFormat="1" ht="14.25">
      <c r="A9" s="600" t="s">
        <v>77</v>
      </c>
      <c r="B9" s="601"/>
      <c r="C9" s="602"/>
      <c r="D9" s="601"/>
      <c r="E9" s="602"/>
      <c r="F9" s="601"/>
      <c r="G9" s="603"/>
    </row>
    <row r="10" spans="1:7" s="584" customFormat="1" ht="15">
      <c r="A10" s="595" t="s">
        <v>224</v>
      </c>
      <c r="B10" s="596">
        <v>381936</v>
      </c>
      <c r="C10" s="597">
        <v>388580</v>
      </c>
      <c r="D10" s="596">
        <v>388580</v>
      </c>
      <c r="E10" s="597">
        <v>397039</v>
      </c>
      <c r="F10" s="598">
        <v>102.17690050954758</v>
      </c>
      <c r="G10" s="599">
        <v>8459</v>
      </c>
    </row>
    <row r="11" spans="1:7" s="584" customFormat="1" ht="14.25">
      <c r="A11" s="600" t="s">
        <v>225</v>
      </c>
      <c r="B11" s="601">
        <v>366513</v>
      </c>
      <c r="C11" s="602">
        <v>377939</v>
      </c>
      <c r="D11" s="601">
        <v>377939</v>
      </c>
      <c r="E11" s="602">
        <v>381370</v>
      </c>
      <c r="F11" s="604">
        <v>100.90781845747594</v>
      </c>
      <c r="G11" s="603">
        <v>3431</v>
      </c>
    </row>
    <row r="12" spans="1:7" s="584" customFormat="1" ht="14.25">
      <c r="A12" s="600" t="s">
        <v>77</v>
      </c>
      <c r="B12" s="601"/>
      <c r="C12" s="602"/>
      <c r="D12" s="601"/>
      <c r="E12" s="602"/>
      <c r="F12" s="601"/>
      <c r="G12" s="603"/>
    </row>
    <row r="13" spans="1:7" s="584" customFormat="1" ht="14.25">
      <c r="A13" s="600" t="s">
        <v>226</v>
      </c>
      <c r="B13" s="601">
        <v>159878</v>
      </c>
      <c r="C13" s="602">
        <v>169215</v>
      </c>
      <c r="D13" s="601">
        <v>169215</v>
      </c>
      <c r="E13" s="605">
        <v>165105</v>
      </c>
      <c r="F13" s="604">
        <v>97.57113731052212</v>
      </c>
      <c r="G13" s="603">
        <v>-4110</v>
      </c>
    </row>
    <row r="14" spans="1:7" s="584" customFormat="1" ht="14.25">
      <c r="A14" s="600" t="s">
        <v>227</v>
      </c>
      <c r="B14" s="601">
        <v>160660</v>
      </c>
      <c r="C14" s="602">
        <v>169215</v>
      </c>
      <c r="D14" s="601">
        <v>169215</v>
      </c>
      <c r="E14" s="605">
        <v>165127</v>
      </c>
      <c r="F14" s="604">
        <v>97.58413852199864</v>
      </c>
      <c r="G14" s="603">
        <v>-4088</v>
      </c>
    </row>
    <row r="15" spans="1:7" s="584" customFormat="1" ht="14.25">
      <c r="A15" s="600" t="s">
        <v>228</v>
      </c>
      <c r="B15" s="601">
        <v>36929</v>
      </c>
      <c r="C15" s="602">
        <v>35617</v>
      </c>
      <c r="D15" s="601">
        <v>35617</v>
      </c>
      <c r="E15" s="605">
        <v>37468</v>
      </c>
      <c r="F15" s="604">
        <v>105.19695650953196</v>
      </c>
      <c r="G15" s="603">
        <v>1851</v>
      </c>
    </row>
    <row r="16" spans="1:7" s="584" customFormat="1" ht="14.25">
      <c r="A16" s="600" t="s">
        <v>229</v>
      </c>
      <c r="B16" s="601">
        <v>9046</v>
      </c>
      <c r="C16" s="602">
        <v>3892</v>
      </c>
      <c r="D16" s="601">
        <v>3892</v>
      </c>
      <c r="E16" s="605">
        <v>13670</v>
      </c>
      <c r="F16" s="604">
        <v>351.2332990750257</v>
      </c>
      <c r="G16" s="603">
        <v>9778</v>
      </c>
    </row>
    <row r="17" spans="1:7" s="584" customFormat="1" ht="14.25">
      <c r="A17" s="600" t="s">
        <v>230</v>
      </c>
      <c r="B17" s="601">
        <v>466</v>
      </c>
      <c r="C17" s="602">
        <v>332</v>
      </c>
      <c r="D17" s="601">
        <v>332</v>
      </c>
      <c r="E17" s="605">
        <v>199</v>
      </c>
      <c r="F17" s="604">
        <v>59.93975903614458</v>
      </c>
      <c r="G17" s="603">
        <v>-133</v>
      </c>
    </row>
    <row r="18" spans="1:7" s="584" customFormat="1" ht="14.25">
      <c r="A18" s="600" t="s">
        <v>231</v>
      </c>
      <c r="B18" s="601">
        <v>13423</v>
      </c>
      <c r="C18" s="602">
        <v>8770</v>
      </c>
      <c r="D18" s="601">
        <v>8770</v>
      </c>
      <c r="E18" s="605">
        <v>14342</v>
      </c>
      <c r="F18" s="604">
        <v>163.53477765108323</v>
      </c>
      <c r="G18" s="603">
        <v>5572</v>
      </c>
    </row>
    <row r="19" spans="1:7" s="584" customFormat="1" ht="14.25">
      <c r="A19" s="600" t="s">
        <v>232</v>
      </c>
      <c r="B19" s="601">
        <v>1534</v>
      </c>
      <c r="C19" s="602">
        <v>1539</v>
      </c>
      <c r="D19" s="601">
        <v>1539</v>
      </c>
      <c r="E19" s="605">
        <v>1128</v>
      </c>
      <c r="F19" s="604">
        <v>73.2943469785575</v>
      </c>
      <c r="G19" s="603">
        <v>-411</v>
      </c>
    </row>
    <row r="20" spans="1:7" s="584" customFormat="1" ht="15">
      <c r="A20" s="595" t="s">
        <v>233</v>
      </c>
      <c r="B20" s="596">
        <v>3000821</v>
      </c>
      <c r="C20" s="597">
        <v>3644124</v>
      </c>
      <c r="D20" s="596">
        <v>3644124</v>
      </c>
      <c r="E20" s="597">
        <v>3528968</v>
      </c>
      <c r="F20" s="598">
        <v>96.83995385447915</v>
      </c>
      <c r="G20" s="599">
        <v>-115156</v>
      </c>
    </row>
    <row r="21" spans="1:7" s="584" customFormat="1" ht="14.25">
      <c r="A21" s="600" t="s">
        <v>234</v>
      </c>
      <c r="B21" s="601">
        <v>1796783</v>
      </c>
      <c r="C21" s="602">
        <v>1943655</v>
      </c>
      <c r="D21" s="601">
        <v>1943655</v>
      </c>
      <c r="E21" s="602">
        <v>1785473</v>
      </c>
      <c r="F21" s="604">
        <v>91.86162153262796</v>
      </c>
      <c r="G21" s="603">
        <v>-158182</v>
      </c>
    </row>
    <row r="22" spans="1:7" s="584" customFormat="1" ht="14.25">
      <c r="A22" s="600" t="s">
        <v>77</v>
      </c>
      <c r="B22" s="601"/>
      <c r="C22" s="602"/>
      <c r="D22" s="601"/>
      <c r="E22" s="602"/>
      <c r="F22" s="604"/>
      <c r="G22" s="603"/>
    </row>
    <row r="23" spans="1:7" s="584" customFormat="1" ht="14.25">
      <c r="A23" s="600" t="s">
        <v>226</v>
      </c>
      <c r="B23" s="601">
        <v>517787</v>
      </c>
      <c r="C23" s="602">
        <v>539330</v>
      </c>
      <c r="D23" s="601">
        <v>539330</v>
      </c>
      <c r="E23" s="605">
        <v>524081</v>
      </c>
      <c r="F23" s="604">
        <v>97.1726030445182</v>
      </c>
      <c r="G23" s="603">
        <v>-15249</v>
      </c>
    </row>
    <row r="24" spans="1:7" s="584" customFormat="1" ht="14.25">
      <c r="A24" s="600" t="s">
        <v>235</v>
      </c>
      <c r="B24" s="601">
        <v>1150820</v>
      </c>
      <c r="C24" s="602">
        <v>1276070</v>
      </c>
      <c r="D24" s="601">
        <v>1276070</v>
      </c>
      <c r="E24" s="605">
        <v>1139874</v>
      </c>
      <c r="F24" s="604">
        <v>89.32691780231492</v>
      </c>
      <c r="G24" s="603">
        <v>-136196</v>
      </c>
    </row>
    <row r="25" spans="1:7" s="584" customFormat="1" ht="14.25">
      <c r="A25" s="600" t="s">
        <v>236</v>
      </c>
      <c r="B25" s="601">
        <v>120304</v>
      </c>
      <c r="C25" s="602">
        <v>114024</v>
      </c>
      <c r="D25" s="601">
        <v>114024</v>
      </c>
      <c r="E25" s="605">
        <v>114182</v>
      </c>
      <c r="F25" s="604">
        <v>100.13856731916088</v>
      </c>
      <c r="G25" s="603">
        <v>158</v>
      </c>
    </row>
    <row r="26" spans="1:7" s="584" customFormat="1" ht="14.25">
      <c r="A26" s="600" t="s">
        <v>237</v>
      </c>
      <c r="B26" s="601">
        <v>7872</v>
      </c>
      <c r="C26" s="602">
        <v>14231</v>
      </c>
      <c r="D26" s="601">
        <v>14231</v>
      </c>
      <c r="E26" s="605">
        <v>7336</v>
      </c>
      <c r="F26" s="604">
        <v>51.54943433349729</v>
      </c>
      <c r="G26" s="603">
        <v>-6895</v>
      </c>
    </row>
    <row r="27" spans="1:7" s="584" customFormat="1" ht="15" customHeight="1">
      <c r="A27" s="606" t="s">
        <v>379</v>
      </c>
      <c r="B27" s="601">
        <v>108778</v>
      </c>
      <c r="C27" s="602">
        <v>0</v>
      </c>
      <c r="D27" s="601">
        <v>0</v>
      </c>
      <c r="E27" s="605">
        <v>23</v>
      </c>
      <c r="F27" s="604">
        <v>0</v>
      </c>
      <c r="G27" s="603">
        <v>23</v>
      </c>
    </row>
    <row r="28" spans="1:7" s="584" customFormat="1" ht="14.25">
      <c r="A28" s="600" t="s">
        <v>273</v>
      </c>
      <c r="B28" s="601">
        <v>97992</v>
      </c>
      <c r="C28" s="602">
        <v>108353</v>
      </c>
      <c r="D28" s="601">
        <v>108353</v>
      </c>
      <c r="E28" s="605">
        <v>97077</v>
      </c>
      <c r="F28" s="604">
        <v>89.593273836442</v>
      </c>
      <c r="G28" s="603">
        <v>-11276</v>
      </c>
    </row>
    <row r="29" spans="1:7" s="584" customFormat="1" ht="14.25">
      <c r="A29" s="600" t="s">
        <v>274</v>
      </c>
      <c r="B29" s="601">
        <v>1350</v>
      </c>
      <c r="C29" s="602">
        <v>1731</v>
      </c>
      <c r="D29" s="601">
        <v>1731</v>
      </c>
      <c r="E29" s="605">
        <v>1694</v>
      </c>
      <c r="F29" s="604">
        <v>97.86250722125939</v>
      </c>
      <c r="G29" s="603">
        <v>-37</v>
      </c>
    </row>
    <row r="30" spans="1:7" s="584" customFormat="1" ht="14.25">
      <c r="A30" s="600" t="s">
        <v>275</v>
      </c>
      <c r="B30" s="601">
        <v>1879</v>
      </c>
      <c r="C30" s="602">
        <v>2324</v>
      </c>
      <c r="D30" s="601">
        <v>2324</v>
      </c>
      <c r="E30" s="605">
        <v>708</v>
      </c>
      <c r="F30" s="604">
        <v>30.46471600688468</v>
      </c>
      <c r="G30" s="603">
        <v>-1616</v>
      </c>
    </row>
    <row r="31" spans="1:7" s="584" customFormat="1" ht="14.25">
      <c r="A31" s="600" t="s">
        <v>276</v>
      </c>
      <c r="B31" s="601">
        <v>116951</v>
      </c>
      <c r="C31" s="602">
        <v>67352</v>
      </c>
      <c r="D31" s="601">
        <v>67352</v>
      </c>
      <c r="E31" s="605">
        <v>125215</v>
      </c>
      <c r="F31" s="604">
        <v>185.91133151205605</v>
      </c>
      <c r="G31" s="603">
        <v>57863</v>
      </c>
    </row>
    <row r="32" spans="1:7" s="584" customFormat="1" ht="14.25">
      <c r="A32" s="600" t="s">
        <v>277</v>
      </c>
      <c r="B32" s="601">
        <v>877088</v>
      </c>
      <c r="C32" s="602">
        <v>1520709</v>
      </c>
      <c r="D32" s="601">
        <v>1520709</v>
      </c>
      <c r="E32" s="605">
        <v>1518778</v>
      </c>
      <c r="F32" s="604">
        <v>99.87301975591649</v>
      </c>
      <c r="G32" s="603">
        <v>-1931</v>
      </c>
    </row>
    <row r="33" spans="1:7" s="584" customFormat="1" ht="14.25">
      <c r="A33" s="600" t="s">
        <v>380</v>
      </c>
      <c r="B33" s="601">
        <v>875300</v>
      </c>
      <c r="C33" s="602">
        <v>1517216</v>
      </c>
      <c r="D33" s="601">
        <v>1517216</v>
      </c>
      <c r="E33" s="605">
        <v>1517216</v>
      </c>
      <c r="F33" s="604">
        <v>100</v>
      </c>
      <c r="G33" s="603">
        <v>0</v>
      </c>
    </row>
    <row r="34" spans="1:7" s="584" customFormat="1" ht="15">
      <c r="A34" s="595" t="s">
        <v>238</v>
      </c>
      <c r="B34" s="596">
        <v>891140</v>
      </c>
      <c r="C34" s="597">
        <v>912182</v>
      </c>
      <c r="D34" s="596">
        <v>912182</v>
      </c>
      <c r="E34" s="597">
        <v>899622</v>
      </c>
      <c r="F34" s="598">
        <v>98.62308179727292</v>
      </c>
      <c r="G34" s="599">
        <v>-12560</v>
      </c>
    </row>
    <row r="35" spans="1:7" s="584" customFormat="1" ht="14.25">
      <c r="A35" s="600" t="s">
        <v>234</v>
      </c>
      <c r="B35" s="601">
        <v>798300</v>
      </c>
      <c r="C35" s="602">
        <v>831264</v>
      </c>
      <c r="D35" s="601">
        <v>831264</v>
      </c>
      <c r="E35" s="602">
        <v>806909</v>
      </c>
      <c r="F35" s="604">
        <v>97.07012453324094</v>
      </c>
      <c r="G35" s="603">
        <v>-24355</v>
      </c>
    </row>
    <row r="36" spans="1:7" s="584" customFormat="1" ht="14.25">
      <c r="A36" s="600" t="s">
        <v>77</v>
      </c>
      <c r="B36" s="601"/>
      <c r="C36" s="602"/>
      <c r="D36" s="601"/>
      <c r="E36" s="602"/>
      <c r="F36" s="604"/>
      <c r="G36" s="603"/>
    </row>
    <row r="37" spans="1:7" s="584" customFormat="1" ht="14.25">
      <c r="A37" s="600" t="s">
        <v>226</v>
      </c>
      <c r="B37" s="601">
        <v>371826</v>
      </c>
      <c r="C37" s="602">
        <v>389385</v>
      </c>
      <c r="D37" s="601">
        <v>389385</v>
      </c>
      <c r="E37" s="605">
        <v>376770</v>
      </c>
      <c r="F37" s="604">
        <v>96.76027581956161</v>
      </c>
      <c r="G37" s="603">
        <v>-12615</v>
      </c>
    </row>
    <row r="38" spans="1:7" s="584" customFormat="1" ht="14.25">
      <c r="A38" s="600" t="s">
        <v>227</v>
      </c>
      <c r="B38" s="601">
        <v>372986</v>
      </c>
      <c r="C38" s="602">
        <v>389385</v>
      </c>
      <c r="D38" s="601">
        <v>389385</v>
      </c>
      <c r="E38" s="605">
        <v>376755</v>
      </c>
      <c r="F38" s="604">
        <v>96.75642359104742</v>
      </c>
      <c r="G38" s="603">
        <v>-12630</v>
      </c>
    </row>
    <row r="39" spans="1:7" s="584" customFormat="1" ht="14.25">
      <c r="A39" s="600" t="s">
        <v>236</v>
      </c>
      <c r="B39" s="601">
        <v>49979</v>
      </c>
      <c r="C39" s="602">
        <v>47363</v>
      </c>
      <c r="D39" s="601">
        <v>47363</v>
      </c>
      <c r="E39" s="605">
        <v>50079</v>
      </c>
      <c r="F39" s="604">
        <v>105.73443405189704</v>
      </c>
      <c r="G39" s="603">
        <v>2716</v>
      </c>
    </row>
    <row r="40" spans="1:7" s="584" customFormat="1" ht="14.25">
      <c r="A40" s="600" t="s">
        <v>237</v>
      </c>
      <c r="B40" s="601">
        <v>3509</v>
      </c>
      <c r="C40" s="602">
        <v>5131</v>
      </c>
      <c r="D40" s="601">
        <v>5131</v>
      </c>
      <c r="E40" s="605">
        <v>3305</v>
      </c>
      <c r="F40" s="604">
        <v>64.4123952445917</v>
      </c>
      <c r="G40" s="603">
        <v>-1826</v>
      </c>
    </row>
    <row r="41" spans="1:7" s="584" customFormat="1" ht="14.25">
      <c r="A41" s="600" t="s">
        <v>239</v>
      </c>
      <c r="B41" s="601">
        <v>53872</v>
      </c>
      <c r="C41" s="602">
        <v>56706</v>
      </c>
      <c r="D41" s="601">
        <v>56706</v>
      </c>
      <c r="E41" s="605">
        <v>50934</v>
      </c>
      <c r="F41" s="604">
        <v>89.82118294360384</v>
      </c>
      <c r="G41" s="603">
        <v>-5772</v>
      </c>
    </row>
    <row r="42" spans="1:7" s="584" customFormat="1" ht="14.25">
      <c r="A42" s="600" t="s">
        <v>240</v>
      </c>
      <c r="B42" s="601">
        <v>626</v>
      </c>
      <c r="C42" s="602">
        <v>996</v>
      </c>
      <c r="D42" s="601">
        <v>996</v>
      </c>
      <c r="E42" s="605">
        <v>236</v>
      </c>
      <c r="F42" s="604">
        <v>23.694779116465863</v>
      </c>
      <c r="G42" s="603">
        <v>-760</v>
      </c>
    </row>
    <row r="43" spans="1:7" s="584" customFormat="1" ht="14.25">
      <c r="A43" s="600" t="s">
        <v>241</v>
      </c>
      <c r="B43" s="601">
        <v>36124</v>
      </c>
      <c r="C43" s="602">
        <v>21038</v>
      </c>
      <c r="D43" s="601">
        <v>21038</v>
      </c>
      <c r="E43" s="605">
        <v>38960</v>
      </c>
      <c r="F43" s="604">
        <v>185.18870615077478</v>
      </c>
      <c r="G43" s="603">
        <v>17922</v>
      </c>
    </row>
    <row r="44" spans="1:7" s="584" customFormat="1" ht="14.25">
      <c r="A44" s="600" t="s">
        <v>242</v>
      </c>
      <c r="B44" s="601">
        <v>2218</v>
      </c>
      <c r="C44" s="602">
        <v>2178</v>
      </c>
      <c r="D44" s="601">
        <v>2178</v>
      </c>
      <c r="E44" s="605">
        <v>2583</v>
      </c>
      <c r="F44" s="604">
        <v>118.59504132231405</v>
      </c>
      <c r="G44" s="603">
        <v>405</v>
      </c>
    </row>
    <row r="45" spans="1:7" s="584" customFormat="1" ht="15">
      <c r="A45" s="595" t="s">
        <v>243</v>
      </c>
      <c r="B45" s="596">
        <v>119496</v>
      </c>
      <c r="C45" s="597">
        <v>123399</v>
      </c>
      <c r="D45" s="596">
        <v>123399</v>
      </c>
      <c r="E45" s="597">
        <v>119700</v>
      </c>
      <c r="F45" s="598">
        <v>97.00240682663555</v>
      </c>
      <c r="G45" s="599">
        <v>-3699</v>
      </c>
    </row>
    <row r="46" spans="1:7" s="584" customFormat="1" ht="14.25">
      <c r="A46" s="600" t="s">
        <v>234</v>
      </c>
      <c r="B46" s="601">
        <v>113142</v>
      </c>
      <c r="C46" s="602">
        <v>119646</v>
      </c>
      <c r="D46" s="601">
        <v>119646</v>
      </c>
      <c r="E46" s="605">
        <v>113773</v>
      </c>
      <c r="F46" s="604">
        <v>95.09135282416462</v>
      </c>
      <c r="G46" s="603">
        <v>-5873</v>
      </c>
    </row>
    <row r="47" spans="1:7" s="584" customFormat="1" ht="14.25">
      <c r="A47" s="600" t="s">
        <v>230</v>
      </c>
      <c r="B47" s="601">
        <v>50</v>
      </c>
      <c r="C47" s="602">
        <v>232</v>
      </c>
      <c r="D47" s="601">
        <v>232</v>
      </c>
      <c r="E47" s="605">
        <v>412</v>
      </c>
      <c r="F47" s="604">
        <v>177.58620689655174</v>
      </c>
      <c r="G47" s="603">
        <v>180</v>
      </c>
    </row>
    <row r="48" spans="1:7" s="584" customFormat="1" ht="14.25">
      <c r="A48" s="600" t="s">
        <v>231</v>
      </c>
      <c r="B48" s="601">
        <v>5063</v>
      </c>
      <c r="C48" s="602">
        <v>2768</v>
      </c>
      <c r="D48" s="601">
        <v>2768</v>
      </c>
      <c r="E48" s="605">
        <v>4943</v>
      </c>
      <c r="F48" s="604">
        <v>178.57658959537574</v>
      </c>
      <c r="G48" s="603">
        <v>2175</v>
      </c>
    </row>
    <row r="49" spans="1:7" s="584" customFormat="1" ht="14.25">
      <c r="A49" s="600" t="s">
        <v>232</v>
      </c>
      <c r="B49" s="601">
        <v>1241</v>
      </c>
      <c r="C49" s="602">
        <v>753</v>
      </c>
      <c r="D49" s="601">
        <v>753</v>
      </c>
      <c r="E49" s="605">
        <v>572</v>
      </c>
      <c r="F49" s="604">
        <v>75.96281540504648</v>
      </c>
      <c r="G49" s="603">
        <v>-181</v>
      </c>
    </row>
    <row r="50" spans="1:7" s="584" customFormat="1" ht="15">
      <c r="A50" s="595" t="s">
        <v>244</v>
      </c>
      <c r="B50" s="596">
        <v>51798</v>
      </c>
      <c r="C50" s="597">
        <v>43840</v>
      </c>
      <c r="D50" s="596">
        <v>43840</v>
      </c>
      <c r="E50" s="597">
        <v>57587</v>
      </c>
      <c r="F50" s="598">
        <v>131.35720802919707</v>
      </c>
      <c r="G50" s="599">
        <v>13747</v>
      </c>
    </row>
    <row r="51" spans="1:7" s="584" customFormat="1" ht="14.25">
      <c r="A51" s="600" t="s">
        <v>234</v>
      </c>
      <c r="B51" s="601">
        <v>25383</v>
      </c>
      <c r="C51" s="602">
        <v>24843</v>
      </c>
      <c r="D51" s="601">
        <v>24843</v>
      </c>
      <c r="E51" s="605">
        <v>25760</v>
      </c>
      <c r="F51" s="604">
        <v>103.69118061425753</v>
      </c>
      <c r="G51" s="603">
        <v>917</v>
      </c>
    </row>
    <row r="52" spans="1:7" s="584" customFormat="1" ht="14.25">
      <c r="A52" s="600" t="s">
        <v>230</v>
      </c>
      <c r="B52" s="601">
        <v>21</v>
      </c>
      <c r="C52" s="602">
        <v>10</v>
      </c>
      <c r="D52" s="601">
        <v>10</v>
      </c>
      <c r="E52" s="605">
        <v>7</v>
      </c>
      <c r="F52" s="604">
        <v>70</v>
      </c>
      <c r="G52" s="603">
        <v>-3</v>
      </c>
    </row>
    <row r="53" spans="1:7" s="584" customFormat="1" ht="14.25">
      <c r="A53" s="600" t="s">
        <v>231</v>
      </c>
      <c r="B53" s="601">
        <v>1080</v>
      </c>
      <c r="C53" s="602">
        <v>453</v>
      </c>
      <c r="D53" s="601">
        <v>453</v>
      </c>
      <c r="E53" s="605">
        <v>1247</v>
      </c>
      <c r="F53" s="604">
        <v>275.2759381898455</v>
      </c>
      <c r="G53" s="603">
        <v>794</v>
      </c>
    </row>
    <row r="54" spans="1:7" s="584" customFormat="1" ht="14.25">
      <c r="A54" s="600" t="s">
        <v>232</v>
      </c>
      <c r="B54" s="601">
        <v>188</v>
      </c>
      <c r="C54" s="602">
        <v>191</v>
      </c>
      <c r="D54" s="601">
        <v>191</v>
      </c>
      <c r="E54" s="605">
        <v>152</v>
      </c>
      <c r="F54" s="604">
        <v>79.58115183246073</v>
      </c>
      <c r="G54" s="603">
        <v>-39</v>
      </c>
    </row>
    <row r="55" spans="1:7" s="584" customFormat="1" ht="14.25">
      <c r="A55" s="600" t="s">
        <v>245</v>
      </c>
      <c r="B55" s="601">
        <v>25126</v>
      </c>
      <c r="C55" s="602">
        <v>18343</v>
      </c>
      <c r="D55" s="601">
        <v>18343</v>
      </c>
      <c r="E55" s="605">
        <v>30421</v>
      </c>
      <c r="F55" s="604">
        <v>165.8452815788039</v>
      </c>
      <c r="G55" s="603">
        <v>12078</v>
      </c>
    </row>
    <row r="56" spans="1:7" s="584" customFormat="1" ht="15">
      <c r="A56" s="595" t="s">
        <v>246</v>
      </c>
      <c r="B56" s="596">
        <v>259714</v>
      </c>
      <c r="C56" s="597">
        <v>269485</v>
      </c>
      <c r="D56" s="596">
        <v>269485</v>
      </c>
      <c r="E56" s="597">
        <v>264765</v>
      </c>
      <c r="F56" s="598">
        <v>98.24851104885244</v>
      </c>
      <c r="G56" s="599">
        <v>-4720</v>
      </c>
    </row>
    <row r="57" spans="1:7" s="584" customFormat="1" ht="14.25">
      <c r="A57" s="600" t="s">
        <v>234</v>
      </c>
      <c r="B57" s="601">
        <v>248485</v>
      </c>
      <c r="C57" s="602">
        <v>262404</v>
      </c>
      <c r="D57" s="601">
        <v>262404</v>
      </c>
      <c r="E57" s="602">
        <v>251759</v>
      </c>
      <c r="F57" s="604">
        <v>95.9432783036844</v>
      </c>
      <c r="G57" s="603">
        <v>-10645</v>
      </c>
    </row>
    <row r="58" spans="1:7" s="584" customFormat="1" ht="14.25">
      <c r="A58" s="600" t="s">
        <v>77</v>
      </c>
      <c r="B58" s="601"/>
      <c r="C58" s="602"/>
      <c r="D58" s="601"/>
      <c r="E58" s="602"/>
      <c r="F58" s="604"/>
      <c r="G58" s="603"/>
    </row>
    <row r="59" spans="1:7" s="584" customFormat="1" ht="14.25">
      <c r="A59" s="600" t="s">
        <v>226</v>
      </c>
      <c r="B59" s="601">
        <v>122815</v>
      </c>
      <c r="C59" s="602">
        <v>129938</v>
      </c>
      <c r="D59" s="601">
        <v>129938</v>
      </c>
      <c r="E59" s="605">
        <v>124479</v>
      </c>
      <c r="F59" s="604">
        <v>95.79876556511567</v>
      </c>
      <c r="G59" s="603">
        <v>-5459</v>
      </c>
    </row>
    <row r="60" spans="1:7" s="584" customFormat="1" ht="14.25">
      <c r="A60" s="600" t="s">
        <v>227</v>
      </c>
      <c r="B60" s="601">
        <v>123189</v>
      </c>
      <c r="C60" s="602">
        <v>129938</v>
      </c>
      <c r="D60" s="601">
        <v>129938</v>
      </c>
      <c r="E60" s="605">
        <v>124490</v>
      </c>
      <c r="F60" s="604">
        <v>95.80723114100572</v>
      </c>
      <c r="G60" s="603">
        <v>-5448</v>
      </c>
    </row>
    <row r="61" spans="1:7" s="584" customFormat="1" ht="14.25">
      <c r="A61" s="600" t="s">
        <v>247</v>
      </c>
      <c r="B61" s="601">
        <v>2481</v>
      </c>
      <c r="C61" s="602">
        <v>2528</v>
      </c>
      <c r="D61" s="601">
        <v>2528</v>
      </c>
      <c r="E61" s="605">
        <v>2790</v>
      </c>
      <c r="F61" s="604">
        <v>110.36392405063292</v>
      </c>
      <c r="G61" s="603">
        <v>262</v>
      </c>
    </row>
    <row r="62" spans="1:7" s="584" customFormat="1" ht="14.25">
      <c r="A62" s="600" t="s">
        <v>230</v>
      </c>
      <c r="B62" s="601">
        <v>202</v>
      </c>
      <c r="C62" s="602">
        <v>332</v>
      </c>
      <c r="D62" s="601">
        <v>332</v>
      </c>
      <c r="E62" s="605">
        <v>127</v>
      </c>
      <c r="F62" s="604">
        <v>38.25301204819277</v>
      </c>
      <c r="G62" s="603">
        <v>-205</v>
      </c>
    </row>
    <row r="63" spans="1:7" s="584" customFormat="1" ht="14.25">
      <c r="A63" s="600" t="s">
        <v>231</v>
      </c>
      <c r="B63" s="601">
        <v>10502</v>
      </c>
      <c r="C63" s="602">
        <v>6240</v>
      </c>
      <c r="D63" s="601">
        <v>6240</v>
      </c>
      <c r="E63" s="605">
        <v>11804</v>
      </c>
      <c r="F63" s="604">
        <v>189.16666666666666</v>
      </c>
      <c r="G63" s="603">
        <v>5564</v>
      </c>
    </row>
    <row r="64" spans="1:7" s="584" customFormat="1" ht="14.25">
      <c r="A64" s="600" t="s">
        <v>232</v>
      </c>
      <c r="B64" s="601">
        <v>525</v>
      </c>
      <c r="C64" s="602">
        <v>509</v>
      </c>
      <c r="D64" s="601">
        <v>509</v>
      </c>
      <c r="E64" s="605">
        <v>1075</v>
      </c>
      <c r="F64" s="604">
        <v>211.19842829076623</v>
      </c>
      <c r="G64" s="603">
        <v>566</v>
      </c>
    </row>
    <row r="65" spans="1:7" s="584" customFormat="1" ht="15">
      <c r="A65" s="595" t="s">
        <v>248</v>
      </c>
      <c r="B65" s="596">
        <v>691210</v>
      </c>
      <c r="C65" s="597">
        <v>690756</v>
      </c>
      <c r="D65" s="596">
        <v>690756</v>
      </c>
      <c r="E65" s="597">
        <v>689589</v>
      </c>
      <c r="F65" s="598">
        <v>99.8310546705349</v>
      </c>
      <c r="G65" s="599">
        <v>-1167</v>
      </c>
    </row>
    <row r="66" spans="1:7" s="584" customFormat="1" ht="14.25">
      <c r="A66" s="600" t="s">
        <v>234</v>
      </c>
      <c r="B66" s="601">
        <v>643422</v>
      </c>
      <c r="C66" s="602">
        <v>658281</v>
      </c>
      <c r="D66" s="601">
        <v>658281</v>
      </c>
      <c r="E66" s="602">
        <v>642278</v>
      </c>
      <c r="F66" s="604">
        <v>97.56897130556708</v>
      </c>
      <c r="G66" s="603">
        <v>-16003</v>
      </c>
    </row>
    <row r="67" spans="1:7" s="584" customFormat="1" ht="14.25">
      <c r="A67" s="600" t="s">
        <v>77</v>
      </c>
      <c r="B67" s="601"/>
      <c r="C67" s="602"/>
      <c r="D67" s="601"/>
      <c r="E67" s="602"/>
      <c r="F67" s="604"/>
      <c r="G67" s="603"/>
    </row>
    <row r="68" spans="1:7" s="584" customFormat="1" ht="14.25">
      <c r="A68" s="600" t="s">
        <v>227</v>
      </c>
      <c r="B68" s="601">
        <v>615377</v>
      </c>
      <c r="C68" s="602">
        <v>637333</v>
      </c>
      <c r="D68" s="601">
        <v>637333</v>
      </c>
      <c r="E68" s="605">
        <v>621989</v>
      </c>
      <c r="F68" s="604">
        <v>97.59246736007708</v>
      </c>
      <c r="G68" s="603">
        <v>-15344</v>
      </c>
    </row>
    <row r="69" spans="1:7" s="584" customFormat="1" ht="14.25">
      <c r="A69" s="600" t="s">
        <v>236</v>
      </c>
      <c r="B69" s="601">
        <v>25280</v>
      </c>
      <c r="C69" s="602">
        <v>16870</v>
      </c>
      <c r="D69" s="601">
        <v>16870</v>
      </c>
      <c r="E69" s="605">
        <v>17683</v>
      </c>
      <c r="F69" s="604">
        <v>104.81920569057499</v>
      </c>
      <c r="G69" s="603">
        <v>813</v>
      </c>
    </row>
    <row r="70" spans="1:7" s="584" customFormat="1" ht="14.25">
      <c r="A70" s="600" t="s">
        <v>249</v>
      </c>
      <c r="B70" s="601">
        <v>2765</v>
      </c>
      <c r="C70" s="602">
        <v>4078</v>
      </c>
      <c r="D70" s="601">
        <v>4078</v>
      </c>
      <c r="E70" s="605">
        <v>2606</v>
      </c>
      <c r="F70" s="604">
        <v>63.90387444825895</v>
      </c>
      <c r="G70" s="603">
        <v>-1472</v>
      </c>
    </row>
    <row r="71" spans="1:7" s="584" customFormat="1" ht="14.25">
      <c r="A71" s="600" t="s">
        <v>239</v>
      </c>
      <c r="B71" s="601">
        <v>17858</v>
      </c>
      <c r="C71" s="602">
        <v>18819</v>
      </c>
      <c r="D71" s="601">
        <v>18819</v>
      </c>
      <c r="E71" s="605">
        <v>16986</v>
      </c>
      <c r="F71" s="604">
        <v>90.25984377490833</v>
      </c>
      <c r="G71" s="603">
        <v>-1833</v>
      </c>
    </row>
    <row r="72" spans="1:7" s="584" customFormat="1" ht="14.25">
      <c r="A72" s="600" t="s">
        <v>240</v>
      </c>
      <c r="B72" s="601">
        <v>386</v>
      </c>
      <c r="C72" s="602">
        <v>56</v>
      </c>
      <c r="D72" s="601">
        <v>56</v>
      </c>
      <c r="E72" s="605">
        <v>136</v>
      </c>
      <c r="F72" s="604">
        <v>242.85714285714283</v>
      </c>
      <c r="G72" s="603">
        <v>80</v>
      </c>
    </row>
    <row r="73" spans="1:7" s="584" customFormat="1" ht="14.25">
      <c r="A73" s="600" t="s">
        <v>241</v>
      </c>
      <c r="B73" s="601">
        <v>29386</v>
      </c>
      <c r="C73" s="602">
        <v>13424</v>
      </c>
      <c r="D73" s="601">
        <v>13424</v>
      </c>
      <c r="E73" s="605">
        <v>30085</v>
      </c>
      <c r="F73" s="604">
        <v>224.11352800953517</v>
      </c>
      <c r="G73" s="603">
        <v>16661</v>
      </c>
    </row>
    <row r="74" spans="1:7" s="584" customFormat="1" ht="14.25">
      <c r="A74" s="600" t="s">
        <v>242</v>
      </c>
      <c r="B74" s="601">
        <v>158</v>
      </c>
      <c r="C74" s="602">
        <v>176</v>
      </c>
      <c r="D74" s="601">
        <v>176</v>
      </c>
      <c r="E74" s="605">
        <v>104</v>
      </c>
      <c r="F74" s="604">
        <v>59.09090909090909</v>
      </c>
      <c r="G74" s="603">
        <v>-72</v>
      </c>
    </row>
    <row r="75" spans="1:7" s="584" customFormat="1" ht="15">
      <c r="A75" s="595" t="s">
        <v>250</v>
      </c>
      <c r="B75" s="596">
        <v>5558</v>
      </c>
      <c r="C75" s="597">
        <v>5510.53</v>
      </c>
      <c r="D75" s="596">
        <v>5510.53</v>
      </c>
      <c r="E75" s="597">
        <v>5718</v>
      </c>
      <c r="F75" s="598">
        <v>103.76497360507972</v>
      </c>
      <c r="G75" s="599">
        <v>207.46999999999935</v>
      </c>
    </row>
    <row r="76" spans="1:7" s="584" customFormat="1" ht="14.25">
      <c r="A76" s="600" t="s">
        <v>278</v>
      </c>
      <c r="B76" s="601">
        <v>3802</v>
      </c>
      <c r="C76" s="602">
        <v>3460.53</v>
      </c>
      <c r="D76" s="601">
        <v>3460.53</v>
      </c>
      <c r="E76" s="605">
        <v>3719</v>
      </c>
      <c r="F76" s="604">
        <v>107.46908710515441</v>
      </c>
      <c r="G76" s="603">
        <v>258.47</v>
      </c>
    </row>
    <row r="77" spans="1:7" s="584" customFormat="1" ht="14.25">
      <c r="A77" s="600" t="s">
        <v>279</v>
      </c>
      <c r="B77" s="601">
        <v>324</v>
      </c>
      <c r="C77" s="602">
        <v>309</v>
      </c>
      <c r="D77" s="601">
        <v>309</v>
      </c>
      <c r="E77" s="605">
        <v>275</v>
      </c>
      <c r="F77" s="604">
        <v>88.9967637540453</v>
      </c>
      <c r="G77" s="603">
        <v>-34</v>
      </c>
    </row>
    <row r="78" spans="1:7" s="584" customFormat="1" ht="14.25">
      <c r="A78" s="600" t="s">
        <v>251</v>
      </c>
      <c r="B78" s="601">
        <v>1092</v>
      </c>
      <c r="C78" s="602">
        <v>1741</v>
      </c>
      <c r="D78" s="601">
        <v>1741</v>
      </c>
      <c r="E78" s="605">
        <v>1724</v>
      </c>
      <c r="F78" s="604">
        <v>99.0235496840896</v>
      </c>
      <c r="G78" s="603">
        <v>-17</v>
      </c>
    </row>
    <row r="79" spans="1:7" s="584" customFormat="1" ht="14.25">
      <c r="A79" s="600" t="s">
        <v>381</v>
      </c>
      <c r="B79" s="601">
        <v>340</v>
      </c>
      <c r="C79" s="602">
        <v>0</v>
      </c>
      <c r="D79" s="601">
        <v>0</v>
      </c>
      <c r="E79" s="602">
        <v>0</v>
      </c>
      <c r="F79" s="604">
        <v>0</v>
      </c>
      <c r="G79" s="603">
        <v>0</v>
      </c>
    </row>
    <row r="80" spans="1:7" s="584" customFormat="1" ht="15">
      <c r="A80" s="595" t="s">
        <v>252</v>
      </c>
      <c r="B80" s="596">
        <v>5401673</v>
      </c>
      <c r="C80" s="597">
        <v>6077876.53</v>
      </c>
      <c r="D80" s="596">
        <v>6077876.53</v>
      </c>
      <c r="E80" s="597">
        <v>5962988</v>
      </c>
      <c r="F80" s="598">
        <v>98.10972583215671</v>
      </c>
      <c r="G80" s="599">
        <v>-114888.53</v>
      </c>
    </row>
    <row r="81" spans="1:7" s="584" customFormat="1" ht="14.25">
      <c r="A81" s="600" t="s">
        <v>234</v>
      </c>
      <c r="B81" s="601">
        <v>3992028</v>
      </c>
      <c r="C81" s="602">
        <v>4218032</v>
      </c>
      <c r="D81" s="601">
        <v>4218032</v>
      </c>
      <c r="E81" s="602">
        <v>4007322</v>
      </c>
      <c r="F81" s="604">
        <v>95.00454240271293</v>
      </c>
      <c r="G81" s="603">
        <v>-210710</v>
      </c>
    </row>
    <row r="82" spans="1:7" s="584" customFormat="1" ht="14.25">
      <c r="A82" s="600" t="s">
        <v>77</v>
      </c>
      <c r="B82" s="601"/>
      <c r="C82" s="602"/>
      <c r="D82" s="601"/>
      <c r="E82" s="602"/>
      <c r="F82" s="604"/>
      <c r="G82" s="603"/>
    </row>
    <row r="83" spans="1:7" s="584" customFormat="1" ht="14.25">
      <c r="A83" s="600" t="s">
        <v>226</v>
      </c>
      <c r="B83" s="601">
        <v>1172306</v>
      </c>
      <c r="C83" s="602">
        <v>1227868</v>
      </c>
      <c r="D83" s="601">
        <v>1227868</v>
      </c>
      <c r="E83" s="602">
        <v>1190435</v>
      </c>
      <c r="F83" s="604">
        <v>96.95138239615333</v>
      </c>
      <c r="G83" s="603">
        <v>-37433</v>
      </c>
    </row>
    <row r="84" spans="1:7" s="584" customFormat="1" ht="14.25">
      <c r="A84" s="600" t="s">
        <v>235</v>
      </c>
      <c r="B84" s="601">
        <v>2561557</v>
      </c>
      <c r="C84" s="602">
        <v>2746430</v>
      </c>
      <c r="D84" s="601">
        <v>2746430</v>
      </c>
      <c r="E84" s="602">
        <v>2567768</v>
      </c>
      <c r="F84" s="604">
        <v>93.49475500923018</v>
      </c>
      <c r="G84" s="603">
        <v>-178662</v>
      </c>
    </row>
    <row r="85" spans="1:7" s="584" customFormat="1" ht="14.25">
      <c r="A85" s="600" t="s">
        <v>253</v>
      </c>
      <c r="B85" s="601">
        <v>232492</v>
      </c>
      <c r="C85" s="602">
        <v>213874</v>
      </c>
      <c r="D85" s="601">
        <v>213874</v>
      </c>
      <c r="E85" s="602">
        <v>219412</v>
      </c>
      <c r="F85" s="604">
        <v>102.58937505260106</v>
      </c>
      <c r="G85" s="603">
        <v>5538</v>
      </c>
    </row>
    <row r="86" spans="1:7" s="584" customFormat="1" ht="14.25">
      <c r="A86" s="600" t="s">
        <v>254</v>
      </c>
      <c r="B86" s="601">
        <v>25673</v>
      </c>
      <c r="C86" s="602">
        <v>29860</v>
      </c>
      <c r="D86" s="601">
        <v>29860</v>
      </c>
      <c r="E86" s="602">
        <v>29707</v>
      </c>
      <c r="F86" s="604">
        <v>99.48760884125922</v>
      </c>
      <c r="G86" s="603">
        <v>-153</v>
      </c>
    </row>
    <row r="87" spans="1:7" s="584" customFormat="1" ht="14.25">
      <c r="A87" s="600" t="s">
        <v>272</v>
      </c>
      <c r="B87" s="601">
        <v>108778</v>
      </c>
      <c r="C87" s="602">
        <v>0</v>
      </c>
      <c r="D87" s="601">
        <v>0</v>
      </c>
      <c r="E87" s="602">
        <v>23</v>
      </c>
      <c r="F87" s="604"/>
      <c r="G87" s="603">
        <v>23</v>
      </c>
    </row>
    <row r="88" spans="1:7" s="584" customFormat="1" ht="14.25">
      <c r="A88" s="600" t="s">
        <v>273</v>
      </c>
      <c r="B88" s="601">
        <v>169722</v>
      </c>
      <c r="C88" s="602">
        <v>183878</v>
      </c>
      <c r="D88" s="601">
        <v>183878</v>
      </c>
      <c r="E88" s="602">
        <v>164997</v>
      </c>
      <c r="F88" s="604">
        <v>89.73177867934173</v>
      </c>
      <c r="G88" s="603">
        <v>-18881</v>
      </c>
    </row>
    <row r="89" spans="1:7" s="584" customFormat="1" ht="14.25">
      <c r="A89" s="600" t="s">
        <v>274</v>
      </c>
      <c r="B89" s="601">
        <v>1350</v>
      </c>
      <c r="C89" s="602">
        <v>1731</v>
      </c>
      <c r="D89" s="601">
        <v>1731</v>
      </c>
      <c r="E89" s="602">
        <v>1694</v>
      </c>
      <c r="F89" s="604">
        <v>97.86250722125939</v>
      </c>
      <c r="G89" s="603">
        <v>-37</v>
      </c>
    </row>
    <row r="90" spans="1:7" s="584" customFormat="1" ht="14.25">
      <c r="A90" s="600" t="s">
        <v>275</v>
      </c>
      <c r="B90" s="601">
        <v>3630</v>
      </c>
      <c r="C90" s="602">
        <v>4282</v>
      </c>
      <c r="D90" s="601">
        <v>4282</v>
      </c>
      <c r="E90" s="602">
        <v>1825</v>
      </c>
      <c r="F90" s="604">
        <v>42.620270901447924</v>
      </c>
      <c r="G90" s="603">
        <v>-2457</v>
      </c>
    </row>
    <row r="91" spans="1:7" s="584" customFormat="1" ht="14.25">
      <c r="A91" s="600" t="s">
        <v>276</v>
      </c>
      <c r="B91" s="601">
        <v>212529</v>
      </c>
      <c r="C91" s="602">
        <v>120045</v>
      </c>
      <c r="D91" s="601">
        <v>120045</v>
      </c>
      <c r="E91" s="602">
        <v>226596</v>
      </c>
      <c r="F91" s="604">
        <v>188.75921529426464</v>
      </c>
      <c r="G91" s="603">
        <v>106551</v>
      </c>
    </row>
    <row r="92" spans="1:7" s="584" customFormat="1" ht="14.25">
      <c r="A92" s="600" t="s">
        <v>277</v>
      </c>
      <c r="B92" s="601">
        <v>884044</v>
      </c>
      <c r="C92" s="602">
        <v>1527796</v>
      </c>
      <c r="D92" s="601">
        <v>1527796</v>
      </c>
      <c r="E92" s="602">
        <v>1526116</v>
      </c>
      <c r="F92" s="604">
        <v>99.890037675187</v>
      </c>
      <c r="G92" s="603">
        <v>-1680</v>
      </c>
    </row>
    <row r="93" spans="1:7" s="584" customFormat="1" ht="14.25">
      <c r="A93" s="600" t="s">
        <v>280</v>
      </c>
      <c r="B93" s="601">
        <v>25126</v>
      </c>
      <c r="C93" s="602">
        <v>18343</v>
      </c>
      <c r="D93" s="601">
        <v>18343</v>
      </c>
      <c r="E93" s="602">
        <v>30421</v>
      </c>
      <c r="F93" s="604">
        <v>165.8452815788039</v>
      </c>
      <c r="G93" s="603">
        <v>12078</v>
      </c>
    </row>
    <row r="94" spans="1:7" s="584" customFormat="1" ht="14.25" customHeight="1">
      <c r="A94" s="600" t="s">
        <v>281</v>
      </c>
      <c r="B94" s="601">
        <v>3802</v>
      </c>
      <c r="C94" s="602">
        <v>3460.53</v>
      </c>
      <c r="D94" s="601">
        <v>3460.53</v>
      </c>
      <c r="E94" s="602">
        <v>3719</v>
      </c>
      <c r="F94" s="604">
        <v>107.46908710515441</v>
      </c>
      <c r="G94" s="603">
        <v>258.47</v>
      </c>
    </row>
    <row r="95" spans="1:7" s="584" customFormat="1" ht="14.25" customHeight="1">
      <c r="A95" s="600" t="s">
        <v>282</v>
      </c>
      <c r="B95" s="601">
        <v>324</v>
      </c>
      <c r="C95" s="602">
        <v>309</v>
      </c>
      <c r="D95" s="601">
        <v>309</v>
      </c>
      <c r="E95" s="602">
        <v>275</v>
      </c>
      <c r="F95" s="604">
        <v>88.9967637540453</v>
      </c>
      <c r="G95" s="603">
        <v>-34</v>
      </c>
    </row>
    <row r="96" spans="1:7" s="584" customFormat="1" ht="14.25" customHeight="1" thickBot="1">
      <c r="A96" s="607" t="s">
        <v>382</v>
      </c>
      <c r="B96" s="608">
        <v>340</v>
      </c>
      <c r="C96" s="609">
        <v>0</v>
      </c>
      <c r="D96" s="608">
        <v>0</v>
      </c>
      <c r="E96" s="609">
        <v>0</v>
      </c>
      <c r="F96" s="610">
        <v>0</v>
      </c>
      <c r="G96" s="611">
        <v>0</v>
      </c>
    </row>
    <row r="97" spans="5:6" ht="14.25">
      <c r="E97" s="434"/>
      <c r="F97" s="434"/>
    </row>
    <row r="99" spans="5:6" ht="14.25">
      <c r="E99" s="434"/>
      <c r="F99" s="434"/>
    </row>
  </sheetData>
  <sheetProtection/>
  <printOptions/>
  <pageMargins left="1.3385826771653544" right="0.5905511811023623" top="0.8661417322834646" bottom="0.4724409448818898" header="0" footer="0"/>
  <pageSetup fitToHeight="1" fitToWidth="1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Čepigová Anna</cp:lastModifiedBy>
  <cp:lastPrinted>2011-02-22T13:13:44Z</cp:lastPrinted>
  <dcterms:created xsi:type="dcterms:W3CDTF">2001-01-30T12:57:08Z</dcterms:created>
  <dcterms:modified xsi:type="dcterms:W3CDTF">2011-04-28T12:21:37Z</dcterms:modified>
  <cp:category/>
  <cp:version/>
  <cp:contentType/>
  <cp:contentStatus/>
</cp:coreProperties>
</file>