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30" windowWidth="19035" windowHeight="11505" activeTab="0"/>
  </bookViews>
  <sheets>
    <sheet name="Počty_Skut_RO" sheetId="1" r:id="rId1"/>
  </sheets>
  <externalReferences>
    <externalReference r:id="rId4"/>
    <externalReference r:id="rId5"/>
  </externalReferences>
  <definedNames>
    <definedName name="_xlnm.Print_Area" localSheetId="0">'Počty_Skut_RO'!$A$1:$I$48</definedName>
  </definedNames>
  <calcPr calcId="144525"/>
</workbook>
</file>

<file path=xl/sharedStrings.xml><?xml version="1.0" encoding="utf-8"?>
<sst xmlns="http://schemas.openxmlformats.org/spreadsheetml/2006/main" count="57" uniqueCount="55">
  <si>
    <t>V Ý V O J      Z A M E S T N A N O S T I</t>
  </si>
  <si>
    <t>v kapitolách štátneho rozpočtu za rozpočtové organizácie</t>
  </si>
  <si>
    <t>(bez SIS a rezervy vo VPS)</t>
  </si>
  <si>
    <t>(osoby)</t>
  </si>
  <si>
    <t>Kapitola</t>
  </si>
  <si>
    <t>Počet  zamestnancov</t>
  </si>
  <si>
    <r>
      <t xml:space="preserve">Skutočnosť </t>
    </r>
    <r>
      <rPr>
        <b/>
        <vertAlign val="superscript"/>
        <sz val="10"/>
        <rFont val="Arial Narrow"/>
        <family val="2"/>
      </rPr>
      <t>1)</t>
    </r>
  </si>
  <si>
    <r>
      <t xml:space="preserve">rozdiel
</t>
    </r>
    <r>
      <rPr>
        <sz val="8"/>
        <rFont val="Arial Narrow"/>
        <family val="2"/>
      </rPr>
      <t>(st. 2 - 1)</t>
    </r>
  </si>
  <si>
    <r>
      <t xml:space="preserve">index
</t>
    </r>
    <r>
      <rPr>
        <sz val="8"/>
        <rFont val="Arial Narrow"/>
        <family val="2"/>
      </rPr>
      <t>(st. 3 / 1)</t>
    </r>
  </si>
  <si>
    <t>Skutočnosť bez zohľadnenia realizovanej
delimitácie</t>
  </si>
  <si>
    <r>
      <t xml:space="preserve">rozdiel
</t>
    </r>
    <r>
      <rPr>
        <sz val="8"/>
        <rFont val="Arial Narrow"/>
        <family val="2"/>
      </rPr>
      <t>(st.6 - 1)</t>
    </r>
  </si>
  <si>
    <r>
      <t xml:space="preserve">index
</t>
    </r>
    <r>
      <rPr>
        <sz val="8"/>
        <rFont val="Arial Narrow"/>
        <family val="2"/>
      </rPr>
      <t>(st. 7 / 1)</t>
    </r>
  </si>
  <si>
    <t>I. Q. 2010</t>
  </si>
  <si>
    <t>I. Q. 2011</t>
  </si>
  <si>
    <t>a</t>
  </si>
  <si>
    <t>Kancelária Národnej rady SR</t>
  </si>
  <si>
    <t>Kancelária prezidenta SR</t>
  </si>
  <si>
    <t>Úrad vlády SR</t>
  </si>
  <si>
    <t>Kancelária Ústavného súdu SR</t>
  </si>
  <si>
    <t>Najvyšší súd SR</t>
  </si>
  <si>
    <t>Generálna prokuratúra SR</t>
  </si>
  <si>
    <t>Najvyšší kontrolný úrad SR</t>
  </si>
  <si>
    <t xml:space="preserve">Ministerstvo zahraničných vecí SR </t>
  </si>
  <si>
    <t>Ministerstvo obrany SR</t>
  </si>
  <si>
    <t>Ministerstvo vnútra SR</t>
  </si>
  <si>
    <t xml:space="preserve">Ministerstvo spravodlivosti SR </t>
  </si>
  <si>
    <t>Ministerstvo financií SR</t>
  </si>
  <si>
    <t>Ministerstvo životného prostredia SR</t>
  </si>
  <si>
    <t>Ministerstvo školstva, vedy, výskumu a športu SR</t>
  </si>
  <si>
    <t>Ministerstvo zdravotníctva SR</t>
  </si>
  <si>
    <t>Ministerstvo práce, sociálnych vecí a rodiny SR</t>
  </si>
  <si>
    <t>Ministerstvo kultúry SR</t>
  </si>
  <si>
    <t>Ministerstvo pôdohospodárstva a rozvoja vidieka SR</t>
  </si>
  <si>
    <t xml:space="preserve">Ministerstvo dopravy, výstavby a regionálneho rozvoja SR </t>
  </si>
  <si>
    <t>Úrad geodézie, kartografie a katastra SR</t>
  </si>
  <si>
    <t>Štatistický úrad SR</t>
  </si>
  <si>
    <t>Úrad pre  verejné obstarávanie</t>
  </si>
  <si>
    <t>Úrad jadrového dozoru SR</t>
  </si>
  <si>
    <t>Úrad priemyselného vlastníctva SR</t>
  </si>
  <si>
    <t>Protimonopolný úrad SR</t>
  </si>
  <si>
    <t>Národný bezpečnostný úrad</t>
  </si>
  <si>
    <t>Správa štátnych hmotných rezerv SR</t>
  </si>
  <si>
    <t>Rada pre vysielanie a retransmisiu</t>
  </si>
  <si>
    <t>Kancelária verejného ochrancu práv</t>
  </si>
  <si>
    <t>Slovenská akadémia vied</t>
  </si>
  <si>
    <t>SPOLU</t>
  </si>
  <si>
    <t>Ministerstvo hospodárstva SR</t>
  </si>
  <si>
    <t>Úrad na ochranu osobných údajov SR</t>
  </si>
  <si>
    <r>
      <rPr>
        <i/>
        <sz val="10"/>
        <rFont val="Arial Narrow"/>
        <family val="2"/>
      </rPr>
      <t xml:space="preserve">z toho:       </t>
    </r>
    <r>
      <rPr>
        <sz val="10"/>
        <rFont val="Arial Narrow"/>
        <family val="2"/>
      </rPr>
      <t>regionálne školstvo</t>
    </r>
  </si>
  <si>
    <t>Úrad pre normalizáciu, metrológiu  a skúšobníctvo SR</t>
  </si>
  <si>
    <r>
      <t xml:space="preserve">Delimitácie 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/
+ </t>
    </r>
    <r>
      <rPr>
        <b/>
        <sz val="8"/>
        <rFont val="Arial Narrow"/>
        <family val="2"/>
      </rPr>
      <t>zvýšenie v kapitole</t>
    </r>
    <r>
      <rPr>
        <b/>
        <sz val="10"/>
        <rFont val="Arial Narrow"/>
        <family val="2"/>
      </rPr>
      <t xml:space="preserve">
</t>
    </r>
    <r>
      <rPr>
        <b/>
        <sz val="11"/>
        <rFont val="Arial Narrow"/>
        <family val="2"/>
      </rPr>
      <t>-</t>
    </r>
    <r>
      <rPr>
        <b/>
        <sz val="10"/>
        <rFont val="Arial Narrow"/>
        <family val="2"/>
      </rPr>
      <t xml:space="preserve">  </t>
    </r>
    <r>
      <rPr>
        <b/>
        <sz val="8"/>
        <rFont val="Arial Narrow"/>
        <family val="2"/>
      </rPr>
      <t>zníženie v kapitole</t>
    </r>
  </si>
  <si>
    <r>
      <t xml:space="preserve">Ministerstvo výstavby a regionálneho rozvoja SR </t>
    </r>
    <r>
      <rPr>
        <vertAlign val="superscript"/>
        <sz val="10"/>
        <rFont val="Arial Narrow"/>
        <family val="2"/>
      </rPr>
      <t>3)</t>
    </r>
  </si>
  <si>
    <r>
      <rPr>
        <vertAlign val="superscript"/>
        <sz val="10"/>
        <rFont val="Arial Narrow"/>
        <family val="2"/>
      </rPr>
      <t>2)</t>
    </r>
    <r>
      <rPr>
        <sz val="10"/>
        <rFont val="Arial Narrow"/>
        <family val="2"/>
      </rPr>
      <t xml:space="preserve">  v zmysle delimitačných protokolov</t>
    </r>
  </si>
  <si>
    <r>
      <rPr>
        <vertAlign val="superscript"/>
        <sz val="10"/>
        <rFont val="Arial Narrow"/>
        <family val="2"/>
      </rPr>
      <t>3)</t>
    </r>
    <r>
      <rPr>
        <sz val="10"/>
        <rFont val="Arial Narrow"/>
        <family val="2"/>
      </rPr>
      <t xml:space="preserve"> v stĺpci 6 je za účelom zachovania porovnateľnej úrovne vykázaný fiktívny údaj</t>
    </r>
  </si>
  <si>
    <r>
      <t>1)</t>
    </r>
    <r>
      <rPr>
        <sz val="10"/>
        <rFont val="Arial Narrow"/>
        <family val="2"/>
      </rPr>
      <t xml:space="preserve">  z výkazu Práca 2 - 04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</si>
</sst>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>
    <font>
      <sz val="11"/>
      <color theme="1"/>
      <name val="Arial Narrow"/>
      <family val="2"/>
    </font>
    <font>
      <sz val="10"/>
      <name val="Arial"/>
      <family val="2"/>
    </font>
    <font>
      <sz val="12"/>
      <name val="Arial CE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vertAlign val="superscript"/>
      <sz val="8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i/>
      <sz val="10"/>
      <name val="Arial Narrow"/>
      <family val="2"/>
    </font>
    <font>
      <vertAlign val="superscript"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</cellStyleXfs>
  <cellXfs count="57">
    <xf numFmtId="0" fontId="0" fillId="0" borderId="0" xfId="0"/>
    <xf numFmtId="0" fontId="4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8" fillId="0" borderId="0" xfId="21" applyFont="1" applyAlignment="1">
      <alignment horizontal="right"/>
      <protection/>
    </xf>
    <xf numFmtId="0" fontId="8" fillId="0" borderId="0" xfId="21" applyFont="1" applyFill="1" applyAlignment="1">
      <alignment horizontal="right"/>
      <protection/>
    </xf>
    <xf numFmtId="0" fontId="9" fillId="0" borderId="0" xfId="21" applyFont="1" applyFill="1" applyAlignment="1">
      <alignment horizontal="right"/>
      <protection/>
    </xf>
    <xf numFmtId="0" fontId="6" fillId="0" borderId="0" xfId="21" applyFont="1" applyFill="1" applyAlignment="1">
      <alignment vertical="center"/>
      <protection/>
    </xf>
    <xf numFmtId="0" fontId="10" fillId="0" borderId="1" xfId="21" applyFont="1" applyFill="1" applyBorder="1" applyAlignment="1">
      <alignment horizontal="center" vertical="center" wrapText="1"/>
      <protection/>
    </xf>
    <xf numFmtId="0" fontId="10" fillId="0" borderId="2" xfId="2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1" fillId="0" borderId="0" xfId="21" applyFont="1" applyFill="1" applyAlignment="1">
      <alignment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4" xfId="21" applyFont="1" applyFill="1" applyBorder="1" applyAlignment="1">
      <alignment horizontal="center"/>
      <protection/>
    </xf>
    <xf numFmtId="0" fontId="8" fillId="0" borderId="4" xfId="21" applyFont="1" applyBorder="1" applyAlignment="1">
      <alignment horizontal="center"/>
      <protection/>
    </xf>
    <xf numFmtId="0" fontId="9" fillId="0" borderId="0" xfId="21" applyFont="1" applyFill="1">
      <alignment/>
      <protection/>
    </xf>
    <xf numFmtId="164" fontId="13" fillId="0" borderId="5" xfId="21" applyNumberFormat="1" applyFont="1" applyBorder="1">
      <alignment/>
      <protection/>
    </xf>
    <xf numFmtId="164" fontId="13" fillId="0" borderId="6" xfId="21" applyNumberFormat="1" applyFont="1" applyFill="1" applyBorder="1">
      <alignment/>
      <protection/>
    </xf>
    <xf numFmtId="4" fontId="13" fillId="0" borderId="5" xfId="21" applyNumberFormat="1" applyFont="1" applyBorder="1">
      <alignment/>
      <protection/>
    </xf>
    <xf numFmtId="3" fontId="13" fillId="0" borderId="5" xfId="21" applyNumberFormat="1" applyFont="1" applyBorder="1">
      <alignment/>
      <protection/>
    </xf>
    <xf numFmtId="164" fontId="13" fillId="0" borderId="6" xfId="21" applyNumberFormat="1" applyFont="1" applyBorder="1">
      <alignment/>
      <protection/>
    </xf>
    <xf numFmtId="4" fontId="13" fillId="0" borderId="6" xfId="21" applyNumberFormat="1" applyFont="1" applyBorder="1">
      <alignment/>
      <protection/>
    </xf>
    <xf numFmtId="3" fontId="13" fillId="0" borderId="6" xfId="21" applyNumberFormat="1" applyFont="1" applyBorder="1">
      <alignment/>
      <protection/>
    </xf>
    <xf numFmtId="4" fontId="13" fillId="0" borderId="6" xfId="21" applyNumberFormat="1" applyFont="1" applyBorder="1" applyAlignment="1">
      <alignment horizontal="right"/>
      <protection/>
    </xf>
    <xf numFmtId="3" fontId="13" fillId="0" borderId="6" xfId="21" applyNumberFormat="1" applyFont="1" applyBorder="1" applyAlignment="1">
      <alignment horizontal="right"/>
      <protection/>
    </xf>
    <xf numFmtId="164" fontId="13" fillId="0" borderId="6" xfId="21" applyNumberFormat="1" applyFont="1" applyBorder="1" applyAlignment="1">
      <alignment horizontal="right"/>
      <protection/>
    </xf>
    <xf numFmtId="164" fontId="13" fillId="0" borderId="1" xfId="21" applyNumberFormat="1" applyFont="1" applyBorder="1">
      <alignment/>
      <protection/>
    </xf>
    <xf numFmtId="164" fontId="13" fillId="0" borderId="1" xfId="21" applyNumberFormat="1" applyFont="1" applyFill="1" applyBorder="1">
      <alignment/>
      <protection/>
    </xf>
    <xf numFmtId="4" fontId="13" fillId="0" borderId="1" xfId="21" applyNumberFormat="1" applyFont="1" applyBorder="1">
      <alignment/>
      <protection/>
    </xf>
    <xf numFmtId="3" fontId="13" fillId="0" borderId="1" xfId="21" applyNumberFormat="1" applyFont="1" applyBorder="1">
      <alignment/>
      <protection/>
    </xf>
    <xf numFmtId="0" fontId="5" fillId="2" borderId="7" xfId="21" applyFont="1" applyFill="1" applyBorder="1" applyAlignment="1">
      <alignment horizontal="right"/>
      <protection/>
    </xf>
    <xf numFmtId="164" fontId="3" fillId="2" borderId="7" xfId="21" applyNumberFormat="1" applyFont="1" applyFill="1" applyBorder="1" applyAlignment="1">
      <alignment horizontal="right"/>
      <protection/>
    </xf>
    <xf numFmtId="164" fontId="3" fillId="2" borderId="7" xfId="21" applyNumberFormat="1" applyFont="1" applyFill="1" applyBorder="1">
      <alignment/>
      <protection/>
    </xf>
    <xf numFmtId="4" fontId="3" fillId="2" borderId="7" xfId="21" applyNumberFormat="1" applyFont="1" applyFill="1" applyBorder="1">
      <alignment/>
      <protection/>
    </xf>
    <xf numFmtId="3" fontId="3" fillId="2" borderId="7" xfId="21" applyNumberFormat="1" applyFont="1" applyFill="1" applyBorder="1">
      <alignment/>
      <protection/>
    </xf>
    <xf numFmtId="0" fontId="14" fillId="0" borderId="0" xfId="21" applyFont="1">
      <alignment/>
      <protection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15" fillId="0" borderId="5" xfId="21" applyFont="1" applyBorder="1">
      <alignment/>
      <protection/>
    </xf>
    <xf numFmtId="0" fontId="15" fillId="0" borderId="6" xfId="21" applyFont="1" applyBorder="1">
      <alignment/>
      <protection/>
    </xf>
    <xf numFmtId="0" fontId="15" fillId="0" borderId="6" xfId="21" applyFont="1" applyBorder="1" applyAlignment="1">
      <alignment horizontal="right" indent="1"/>
      <protection/>
    </xf>
    <xf numFmtId="0" fontId="15" fillId="0" borderId="6" xfId="21" applyFont="1" applyBorder="1" applyAlignment="1">
      <alignment horizontal="left"/>
      <protection/>
    </xf>
    <xf numFmtId="0" fontId="15" fillId="0" borderId="1" xfId="21" applyFont="1" applyBorder="1" applyAlignment="1">
      <alignment horizontal="left"/>
      <protection/>
    </xf>
    <xf numFmtId="0" fontId="15" fillId="0" borderId="1" xfId="21" applyFont="1" applyBorder="1">
      <alignment/>
      <protection/>
    </xf>
    <xf numFmtId="0" fontId="10" fillId="0" borderId="1" xfId="2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 applyAlignment="1">
      <alignment horizontal="center" wrapText="1"/>
      <protection/>
    </xf>
    <xf numFmtId="0" fontId="7" fillId="0" borderId="0" xfId="20" applyFont="1" applyAlignment="1" quotePrefix="1">
      <alignment horizontal="center"/>
      <protection/>
    </xf>
    <xf numFmtId="0" fontId="5" fillId="0" borderId="6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3" borderId="6" xfId="21" applyFont="1" applyFill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8" fillId="0" borderId="0" xfId="2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Analýza_ŠR2003_ročná" xfId="20"/>
    <cellStyle name="normálne_Zoznam_kapitol" xfId="21"/>
    <cellStyle name="normálne 2" xfId="22"/>
    <cellStyle name="normální_Analýza_ŠR_2000_ročná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&#253;za%20&#353;tvr&#357;ro&#269;ne\V&#221;VOJ_ZAMESTNANOSTI_&#353;tvr&#357;ro&#269;ne\Zamestnanos&#357;_2010\Zamestnanos&#357;_za_I_Q_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&#253;za%20&#353;tvr&#357;ro&#269;ne\V&#221;VOJ_ZAMESTNANOSTI_&#353;tvr&#357;ro&#269;ne\Zamestnanos&#357;_2011\Zamestnanos&#357;_za_I_Q_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_Spolu_čisté"/>
      <sheetName val="Aparáty_čisté"/>
      <sheetName val="Podr_RO_čisté"/>
      <sheetName val="Prísp_čisté"/>
      <sheetName val="Dáta"/>
      <sheetName val="RO_Spolu_vzorce"/>
      <sheetName val="Aparáty_vzorce"/>
      <sheetName val="Podr_RO_vzorce"/>
      <sheetName val="Prísp_vzorce"/>
      <sheetName val="Odmeny_kapitoly_ŠR"/>
      <sheetName val="Odmeny_Aparáty"/>
      <sheetName val="Odmeny_kategórie_zam"/>
      <sheetName val="Skutočnosť"/>
      <sheetName val="Verejná_správa správna"/>
      <sheetName val="Priemerky_VS_SPOLU"/>
      <sheetName val="Admin_kap 2010"/>
      <sheetName val="Admin_kap_2007"/>
      <sheetName val="SUMÁR"/>
      <sheetName val="KNR"/>
      <sheetName val="KP"/>
      <sheetName val="ÚV"/>
      <sheetName val="KÚS"/>
      <sheetName val="NS"/>
      <sheetName val="GP"/>
      <sheetName val="NKÚ"/>
      <sheetName val="MZV"/>
      <sheetName val="MO"/>
      <sheetName val="MV"/>
      <sheetName val="MS"/>
      <sheetName val="MF"/>
      <sheetName val="MŽP"/>
      <sheetName val="MŠkol"/>
      <sheetName val="MZdr"/>
      <sheetName val="MPSVR"/>
      <sheetName val="MK"/>
      <sheetName val="MH"/>
      <sheetName val="MPô"/>
      <sheetName val="MVRR"/>
      <sheetName val="MDPT"/>
      <sheetName val="ÚGKK"/>
      <sheetName val="ŠÚ"/>
      <sheetName val="ÚVO"/>
      <sheetName val="ÚJD"/>
      <sheetName val="ÚPV"/>
      <sheetName val="ÚNMS"/>
      <sheetName val="PÚ"/>
      <sheetName val="NBÚ"/>
      <sheetName val="SŠHR"/>
      <sheetName val="RVR"/>
      <sheetName val="KVOP"/>
      <sheetName val="ÚOOÚ"/>
      <sheetName val="SAV"/>
      <sheetName val="Cirkvi"/>
      <sheetName val="FONDY"/>
      <sheetName val="ŠFRB"/>
      <sheetName val="ENVIRONMENT"/>
      <sheetName val="SPozemkF"/>
      <sheetName val="NJF"/>
      <sheetName val="FNM"/>
      <sheetName val="Ďalšie_subjekty_vs_SPOLU"/>
      <sheetName val="Slovenská_konsolidačná"/>
      <sheetName val="Ústav_pamäti_národa"/>
      <sheetName val="ÚpDnZS"/>
      <sheetName val="Veriteľ"/>
      <sheetName val="SNSpĽP"/>
      <sheetName val="SRoz"/>
      <sheetName val="STV"/>
      <sheetName val="RTVS"/>
      <sheetName val="TASR"/>
      <sheetName val="ÚDVA"/>
      <sheetName val="AVF"/>
      <sheetName val="VÚC_spolu"/>
      <sheetName val="VÚC_Bratislava"/>
      <sheetName val="VÚC_Trnava"/>
      <sheetName val="VÚC_Trenčín"/>
      <sheetName val="VÚC_Nitra"/>
      <sheetName val="VÚC_Žilina"/>
      <sheetName val="VÚC_B_Bystrica"/>
      <sheetName val="VÚC_Prešov"/>
      <sheetName val="VÚC_Košice"/>
      <sheetName val="VÚC_Obce"/>
      <sheetName val="Sociálna_poisťovňa"/>
      <sheetName val="Zdrav_poisťovne"/>
      <sheetName val="Všeobecná"/>
      <sheetName val="Spoločná"/>
      <sheetName val="APOLLO"/>
      <sheetName val="SIDERIA"/>
      <sheetName val="DÔVERA"/>
      <sheetName val="UNION"/>
      <sheetName val="J&amp;T_Európska"/>
      <sheetName val="SUMÁR_cudzina"/>
      <sheetName val="KNR_cudz"/>
      <sheetName val="KP_cudz"/>
      <sheetName val="ÚV_cudz"/>
      <sheetName val="KÚS_cudz"/>
      <sheetName val="NS_cudz"/>
      <sheetName val="GP_cudz"/>
      <sheetName val="NKÚ_cudz"/>
      <sheetName val="MZV_cudz"/>
      <sheetName val="MO_cudz"/>
      <sheetName val="MV_cudz"/>
      <sheetName val="MS_cudz"/>
      <sheetName val="MF_cudz"/>
      <sheetName val="MŽP_cudz"/>
      <sheetName val="MŠkol_cudz"/>
      <sheetName val="MZdr_cudz"/>
      <sheetName val="MPSVR_cudz"/>
      <sheetName val="MK_cudz"/>
      <sheetName val="MH_cudz"/>
      <sheetName val="MPô_cudz"/>
      <sheetName val="MVRR_cudz"/>
      <sheetName val="MDPT_cudz"/>
      <sheetName val="NBÚ_cudz"/>
      <sheetName val="SUMÁR_AK"/>
      <sheetName val="KNR_AK"/>
      <sheetName val="KP_AK"/>
      <sheetName val="ÚV_AK"/>
      <sheetName val="KÚS_AK"/>
      <sheetName val="NS_AK"/>
      <sheetName val="GP_AK"/>
      <sheetName val="NKÚ_AK"/>
      <sheetName val="MZV_AK"/>
      <sheetName val="MO_AK"/>
      <sheetName val="MV_AK"/>
      <sheetName val="MS_AK"/>
      <sheetName val="MF_AK"/>
      <sheetName val="MŽP_AK"/>
      <sheetName val="MŠkol_AK"/>
      <sheetName val="MZdr_AK"/>
      <sheetName val="MPSVR_AK"/>
      <sheetName val="MK_AK"/>
      <sheetName val="MH_AK"/>
      <sheetName val="MPô_AK"/>
      <sheetName val="MVRR_AK"/>
      <sheetName val="MDPT_AK"/>
      <sheetName val="ÚGKK_AK"/>
      <sheetName val="ŠÚ_AK"/>
      <sheetName val="ÚVO_AK"/>
      <sheetName val="ÚJD_AK"/>
      <sheetName val="ÚPV_AK"/>
      <sheetName val="ÚNMS_AK"/>
      <sheetName val="PÚ_AK"/>
      <sheetName val="NBÚ_AK"/>
      <sheetName val="SŠHR_AK"/>
      <sheetName val="RVR_AK"/>
      <sheetName val="KVOP_AK"/>
      <sheetName val="SAV_AK"/>
      <sheetName val="výkaz_RŠ"/>
      <sheetName val="SUMÁR_Upr_rozp_účel"/>
      <sheetName val="VM_Upr_rozp_účel"/>
      <sheetName val="DK_Upr_rozp_účel"/>
      <sheetName val="MK_Upr_rozp_účel"/>
      <sheetName val="AB_Upr_rozp_účel"/>
      <sheetName val="MB_Upr_rozp_úč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1">
          <cell r="F21">
            <v>133.7</v>
          </cell>
        </row>
      </sheetData>
      <sheetData sheetId="14"/>
      <sheetData sheetId="15"/>
      <sheetData sheetId="16"/>
      <sheetData sheetId="17">
        <row r="9">
          <cell r="D9">
            <v>127961.5</v>
          </cell>
        </row>
      </sheetData>
      <sheetData sheetId="18">
        <row r="9">
          <cell r="D9">
            <v>548</v>
          </cell>
        </row>
      </sheetData>
      <sheetData sheetId="19">
        <row r="9">
          <cell r="D9">
            <v>89.4</v>
          </cell>
        </row>
      </sheetData>
      <sheetData sheetId="20">
        <row r="9">
          <cell r="D9">
            <v>555.4000000000001</v>
          </cell>
        </row>
      </sheetData>
      <sheetData sheetId="21">
        <row r="9">
          <cell r="D9">
            <v>81.9</v>
          </cell>
        </row>
      </sheetData>
      <sheetData sheetId="22">
        <row r="9">
          <cell r="D9">
            <v>176.5</v>
          </cell>
        </row>
      </sheetData>
      <sheetData sheetId="23">
        <row r="9">
          <cell r="D9">
            <v>1735.8000000000002</v>
          </cell>
        </row>
      </sheetData>
      <sheetData sheetId="24">
        <row r="9">
          <cell r="D9">
            <v>310.4</v>
          </cell>
        </row>
      </sheetData>
      <sheetData sheetId="25">
        <row r="9">
          <cell r="D9">
            <v>1102</v>
          </cell>
        </row>
      </sheetData>
      <sheetData sheetId="26">
        <row r="9">
          <cell r="D9">
            <v>21490.5</v>
          </cell>
        </row>
      </sheetData>
      <sheetData sheetId="27">
        <row r="9">
          <cell r="D9">
            <v>35929.8</v>
          </cell>
        </row>
      </sheetData>
      <sheetData sheetId="28">
        <row r="9">
          <cell r="D9">
            <v>10960.8</v>
          </cell>
        </row>
      </sheetData>
      <sheetData sheetId="29">
        <row r="9">
          <cell r="D9">
            <v>11180.6</v>
          </cell>
        </row>
      </sheetData>
      <sheetData sheetId="30">
        <row r="9">
          <cell r="D9">
            <v>1644.3</v>
          </cell>
        </row>
      </sheetData>
      <sheetData sheetId="31">
        <row r="9">
          <cell r="D9">
            <v>11999.2</v>
          </cell>
        </row>
      </sheetData>
      <sheetData sheetId="32">
        <row r="9">
          <cell r="D9">
            <v>2750.1</v>
          </cell>
        </row>
      </sheetData>
      <sheetData sheetId="33">
        <row r="9">
          <cell r="D9">
            <v>13128.6</v>
          </cell>
        </row>
      </sheetData>
      <sheetData sheetId="34">
        <row r="9">
          <cell r="D9">
            <v>1134.7</v>
          </cell>
        </row>
      </sheetData>
      <sheetData sheetId="35">
        <row r="9">
          <cell r="D9">
            <v>1012.8000000000001</v>
          </cell>
        </row>
      </sheetData>
      <sheetData sheetId="36">
        <row r="9">
          <cell r="D9">
            <v>3519</v>
          </cell>
        </row>
      </sheetData>
      <sheetData sheetId="37">
        <row r="9">
          <cell r="D9">
            <v>654.9</v>
          </cell>
        </row>
      </sheetData>
      <sheetData sheetId="38">
        <row r="9">
          <cell r="D9">
            <v>1557.1</v>
          </cell>
        </row>
      </sheetData>
      <sheetData sheetId="39">
        <row r="9">
          <cell r="D9">
            <v>2456</v>
          </cell>
        </row>
      </sheetData>
      <sheetData sheetId="40">
        <row r="9">
          <cell r="D9">
            <v>1006.6</v>
          </cell>
        </row>
      </sheetData>
      <sheetData sheetId="41">
        <row r="9">
          <cell r="D9">
            <v>112.9</v>
          </cell>
        </row>
      </sheetData>
      <sheetData sheetId="42">
        <row r="9">
          <cell r="D9">
            <v>87</v>
          </cell>
        </row>
      </sheetData>
      <sheetData sheetId="43">
        <row r="9">
          <cell r="D9">
            <v>139</v>
          </cell>
        </row>
      </sheetData>
      <sheetData sheetId="44">
        <row r="9">
          <cell r="D9">
            <v>73.5</v>
          </cell>
        </row>
      </sheetData>
      <sheetData sheetId="45">
        <row r="9">
          <cell r="D9">
            <v>68.4</v>
          </cell>
        </row>
      </sheetData>
      <sheetData sheetId="46">
        <row r="9">
          <cell r="D9">
            <v>238.79999999999998</v>
          </cell>
        </row>
      </sheetData>
      <sheetData sheetId="47">
        <row r="9">
          <cell r="D9">
            <v>109.7</v>
          </cell>
        </row>
      </sheetData>
      <sheetData sheetId="48">
        <row r="9">
          <cell r="D9">
            <v>35</v>
          </cell>
        </row>
      </sheetData>
      <sheetData sheetId="49">
        <row r="9">
          <cell r="D9">
            <v>34</v>
          </cell>
        </row>
      </sheetData>
      <sheetData sheetId="50">
        <row r="9">
          <cell r="D9">
            <v>34</v>
          </cell>
        </row>
      </sheetData>
      <sheetData sheetId="51">
        <row r="9">
          <cell r="D9">
            <v>2004.8</v>
          </cell>
        </row>
      </sheetData>
      <sheetData sheetId="52"/>
      <sheetData sheetId="53"/>
      <sheetData sheetId="54">
        <row r="9">
          <cell r="E9">
            <v>46</v>
          </cell>
        </row>
      </sheetData>
      <sheetData sheetId="55">
        <row r="9">
          <cell r="E9">
            <v>27.7</v>
          </cell>
        </row>
      </sheetData>
      <sheetData sheetId="56">
        <row r="9">
          <cell r="E9">
            <v>273.5</v>
          </cell>
        </row>
      </sheetData>
      <sheetData sheetId="57">
        <row r="9">
          <cell r="E9">
            <v>9</v>
          </cell>
        </row>
      </sheetData>
      <sheetData sheetId="58">
        <row r="9">
          <cell r="E9">
            <v>90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9">
          <cell r="E9">
            <v>2333.8</v>
          </cell>
        </row>
      </sheetData>
      <sheetData sheetId="84">
        <row r="9">
          <cell r="E9">
            <v>0</v>
          </cell>
        </row>
      </sheetData>
      <sheetData sheetId="85">
        <row r="9">
          <cell r="E9">
            <v>0</v>
          </cell>
        </row>
      </sheetData>
      <sheetData sheetId="86"/>
      <sheetData sheetId="87">
        <row r="9">
          <cell r="E9">
            <v>0</v>
          </cell>
        </row>
      </sheetData>
      <sheetData sheetId="88">
        <row r="9">
          <cell r="E9">
            <v>0</v>
          </cell>
        </row>
      </sheetData>
      <sheetData sheetId="89">
        <row r="9">
          <cell r="E9">
            <v>0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>
        <row r="9">
          <cell r="D9">
            <v>10097.2</v>
          </cell>
        </row>
      </sheetData>
      <sheetData sheetId="148"/>
      <sheetData sheetId="149"/>
      <sheetData sheetId="150"/>
      <sheetData sheetId="151"/>
      <sheetData sheetId="152"/>
      <sheetData sheetId="15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_Spolu_čisté"/>
      <sheetName val="Aparáty_čisté"/>
      <sheetName val="Podr_RO_čisté"/>
      <sheetName val="Prísp_čisté"/>
      <sheetName val="Dáta"/>
      <sheetName val="RO_Spolu_vzorce"/>
      <sheetName val="Aparáty_vzorce"/>
      <sheetName val="Podr_RO_vzorce"/>
      <sheetName val="Prísp_vzorce"/>
      <sheetName val="Odmeny_kapitoly_ŠR"/>
      <sheetName val="Odmeny_Aparáty"/>
      <sheetName val="Odmeny_kategórie_zam"/>
      <sheetName val="Skutočnosť"/>
      <sheetName val="Verejná_správa správna"/>
      <sheetName val="Priemerky_VS_SPOLU"/>
      <sheetName val="Admin_kap 2010"/>
      <sheetName val="Admin_kap_2007"/>
      <sheetName val="SUMÁR"/>
      <sheetName val="KNR"/>
      <sheetName val="KP"/>
      <sheetName val="ÚV"/>
      <sheetName val="KÚS"/>
      <sheetName val="NS"/>
      <sheetName val="GP"/>
      <sheetName val="NKÚ"/>
      <sheetName val="MZV"/>
      <sheetName val="MO"/>
      <sheetName val="MV"/>
      <sheetName val="MS"/>
      <sheetName val="MF"/>
      <sheetName val="MŽP"/>
      <sheetName val="x_MŽP"/>
      <sheetName val="MŠkol"/>
      <sheetName val="MZdr"/>
      <sheetName val="MPSVR"/>
      <sheetName val="MK"/>
      <sheetName val="MH"/>
      <sheetName val="MPô"/>
      <sheetName val="MVRR"/>
      <sheetName val="MDPT"/>
      <sheetName val="ÚGKK"/>
      <sheetName val="ŠÚ"/>
      <sheetName val="ÚVO"/>
      <sheetName val="ÚJD"/>
      <sheetName val="ÚPV"/>
      <sheetName val="ÚNMS"/>
      <sheetName val="PÚ"/>
      <sheetName val="NBÚ"/>
      <sheetName val="SŠHR"/>
      <sheetName val="RVR"/>
      <sheetName val="KVOP"/>
      <sheetName val="ÚOOÚ"/>
      <sheetName val="SAV"/>
      <sheetName val="Cirkvi"/>
      <sheetName val="FONDY"/>
      <sheetName val="ŠFRB"/>
      <sheetName val="ENVIRONMENT"/>
      <sheetName val="SPozemkF"/>
      <sheetName val="NJF"/>
      <sheetName val="FNM"/>
      <sheetName val="Ďalšie_subjekty_vs_SPOLU"/>
      <sheetName val="Slovenská_konsolidačná"/>
      <sheetName val="Ústav_pamäti_národa"/>
      <sheetName val="ÚpDnZS"/>
      <sheetName val="Veriteľ"/>
      <sheetName val="SNSpĽP"/>
      <sheetName val="SRoz"/>
      <sheetName val="STV"/>
      <sheetName val="RTVS"/>
      <sheetName val="TASR"/>
      <sheetName val="ÚDVA"/>
      <sheetName val="AVF"/>
      <sheetName val="VÚC_spolu"/>
      <sheetName val="VÚC_Bratislava"/>
      <sheetName val="VÚC_Trnava"/>
      <sheetName val="VÚC_Trenčín"/>
      <sheetName val="VÚC_Nitra"/>
      <sheetName val="VÚC_Žilina"/>
      <sheetName val="VÚC_B_Bystrica"/>
      <sheetName val="VÚC_Prešov"/>
      <sheetName val="VÚC_Košice"/>
      <sheetName val="VÚC_Obce"/>
      <sheetName val="Sociálna_poisťovňa"/>
      <sheetName val="Zdrav_poisťovne"/>
      <sheetName val="Všeobecná"/>
      <sheetName val="Spoločná"/>
      <sheetName val="APOLLO"/>
      <sheetName val="SIDERIA"/>
      <sheetName val="DÔVERA"/>
      <sheetName val="UNION"/>
      <sheetName val="J&amp;T_Európska"/>
      <sheetName val="SUMÁR_cudzina"/>
      <sheetName val="KNR_cudz"/>
      <sheetName val="KP_cudz"/>
      <sheetName val="ÚV_cudz"/>
      <sheetName val="KÚS_cudz"/>
      <sheetName val="NS_cudz"/>
      <sheetName val="GP_cudz"/>
      <sheetName val="NKÚ_cudz"/>
      <sheetName val="MZV_cudz"/>
      <sheetName val="MO_cudz"/>
      <sheetName val="MV_cudz"/>
      <sheetName val="MS_cudz"/>
      <sheetName val="MF_cudz"/>
      <sheetName val="MŽP_cudz"/>
      <sheetName val="x_MŽP_cudz"/>
      <sheetName val="MŠkol_cudz"/>
      <sheetName val="MZdr_cudz"/>
      <sheetName val="MPSVR_cudz"/>
      <sheetName val="MK_cudz"/>
      <sheetName val="MH_cudz"/>
      <sheetName val="MPô_cudz"/>
      <sheetName val="MVRR_cudz"/>
      <sheetName val="MDPT_cudz"/>
      <sheetName val="NBÚ_cudz"/>
      <sheetName val="SUMÁR_AK"/>
      <sheetName val="KNR_AK"/>
      <sheetName val="KP_AK"/>
      <sheetName val="ÚV_AK"/>
      <sheetName val="KÚS_AK"/>
      <sheetName val="NS_AK"/>
      <sheetName val="GP_AK"/>
      <sheetName val="NKÚ_AK"/>
      <sheetName val="MZV_AK"/>
      <sheetName val="MO_AK"/>
      <sheetName val="MV_AK"/>
      <sheetName val="MS_AK"/>
      <sheetName val="MF_AK"/>
      <sheetName val="MŽP_AK"/>
      <sheetName val="x_MŽP_AK"/>
      <sheetName val="MŠkol_AK"/>
      <sheetName val="MZdr_AK"/>
      <sheetName val="MPSVR_AK"/>
      <sheetName val="MK_AK"/>
      <sheetName val="MH_AK"/>
      <sheetName val="MPô_AK"/>
      <sheetName val="MVRR_AK"/>
      <sheetName val="MDPT_AK"/>
      <sheetName val="ÚGKK_AK"/>
      <sheetName val="ŠÚ_AK"/>
      <sheetName val="ÚVO_AK"/>
      <sheetName val="ÚJD_AK"/>
      <sheetName val="ÚPV_AK"/>
      <sheetName val="ÚNMS_AK"/>
      <sheetName val="PÚ_AK"/>
      <sheetName val="NBÚ_AK"/>
      <sheetName val="SŠHR_AK"/>
      <sheetName val="RVR_AK"/>
      <sheetName val="KVOP_AK"/>
      <sheetName val="SAV_AK"/>
      <sheetName val="výkaz_RŠ"/>
      <sheetName val="SUMÁR_Upr_rozp_účel"/>
      <sheetName val="VM_Upr_rozp_účel"/>
      <sheetName val="DK_Upr_rozp_účel"/>
      <sheetName val="MK_Upr_rozp_účel"/>
      <sheetName val="AB_Upr_rozp_účel"/>
      <sheetName val="MB_Upr_rozp_účel"/>
      <sheetName val="DJ_Upr_rozp_úč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9">
          <cell r="D9">
            <v>516.7</v>
          </cell>
        </row>
      </sheetData>
      <sheetData sheetId="19" refreshError="1">
        <row r="9">
          <cell r="D9">
            <v>89.9</v>
          </cell>
        </row>
      </sheetData>
      <sheetData sheetId="20" refreshError="1">
        <row r="9">
          <cell r="D9">
            <v>526.4</v>
          </cell>
        </row>
      </sheetData>
      <sheetData sheetId="21" refreshError="1">
        <row r="9">
          <cell r="D9">
            <v>85.9</v>
          </cell>
        </row>
      </sheetData>
      <sheetData sheetId="22" refreshError="1">
        <row r="9">
          <cell r="D9">
            <v>213</v>
          </cell>
        </row>
      </sheetData>
      <sheetData sheetId="23" refreshError="1">
        <row r="9">
          <cell r="D9">
            <v>1730.6</v>
          </cell>
        </row>
      </sheetData>
      <sheetData sheetId="24" refreshError="1">
        <row r="9">
          <cell r="D9">
            <v>292.8</v>
          </cell>
        </row>
      </sheetData>
      <sheetData sheetId="25" refreshError="1">
        <row r="9">
          <cell r="D9">
            <v>1146.6999999999998</v>
          </cell>
        </row>
      </sheetData>
      <sheetData sheetId="26" refreshError="1">
        <row r="9">
          <cell r="D9">
            <v>20822.199999999997</v>
          </cell>
        </row>
      </sheetData>
      <sheetData sheetId="27" refreshError="1">
        <row r="9">
          <cell r="D9">
            <v>34420.5</v>
          </cell>
        </row>
      </sheetData>
      <sheetData sheetId="28" refreshError="1">
        <row r="9">
          <cell r="D9">
            <v>11007.800000000001</v>
          </cell>
        </row>
      </sheetData>
      <sheetData sheetId="29" refreshError="1">
        <row r="9">
          <cell r="D9">
            <v>10440.900000000001</v>
          </cell>
        </row>
      </sheetData>
      <sheetData sheetId="30" refreshError="1"/>
      <sheetData sheetId="31" refreshError="1">
        <row r="9">
          <cell r="D9">
            <v>1540.3</v>
          </cell>
        </row>
      </sheetData>
      <sheetData sheetId="32" refreshError="1">
        <row r="9">
          <cell r="D9">
            <v>11949.1</v>
          </cell>
        </row>
      </sheetData>
      <sheetData sheetId="33" refreshError="1">
        <row r="9">
          <cell r="D9">
            <v>2486.1000000000004</v>
          </cell>
        </row>
      </sheetData>
      <sheetData sheetId="34" refreshError="1">
        <row r="9">
          <cell r="D9">
            <v>12089</v>
          </cell>
        </row>
      </sheetData>
      <sheetData sheetId="35" refreshError="1">
        <row r="9">
          <cell r="D9">
            <v>1051.6</v>
          </cell>
        </row>
      </sheetData>
      <sheetData sheetId="36" refreshError="1">
        <row r="9">
          <cell r="D9">
            <v>861.3</v>
          </cell>
        </row>
      </sheetData>
      <sheetData sheetId="37" refreshError="1">
        <row r="9">
          <cell r="D9">
            <v>3473.3</v>
          </cell>
        </row>
      </sheetData>
      <sheetData sheetId="38" refreshError="1">
        <row r="9">
          <cell r="D9">
            <v>0</v>
          </cell>
        </row>
      </sheetData>
      <sheetData sheetId="39" refreshError="1">
        <row r="9">
          <cell r="D9">
            <v>1914</v>
          </cell>
        </row>
      </sheetData>
      <sheetData sheetId="40" refreshError="1">
        <row r="9">
          <cell r="D9">
            <v>2345.5</v>
          </cell>
        </row>
      </sheetData>
      <sheetData sheetId="41" refreshError="1">
        <row r="9">
          <cell r="D9">
            <v>980.9</v>
          </cell>
        </row>
      </sheetData>
      <sheetData sheetId="42" refreshError="1">
        <row r="9">
          <cell r="D9">
            <v>104.5</v>
          </cell>
        </row>
      </sheetData>
      <sheetData sheetId="43" refreshError="1">
        <row r="9">
          <cell r="D9">
            <v>88</v>
          </cell>
        </row>
      </sheetData>
      <sheetData sheetId="44" refreshError="1">
        <row r="9">
          <cell r="D9">
            <v>136.8</v>
          </cell>
        </row>
      </sheetData>
      <sheetData sheetId="45" refreshError="1">
        <row r="9">
          <cell r="D9">
            <v>68.2</v>
          </cell>
        </row>
      </sheetData>
      <sheetData sheetId="46" refreshError="1">
        <row r="9">
          <cell r="D9">
            <v>59.3</v>
          </cell>
        </row>
      </sheetData>
      <sheetData sheetId="47" refreshError="1">
        <row r="9">
          <cell r="D9">
            <v>225.5</v>
          </cell>
        </row>
      </sheetData>
      <sheetData sheetId="48" refreshError="1">
        <row r="9">
          <cell r="D9">
            <v>105.6</v>
          </cell>
        </row>
      </sheetData>
      <sheetData sheetId="49" refreshError="1">
        <row r="9">
          <cell r="D9">
            <v>32.2</v>
          </cell>
        </row>
      </sheetData>
      <sheetData sheetId="50" refreshError="1">
        <row r="9">
          <cell r="D9">
            <v>35</v>
          </cell>
        </row>
      </sheetData>
      <sheetData sheetId="51" refreshError="1">
        <row r="9">
          <cell r="D9">
            <v>33</v>
          </cell>
        </row>
      </sheetData>
      <sheetData sheetId="52" refreshError="1">
        <row r="9">
          <cell r="D9">
            <v>1982.3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>
        <row r="9">
          <cell r="D9">
            <v>10099.8</v>
          </cell>
        </row>
      </sheetData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I48"/>
  <sheetViews>
    <sheetView tabSelected="1" workbookViewId="0" topLeftCell="A1">
      <selection activeCell="A48" sqref="A1:I48"/>
    </sheetView>
  </sheetViews>
  <sheetFormatPr defaultColWidth="9.140625" defaultRowHeight="16.5"/>
  <cols>
    <col min="1" max="1" width="42.421875" style="36" customWidth="1"/>
    <col min="2" max="2" width="10.7109375" style="36" customWidth="1"/>
    <col min="3" max="3" width="10.7109375" style="35" customWidth="1"/>
    <col min="4" max="5" width="9.7109375" style="35" customWidth="1"/>
    <col min="6" max="7" width="10.7109375" style="1" customWidth="1"/>
    <col min="8" max="9" width="9.7109375" style="1" customWidth="1"/>
    <col min="10" max="16384" width="9.140625" style="1" customWidth="1"/>
  </cols>
  <sheetData>
    <row r="1" spans="1:9" ht="15.7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s="2" customFormat="1" ht="21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2</v>
      </c>
      <c r="B3" s="47"/>
      <c r="C3" s="47"/>
      <c r="D3" s="47"/>
      <c r="E3" s="47"/>
      <c r="F3" s="47"/>
      <c r="G3" s="47"/>
      <c r="H3" s="47"/>
      <c r="I3" s="47"/>
    </row>
    <row r="4" spans="1:9" s="5" customFormat="1" ht="15" customHeight="1">
      <c r="A4" s="3"/>
      <c r="B4" s="3"/>
      <c r="C4" s="3"/>
      <c r="D4" s="4"/>
      <c r="E4" s="4"/>
      <c r="I4" s="3" t="s">
        <v>3</v>
      </c>
    </row>
    <row r="5" spans="1:9" s="6" customFormat="1" ht="21" customHeight="1">
      <c r="A5" s="48" t="s">
        <v>4</v>
      </c>
      <c r="B5" s="51" t="s">
        <v>5</v>
      </c>
      <c r="C5" s="51"/>
      <c r="D5" s="51"/>
      <c r="E5" s="51"/>
      <c r="F5" s="51"/>
      <c r="G5" s="51"/>
      <c r="H5" s="51"/>
      <c r="I5" s="51"/>
    </row>
    <row r="6" spans="1:9" s="6" customFormat="1" ht="76.5" customHeight="1">
      <c r="A6" s="49"/>
      <c r="B6" s="52" t="s">
        <v>6</v>
      </c>
      <c r="C6" s="52"/>
      <c r="D6" s="53" t="s">
        <v>7</v>
      </c>
      <c r="E6" s="43" t="s">
        <v>8</v>
      </c>
      <c r="F6" s="43" t="s">
        <v>50</v>
      </c>
      <c r="G6" s="7" t="s">
        <v>9</v>
      </c>
      <c r="H6" s="53" t="s">
        <v>10</v>
      </c>
      <c r="I6" s="43" t="s">
        <v>11</v>
      </c>
    </row>
    <row r="7" spans="1:9" s="10" customFormat="1" ht="20.25" customHeight="1" thickBot="1">
      <c r="A7" s="50"/>
      <c r="B7" s="7" t="s">
        <v>12</v>
      </c>
      <c r="C7" s="8" t="s">
        <v>13</v>
      </c>
      <c r="D7" s="54"/>
      <c r="E7" s="44"/>
      <c r="F7" s="44"/>
      <c r="G7" s="9" t="s">
        <v>13</v>
      </c>
      <c r="H7" s="54"/>
      <c r="I7" s="44"/>
    </row>
    <row r="8" spans="1:9" s="14" customFormat="1" ht="14.25" thickBot="1" thickTop="1">
      <c r="A8" s="11" t="s">
        <v>14</v>
      </c>
      <c r="B8" s="11">
        <v>1</v>
      </c>
      <c r="C8" s="12">
        <v>2</v>
      </c>
      <c r="D8" s="13">
        <v>3</v>
      </c>
      <c r="E8" s="12">
        <v>4</v>
      </c>
      <c r="F8" s="12">
        <v>5</v>
      </c>
      <c r="G8" s="12">
        <v>6</v>
      </c>
      <c r="H8" s="13">
        <v>7</v>
      </c>
      <c r="I8" s="12">
        <v>8</v>
      </c>
    </row>
    <row r="9" spans="1:9" ht="19.5" customHeight="1" thickTop="1">
      <c r="A9" s="37" t="s">
        <v>15</v>
      </c>
      <c r="B9" s="15">
        <f>'[1]KNR'!$D$9</f>
        <v>548</v>
      </c>
      <c r="C9" s="16">
        <f>'[2]KNR'!D$9</f>
        <v>516.7</v>
      </c>
      <c r="D9" s="15">
        <f>C9-B9</f>
        <v>-31.299999999999955</v>
      </c>
      <c r="E9" s="17">
        <f>ROUND(D9/B9*100,2)</f>
        <v>-5.71</v>
      </c>
      <c r="F9" s="18"/>
      <c r="G9" s="16">
        <f>C9+F9</f>
        <v>516.7</v>
      </c>
      <c r="H9" s="15">
        <f>G9-B9</f>
        <v>-31.299999999999955</v>
      </c>
      <c r="I9" s="17">
        <f>ROUND(H9/B9*100,2)</f>
        <v>-5.71</v>
      </c>
    </row>
    <row r="10" spans="1:9" ht="19.5" customHeight="1">
      <c r="A10" s="38" t="s">
        <v>16</v>
      </c>
      <c r="B10" s="19">
        <f>'[1]KP'!$D$9</f>
        <v>89.4</v>
      </c>
      <c r="C10" s="16">
        <f>'[2]KP'!D$9</f>
        <v>89.9</v>
      </c>
      <c r="D10" s="15">
        <f aca="true" t="shared" si="0" ref="D10:D44">C10-B10</f>
        <v>0.5</v>
      </c>
      <c r="E10" s="20">
        <f aca="true" t="shared" si="1" ref="E10:E45">ROUND(D10/B10*100,2)</f>
        <v>0.56</v>
      </c>
      <c r="F10" s="21"/>
      <c r="G10" s="16">
        <f aca="true" t="shared" si="2" ref="G10:G44">C10+F10</f>
        <v>89.9</v>
      </c>
      <c r="H10" s="15">
        <f aca="true" t="shared" si="3" ref="H10:H44">G10-B10</f>
        <v>0.5</v>
      </c>
      <c r="I10" s="20">
        <f aca="true" t="shared" si="4" ref="I10:I45">ROUND(H10/B10*100,2)</f>
        <v>0.56</v>
      </c>
    </row>
    <row r="11" spans="1:9" ht="19.5" customHeight="1">
      <c r="A11" s="38" t="s">
        <v>17</v>
      </c>
      <c r="B11" s="19">
        <f>'[1]ÚV'!$D$9</f>
        <v>555.4000000000001</v>
      </c>
      <c r="C11" s="16">
        <f>'[2]ÚV'!D$9</f>
        <v>526.4</v>
      </c>
      <c r="D11" s="15">
        <f t="shared" si="0"/>
        <v>-29.000000000000114</v>
      </c>
      <c r="E11" s="20">
        <f t="shared" si="1"/>
        <v>-5.22</v>
      </c>
      <c r="F11" s="21">
        <f>-9+4</f>
        <v>-5</v>
      </c>
      <c r="G11" s="16">
        <f>C11-F11</f>
        <v>531.4</v>
      </c>
      <c r="H11" s="15">
        <f t="shared" si="3"/>
        <v>-24.000000000000114</v>
      </c>
      <c r="I11" s="20">
        <f t="shared" si="4"/>
        <v>-4.32</v>
      </c>
    </row>
    <row r="12" spans="1:9" ht="19.5" customHeight="1">
      <c r="A12" s="38" t="s">
        <v>18</v>
      </c>
      <c r="B12" s="19">
        <f>'[1]KÚS'!$D$9</f>
        <v>81.9</v>
      </c>
      <c r="C12" s="16">
        <f>'[2]KÚS'!D$9</f>
        <v>85.9</v>
      </c>
      <c r="D12" s="15">
        <f t="shared" si="0"/>
        <v>4</v>
      </c>
      <c r="E12" s="20">
        <f t="shared" si="1"/>
        <v>4.88</v>
      </c>
      <c r="F12" s="21"/>
      <c r="G12" s="16">
        <f t="shared" si="2"/>
        <v>85.9</v>
      </c>
      <c r="H12" s="15">
        <f t="shared" si="3"/>
        <v>4</v>
      </c>
      <c r="I12" s="20">
        <f t="shared" si="4"/>
        <v>4.88</v>
      </c>
    </row>
    <row r="13" spans="1:9" ht="19.5" customHeight="1">
      <c r="A13" s="38" t="s">
        <v>19</v>
      </c>
      <c r="B13" s="19">
        <f>'[1]NS'!$D$9</f>
        <v>176.5</v>
      </c>
      <c r="C13" s="16">
        <f>'[2]NS'!D$9</f>
        <v>213</v>
      </c>
      <c r="D13" s="15">
        <f t="shared" si="0"/>
        <v>36.5</v>
      </c>
      <c r="E13" s="20">
        <f t="shared" si="1"/>
        <v>20.68</v>
      </c>
      <c r="F13" s="21"/>
      <c r="G13" s="16">
        <f t="shared" si="2"/>
        <v>213</v>
      </c>
      <c r="H13" s="15">
        <f t="shared" si="3"/>
        <v>36.5</v>
      </c>
      <c r="I13" s="20">
        <f t="shared" si="4"/>
        <v>20.68</v>
      </c>
    </row>
    <row r="14" spans="1:9" ht="19.5" customHeight="1">
      <c r="A14" s="38" t="s">
        <v>20</v>
      </c>
      <c r="B14" s="19">
        <f>'[1]GP'!$D$9</f>
        <v>1735.8000000000002</v>
      </c>
      <c r="C14" s="16">
        <f>'[2]GP'!D$9</f>
        <v>1730.6</v>
      </c>
      <c r="D14" s="15">
        <f t="shared" si="0"/>
        <v>-5.200000000000273</v>
      </c>
      <c r="E14" s="20">
        <f t="shared" si="1"/>
        <v>-0.3</v>
      </c>
      <c r="F14" s="21"/>
      <c r="G14" s="16">
        <f t="shared" si="2"/>
        <v>1730.6</v>
      </c>
      <c r="H14" s="15">
        <f t="shared" si="3"/>
        <v>-5.200000000000273</v>
      </c>
      <c r="I14" s="20">
        <f t="shared" si="4"/>
        <v>-0.3</v>
      </c>
    </row>
    <row r="15" spans="1:9" ht="19.5" customHeight="1">
      <c r="A15" s="38" t="s">
        <v>21</v>
      </c>
      <c r="B15" s="19">
        <f>'[1]NKÚ'!$D$9</f>
        <v>310.4</v>
      </c>
      <c r="C15" s="16">
        <f>'[2]NKÚ'!D$9</f>
        <v>292.8</v>
      </c>
      <c r="D15" s="15">
        <f t="shared" si="0"/>
        <v>-17.599999999999966</v>
      </c>
      <c r="E15" s="20">
        <f t="shared" si="1"/>
        <v>-5.67</v>
      </c>
      <c r="F15" s="21"/>
      <c r="G15" s="16">
        <f t="shared" si="2"/>
        <v>292.8</v>
      </c>
      <c r="H15" s="15">
        <f t="shared" si="3"/>
        <v>-17.599999999999966</v>
      </c>
      <c r="I15" s="20">
        <f t="shared" si="4"/>
        <v>-5.67</v>
      </c>
    </row>
    <row r="16" spans="1:9" ht="19.5" customHeight="1">
      <c r="A16" s="38" t="s">
        <v>22</v>
      </c>
      <c r="B16" s="19">
        <f>'[1]MZV'!$D$9</f>
        <v>1102</v>
      </c>
      <c r="C16" s="16">
        <f>'[2]MZV'!D$9</f>
        <v>1146.6999999999998</v>
      </c>
      <c r="D16" s="15">
        <f t="shared" si="0"/>
        <v>44.69999999999982</v>
      </c>
      <c r="E16" s="20">
        <f t="shared" si="1"/>
        <v>4.06</v>
      </c>
      <c r="F16" s="21">
        <f>61+9</f>
        <v>70</v>
      </c>
      <c r="G16" s="16">
        <f>C16-F16</f>
        <v>1076.6999999999998</v>
      </c>
      <c r="H16" s="15">
        <f t="shared" si="3"/>
        <v>-25.300000000000182</v>
      </c>
      <c r="I16" s="20">
        <f t="shared" si="4"/>
        <v>-2.3</v>
      </c>
    </row>
    <row r="17" spans="1:9" ht="19.5" customHeight="1">
      <c r="A17" s="38" t="s">
        <v>23</v>
      </c>
      <c r="B17" s="19">
        <f>'[1]MO'!$D$9</f>
        <v>21490.5</v>
      </c>
      <c r="C17" s="16">
        <f>'[2]MO'!D$9</f>
        <v>20822.199999999997</v>
      </c>
      <c r="D17" s="15">
        <f t="shared" si="0"/>
        <v>-668.3000000000029</v>
      </c>
      <c r="E17" s="20">
        <f t="shared" si="1"/>
        <v>-3.11</v>
      </c>
      <c r="F17" s="21"/>
      <c r="G17" s="16">
        <f t="shared" si="2"/>
        <v>20822.199999999997</v>
      </c>
      <c r="H17" s="15">
        <f t="shared" si="3"/>
        <v>-668.3000000000029</v>
      </c>
      <c r="I17" s="20">
        <f t="shared" si="4"/>
        <v>-3.11</v>
      </c>
    </row>
    <row r="18" spans="1:9" ht="19.5" customHeight="1">
      <c r="A18" s="38" t="s">
        <v>24</v>
      </c>
      <c r="B18" s="19">
        <f>'[1]MV'!$D$9</f>
        <v>35929.8</v>
      </c>
      <c r="C18" s="16">
        <f>'[2]MV'!D$9</f>
        <v>34420.5</v>
      </c>
      <c r="D18" s="15">
        <f t="shared" si="0"/>
        <v>-1509.300000000003</v>
      </c>
      <c r="E18" s="20">
        <f t="shared" si="1"/>
        <v>-4.2</v>
      </c>
      <c r="F18" s="21"/>
      <c r="G18" s="16">
        <f t="shared" si="2"/>
        <v>34420.5</v>
      </c>
      <c r="H18" s="15">
        <f t="shared" si="3"/>
        <v>-1509.300000000003</v>
      </c>
      <c r="I18" s="20">
        <f t="shared" si="4"/>
        <v>-4.2</v>
      </c>
    </row>
    <row r="19" spans="1:9" ht="19.5" customHeight="1">
      <c r="A19" s="38" t="s">
        <v>25</v>
      </c>
      <c r="B19" s="19">
        <f>'[1]MS'!$D$9</f>
        <v>10960.8</v>
      </c>
      <c r="C19" s="16">
        <f>'[2]MS'!D$9</f>
        <v>11007.800000000001</v>
      </c>
      <c r="D19" s="15">
        <f t="shared" si="0"/>
        <v>47.00000000000182</v>
      </c>
      <c r="E19" s="20">
        <f t="shared" si="1"/>
        <v>0.43</v>
      </c>
      <c r="F19" s="21"/>
      <c r="G19" s="16">
        <f t="shared" si="2"/>
        <v>11007.800000000001</v>
      </c>
      <c r="H19" s="15">
        <f t="shared" si="3"/>
        <v>47.00000000000182</v>
      </c>
      <c r="I19" s="20">
        <f t="shared" si="4"/>
        <v>0.43</v>
      </c>
    </row>
    <row r="20" spans="1:9" ht="19.5" customHeight="1">
      <c r="A20" s="38" t="s">
        <v>26</v>
      </c>
      <c r="B20" s="19">
        <f>'[1]MF'!$D$9</f>
        <v>11180.6</v>
      </c>
      <c r="C20" s="16">
        <f>'[2]MF'!D$9</f>
        <v>10440.900000000001</v>
      </c>
      <c r="D20" s="15">
        <f t="shared" si="0"/>
        <v>-739.6999999999989</v>
      </c>
      <c r="E20" s="20">
        <f t="shared" si="1"/>
        <v>-6.62</v>
      </c>
      <c r="F20" s="21"/>
      <c r="G20" s="16">
        <f t="shared" si="2"/>
        <v>10440.900000000001</v>
      </c>
      <c r="H20" s="15">
        <f t="shared" si="3"/>
        <v>-739.6999999999989</v>
      </c>
      <c r="I20" s="20">
        <f t="shared" si="4"/>
        <v>-6.62</v>
      </c>
    </row>
    <row r="21" spans="1:9" ht="19.5" customHeight="1" hidden="1">
      <c r="A21" s="38" t="s">
        <v>27</v>
      </c>
      <c r="B21" s="19"/>
      <c r="C21" s="16"/>
      <c r="D21" s="15">
        <f t="shared" si="0"/>
        <v>0</v>
      </c>
      <c r="E21" s="22" t="e">
        <f t="shared" si="1"/>
        <v>#DIV/0!</v>
      </c>
      <c r="F21" s="23"/>
      <c r="G21" s="16">
        <f t="shared" si="2"/>
        <v>0</v>
      </c>
      <c r="H21" s="15">
        <f t="shared" si="3"/>
        <v>0</v>
      </c>
      <c r="I21" s="22" t="e">
        <f t="shared" si="4"/>
        <v>#DIV/0!</v>
      </c>
    </row>
    <row r="22" spans="1:9" ht="19.5" customHeight="1">
      <c r="A22" s="38" t="s">
        <v>27</v>
      </c>
      <c r="B22" s="19">
        <f>'[1]MŽP'!$D$9</f>
        <v>1644.3</v>
      </c>
      <c r="C22" s="16">
        <f>'[2]x_MŽP'!D$9</f>
        <v>1540.3</v>
      </c>
      <c r="D22" s="15">
        <f t="shared" si="0"/>
        <v>-104</v>
      </c>
      <c r="E22" s="20">
        <f t="shared" si="1"/>
        <v>-6.32</v>
      </c>
      <c r="F22" s="21"/>
      <c r="G22" s="16">
        <f t="shared" si="2"/>
        <v>1540.3</v>
      </c>
      <c r="H22" s="15">
        <f t="shared" si="3"/>
        <v>-104</v>
      </c>
      <c r="I22" s="20">
        <f t="shared" si="4"/>
        <v>-6.32</v>
      </c>
    </row>
    <row r="23" spans="1:9" ht="19.5" customHeight="1">
      <c r="A23" s="38" t="s">
        <v>28</v>
      </c>
      <c r="B23" s="19">
        <f>'[1]MŠkol'!$D$9</f>
        <v>11999.2</v>
      </c>
      <c r="C23" s="16">
        <f>'[2]MŠkol'!D$9</f>
        <v>11949.1</v>
      </c>
      <c r="D23" s="15">
        <f t="shared" si="0"/>
        <v>-50.100000000000364</v>
      </c>
      <c r="E23" s="20">
        <f t="shared" si="1"/>
        <v>-0.42</v>
      </c>
      <c r="F23" s="21"/>
      <c r="G23" s="16">
        <f t="shared" si="2"/>
        <v>11949.1</v>
      </c>
      <c r="H23" s="15">
        <f t="shared" si="3"/>
        <v>-50.100000000000364</v>
      </c>
      <c r="I23" s="20">
        <f t="shared" si="4"/>
        <v>-0.42</v>
      </c>
    </row>
    <row r="24" spans="1:9" ht="19.5" customHeight="1">
      <c r="A24" s="39" t="s">
        <v>48</v>
      </c>
      <c r="B24" s="19">
        <f>'[1]výkaz_RŠ'!$D$9</f>
        <v>10097.2</v>
      </c>
      <c r="C24" s="16">
        <f>'[2]výkaz_RŠ'!$D$9</f>
        <v>10099.8</v>
      </c>
      <c r="D24" s="15">
        <f t="shared" si="0"/>
        <v>2.599999999998545</v>
      </c>
      <c r="E24" s="20">
        <f t="shared" si="1"/>
        <v>0.03</v>
      </c>
      <c r="F24" s="21"/>
      <c r="G24" s="16">
        <f t="shared" si="2"/>
        <v>10099.8</v>
      </c>
      <c r="H24" s="15">
        <f t="shared" si="3"/>
        <v>2.599999999998545</v>
      </c>
      <c r="I24" s="20">
        <f t="shared" si="4"/>
        <v>0.03</v>
      </c>
    </row>
    <row r="25" spans="1:9" ht="19.5" customHeight="1">
      <c r="A25" s="38" t="s">
        <v>29</v>
      </c>
      <c r="B25" s="19">
        <f>'[1]MZdr'!$D$9</f>
        <v>2750.1</v>
      </c>
      <c r="C25" s="16">
        <f>'[2]MZdr'!D$9</f>
        <v>2486.1000000000004</v>
      </c>
      <c r="D25" s="15">
        <f t="shared" si="0"/>
        <v>-263.99999999999955</v>
      </c>
      <c r="E25" s="20">
        <f t="shared" si="1"/>
        <v>-9.6</v>
      </c>
      <c r="F25" s="21"/>
      <c r="G25" s="16">
        <f t="shared" si="2"/>
        <v>2486.1000000000004</v>
      </c>
      <c r="H25" s="15">
        <f t="shared" si="3"/>
        <v>-263.99999999999955</v>
      </c>
      <c r="I25" s="20">
        <f t="shared" si="4"/>
        <v>-9.6</v>
      </c>
    </row>
    <row r="26" spans="1:9" ht="19.5" customHeight="1">
      <c r="A26" s="38" t="s">
        <v>30</v>
      </c>
      <c r="B26" s="19">
        <f>'[1]MPSVR'!$D$9</f>
        <v>13128.6</v>
      </c>
      <c r="C26" s="16">
        <f>'[2]MPSVR'!D$9</f>
        <v>12089</v>
      </c>
      <c r="D26" s="15">
        <f t="shared" si="0"/>
        <v>-1039.6000000000004</v>
      </c>
      <c r="E26" s="20">
        <f t="shared" si="1"/>
        <v>-7.92</v>
      </c>
      <c r="F26" s="21"/>
      <c r="G26" s="16">
        <f t="shared" si="2"/>
        <v>12089</v>
      </c>
      <c r="H26" s="15">
        <f t="shared" si="3"/>
        <v>-1039.6000000000004</v>
      </c>
      <c r="I26" s="20">
        <f t="shared" si="4"/>
        <v>-7.92</v>
      </c>
    </row>
    <row r="27" spans="1:9" ht="19.5" customHeight="1">
      <c r="A27" s="38" t="s">
        <v>31</v>
      </c>
      <c r="B27" s="19">
        <f>'[1]MK'!$D$9</f>
        <v>1134.7</v>
      </c>
      <c r="C27" s="16">
        <f>'[2]MK'!D$9</f>
        <v>1051.6</v>
      </c>
      <c r="D27" s="15">
        <f t="shared" si="0"/>
        <v>-83.10000000000014</v>
      </c>
      <c r="E27" s="20">
        <f t="shared" si="1"/>
        <v>-7.32</v>
      </c>
      <c r="F27" s="21">
        <f>-4</f>
        <v>-4</v>
      </c>
      <c r="G27" s="16">
        <f>C27-F27</f>
        <v>1055.6</v>
      </c>
      <c r="H27" s="15">
        <f t="shared" si="3"/>
        <v>-79.10000000000014</v>
      </c>
      <c r="I27" s="20">
        <f t="shared" si="4"/>
        <v>-6.97</v>
      </c>
    </row>
    <row r="28" spans="1:9" ht="19.5" customHeight="1">
      <c r="A28" s="40" t="s">
        <v>46</v>
      </c>
      <c r="B28" s="19">
        <f>'[1]MH'!$D$9</f>
        <v>1012.8000000000001</v>
      </c>
      <c r="C28" s="16">
        <f>'[2]MH'!D$9</f>
        <v>861.3</v>
      </c>
      <c r="D28" s="15">
        <f t="shared" si="0"/>
        <v>-151.5000000000001</v>
      </c>
      <c r="E28" s="20">
        <f t="shared" si="1"/>
        <v>-14.96</v>
      </c>
      <c r="F28" s="21">
        <f>-29-61</f>
        <v>-90</v>
      </c>
      <c r="G28" s="16">
        <f>C28-F28</f>
        <v>951.3</v>
      </c>
      <c r="H28" s="15">
        <f t="shared" si="3"/>
        <v>-61.500000000000114</v>
      </c>
      <c r="I28" s="20">
        <f t="shared" si="4"/>
        <v>-6.07</v>
      </c>
    </row>
    <row r="29" spans="1:9" ht="19.5" customHeight="1">
      <c r="A29" s="38" t="s">
        <v>32</v>
      </c>
      <c r="B29" s="19">
        <f>'[1]MPô'!$D$9</f>
        <v>3519</v>
      </c>
      <c r="C29" s="16">
        <f>'[2]MPô'!D$9</f>
        <v>3473.3</v>
      </c>
      <c r="D29" s="15">
        <f t="shared" si="0"/>
        <v>-45.69999999999982</v>
      </c>
      <c r="E29" s="20">
        <f t="shared" si="1"/>
        <v>-1.3</v>
      </c>
      <c r="F29" s="21">
        <v>232</v>
      </c>
      <c r="G29" s="16">
        <f>C29-F29</f>
        <v>3241.3</v>
      </c>
      <c r="H29" s="15">
        <f t="shared" si="3"/>
        <v>-277.6999999999998</v>
      </c>
      <c r="I29" s="20">
        <f t="shared" si="4"/>
        <v>-7.89</v>
      </c>
    </row>
    <row r="30" spans="1:9" ht="19.5" customHeight="1">
      <c r="A30" s="38" t="s">
        <v>51</v>
      </c>
      <c r="B30" s="19">
        <f>'[1]MVRR'!$D$9</f>
        <v>654.9</v>
      </c>
      <c r="C30" s="16">
        <f>'[2]MVRR'!D$9</f>
        <v>0</v>
      </c>
      <c r="D30" s="15">
        <f t="shared" si="0"/>
        <v>-654.9</v>
      </c>
      <c r="E30" s="20">
        <f t="shared" si="1"/>
        <v>-100</v>
      </c>
      <c r="F30" s="21">
        <f>-232-465</f>
        <v>-697</v>
      </c>
      <c r="G30" s="16">
        <f>C30-F30</f>
        <v>697</v>
      </c>
      <c r="H30" s="15">
        <f t="shared" si="3"/>
        <v>42.10000000000002</v>
      </c>
      <c r="I30" s="20">
        <f t="shared" si="4"/>
        <v>6.43</v>
      </c>
    </row>
    <row r="31" spans="1:9" ht="19.5" customHeight="1">
      <c r="A31" s="38" t="s">
        <v>33</v>
      </c>
      <c r="B31" s="19">
        <f>'[1]MDPT'!$D$9</f>
        <v>1557.1</v>
      </c>
      <c r="C31" s="16">
        <f>'[2]MDPT'!D$9</f>
        <v>1914</v>
      </c>
      <c r="D31" s="15">
        <f t="shared" si="0"/>
        <v>356.9000000000001</v>
      </c>
      <c r="E31" s="20">
        <f t="shared" si="1"/>
        <v>22.92</v>
      </c>
      <c r="F31" s="21">
        <f>29+465</f>
        <v>494</v>
      </c>
      <c r="G31" s="16">
        <f>C31-F31</f>
        <v>1420</v>
      </c>
      <c r="H31" s="15">
        <f t="shared" si="3"/>
        <v>-137.0999999999999</v>
      </c>
      <c r="I31" s="20">
        <f t="shared" si="4"/>
        <v>-8.8</v>
      </c>
    </row>
    <row r="32" spans="1:9" ht="19.5" customHeight="1">
      <c r="A32" s="38" t="s">
        <v>34</v>
      </c>
      <c r="B32" s="19">
        <f>'[1]ÚGKK'!$D$9</f>
        <v>2456</v>
      </c>
      <c r="C32" s="16">
        <f>'[2]ÚGKK'!D$9</f>
        <v>2345.5</v>
      </c>
      <c r="D32" s="15">
        <f t="shared" si="0"/>
        <v>-110.5</v>
      </c>
      <c r="E32" s="20">
        <f t="shared" si="1"/>
        <v>-4.5</v>
      </c>
      <c r="F32" s="21"/>
      <c r="G32" s="16">
        <f t="shared" si="2"/>
        <v>2345.5</v>
      </c>
      <c r="H32" s="15">
        <f t="shared" si="3"/>
        <v>-110.5</v>
      </c>
      <c r="I32" s="20">
        <f t="shared" si="4"/>
        <v>-4.5</v>
      </c>
    </row>
    <row r="33" spans="1:9" ht="19.5" customHeight="1">
      <c r="A33" s="38" t="s">
        <v>35</v>
      </c>
      <c r="B33" s="19">
        <f>'[1]ŠÚ'!$D$9</f>
        <v>1006.6</v>
      </c>
      <c r="C33" s="16">
        <f>'[2]ŠÚ'!D$9</f>
        <v>980.9</v>
      </c>
      <c r="D33" s="15">
        <f t="shared" si="0"/>
        <v>-25.700000000000045</v>
      </c>
      <c r="E33" s="20">
        <f t="shared" si="1"/>
        <v>-2.55</v>
      </c>
      <c r="F33" s="21"/>
      <c r="G33" s="16">
        <f t="shared" si="2"/>
        <v>980.9</v>
      </c>
      <c r="H33" s="15">
        <f t="shared" si="3"/>
        <v>-25.700000000000045</v>
      </c>
      <c r="I33" s="20">
        <f t="shared" si="4"/>
        <v>-2.55</v>
      </c>
    </row>
    <row r="34" spans="1:9" ht="19.5" customHeight="1">
      <c r="A34" s="38" t="s">
        <v>36</v>
      </c>
      <c r="B34" s="19">
        <f>'[1]ÚVO'!$D$9</f>
        <v>112.9</v>
      </c>
      <c r="C34" s="16">
        <f>'[2]ÚVO'!D$9</f>
        <v>104.5</v>
      </c>
      <c r="D34" s="15">
        <f t="shared" si="0"/>
        <v>-8.400000000000006</v>
      </c>
      <c r="E34" s="20">
        <f t="shared" si="1"/>
        <v>-7.44</v>
      </c>
      <c r="F34" s="21"/>
      <c r="G34" s="16">
        <f t="shared" si="2"/>
        <v>104.5</v>
      </c>
      <c r="H34" s="15">
        <f t="shared" si="3"/>
        <v>-8.400000000000006</v>
      </c>
      <c r="I34" s="20">
        <f t="shared" si="4"/>
        <v>-7.44</v>
      </c>
    </row>
    <row r="35" spans="1:9" ht="19.5" customHeight="1">
      <c r="A35" s="38" t="s">
        <v>37</v>
      </c>
      <c r="B35" s="19">
        <f>'[1]ÚJD'!$D$9</f>
        <v>87</v>
      </c>
      <c r="C35" s="16">
        <f>'[2]ÚJD'!D$9</f>
        <v>88</v>
      </c>
      <c r="D35" s="15">
        <f t="shared" si="0"/>
        <v>1</v>
      </c>
      <c r="E35" s="20">
        <f t="shared" si="1"/>
        <v>1.15</v>
      </c>
      <c r="F35" s="21"/>
      <c r="G35" s="16">
        <f t="shared" si="2"/>
        <v>88</v>
      </c>
      <c r="H35" s="15">
        <f t="shared" si="3"/>
        <v>1</v>
      </c>
      <c r="I35" s="20">
        <f t="shared" si="4"/>
        <v>1.15</v>
      </c>
    </row>
    <row r="36" spans="1:9" ht="19.5" customHeight="1">
      <c r="A36" s="38" t="s">
        <v>38</v>
      </c>
      <c r="B36" s="19">
        <f>'[1]ÚPV'!$D$9</f>
        <v>139</v>
      </c>
      <c r="C36" s="16">
        <f>'[2]ÚPV'!D$9</f>
        <v>136.8</v>
      </c>
      <c r="D36" s="15">
        <f t="shared" si="0"/>
        <v>-2.1999999999999886</v>
      </c>
      <c r="E36" s="20">
        <f t="shared" si="1"/>
        <v>-1.58</v>
      </c>
      <c r="F36" s="21"/>
      <c r="G36" s="16">
        <f t="shared" si="2"/>
        <v>136.8</v>
      </c>
      <c r="H36" s="15">
        <f t="shared" si="3"/>
        <v>-2.1999999999999886</v>
      </c>
      <c r="I36" s="20">
        <f t="shared" si="4"/>
        <v>-1.58</v>
      </c>
    </row>
    <row r="37" spans="1:9" ht="19.5" customHeight="1">
      <c r="A37" s="40" t="s">
        <v>49</v>
      </c>
      <c r="B37" s="19">
        <f>'[1]ÚNMS'!$D$9</f>
        <v>73.5</v>
      </c>
      <c r="C37" s="16">
        <f>'[2]ÚNMS'!D$9</f>
        <v>68.2</v>
      </c>
      <c r="D37" s="15">
        <f t="shared" si="0"/>
        <v>-5.299999999999997</v>
      </c>
      <c r="E37" s="20">
        <f t="shared" si="1"/>
        <v>-7.21</v>
      </c>
      <c r="F37" s="21"/>
      <c r="G37" s="16">
        <f t="shared" si="2"/>
        <v>68.2</v>
      </c>
      <c r="H37" s="15">
        <f t="shared" si="3"/>
        <v>-5.299999999999997</v>
      </c>
      <c r="I37" s="20">
        <f t="shared" si="4"/>
        <v>-7.21</v>
      </c>
    </row>
    <row r="38" spans="1:9" ht="19.5" customHeight="1">
      <c r="A38" s="38" t="s">
        <v>39</v>
      </c>
      <c r="B38" s="19">
        <f>'[1]PÚ'!$D$9</f>
        <v>68.4</v>
      </c>
      <c r="C38" s="16">
        <f>'[2]PÚ'!D$9</f>
        <v>59.3</v>
      </c>
      <c r="D38" s="15">
        <f t="shared" si="0"/>
        <v>-9.100000000000009</v>
      </c>
      <c r="E38" s="20">
        <f t="shared" si="1"/>
        <v>-13.3</v>
      </c>
      <c r="F38" s="21"/>
      <c r="G38" s="16">
        <f t="shared" si="2"/>
        <v>59.3</v>
      </c>
      <c r="H38" s="15">
        <f t="shared" si="3"/>
        <v>-9.100000000000009</v>
      </c>
      <c r="I38" s="20">
        <f t="shared" si="4"/>
        <v>-13.3</v>
      </c>
    </row>
    <row r="39" spans="1:9" ht="19.5" customHeight="1">
      <c r="A39" s="38" t="s">
        <v>40</v>
      </c>
      <c r="B39" s="19">
        <f>'[1]NBÚ'!$D$9</f>
        <v>238.79999999999998</v>
      </c>
      <c r="C39" s="16">
        <f>'[2]NBÚ'!D$9</f>
        <v>225.5</v>
      </c>
      <c r="D39" s="15">
        <f t="shared" si="0"/>
        <v>-13.299999999999983</v>
      </c>
      <c r="E39" s="20">
        <f t="shared" si="1"/>
        <v>-5.57</v>
      </c>
      <c r="F39" s="21"/>
      <c r="G39" s="16">
        <f t="shared" si="2"/>
        <v>225.5</v>
      </c>
      <c r="H39" s="15">
        <f t="shared" si="3"/>
        <v>-13.299999999999983</v>
      </c>
      <c r="I39" s="20">
        <f t="shared" si="4"/>
        <v>-5.57</v>
      </c>
    </row>
    <row r="40" spans="1:9" ht="19.5" customHeight="1">
      <c r="A40" s="40" t="s">
        <v>41</v>
      </c>
      <c r="B40" s="19">
        <f>'[1]SŠHR'!$D$9</f>
        <v>109.7</v>
      </c>
      <c r="C40" s="16">
        <f>'[2]SŠHR'!D$9</f>
        <v>105.6</v>
      </c>
      <c r="D40" s="15">
        <f t="shared" si="0"/>
        <v>-4.1000000000000085</v>
      </c>
      <c r="E40" s="20">
        <f t="shared" si="1"/>
        <v>-3.74</v>
      </c>
      <c r="F40" s="21"/>
      <c r="G40" s="16">
        <f t="shared" si="2"/>
        <v>105.6</v>
      </c>
      <c r="H40" s="15">
        <f t="shared" si="3"/>
        <v>-4.1000000000000085</v>
      </c>
      <c r="I40" s="20">
        <f t="shared" si="4"/>
        <v>-3.74</v>
      </c>
    </row>
    <row r="41" spans="1:9" ht="19.5" customHeight="1">
      <c r="A41" s="40" t="s">
        <v>42</v>
      </c>
      <c r="B41" s="19">
        <f>'[1]RVR'!$D$9</f>
        <v>35</v>
      </c>
      <c r="C41" s="16">
        <f>'[2]RVR'!D$9</f>
        <v>32.2</v>
      </c>
      <c r="D41" s="15">
        <f t="shared" si="0"/>
        <v>-2.799999999999997</v>
      </c>
      <c r="E41" s="20">
        <f t="shared" si="1"/>
        <v>-8</v>
      </c>
      <c r="F41" s="21"/>
      <c r="G41" s="16">
        <f t="shared" si="2"/>
        <v>32.2</v>
      </c>
      <c r="H41" s="15">
        <f t="shared" si="3"/>
        <v>-2.799999999999997</v>
      </c>
      <c r="I41" s="20">
        <f t="shared" si="4"/>
        <v>-8</v>
      </c>
    </row>
    <row r="42" spans="1:9" ht="19.5" customHeight="1">
      <c r="A42" s="40" t="s">
        <v>43</v>
      </c>
      <c r="B42" s="24">
        <f>'[1]KVOP'!$D$9</f>
        <v>34</v>
      </c>
      <c r="C42" s="16">
        <f>'[2]KVOP'!D$9</f>
        <v>35</v>
      </c>
      <c r="D42" s="15">
        <f t="shared" si="0"/>
        <v>1</v>
      </c>
      <c r="E42" s="20">
        <f t="shared" si="1"/>
        <v>2.94</v>
      </c>
      <c r="F42" s="21"/>
      <c r="G42" s="16">
        <f t="shared" si="2"/>
        <v>35</v>
      </c>
      <c r="H42" s="15">
        <f t="shared" si="3"/>
        <v>1</v>
      </c>
      <c r="I42" s="20">
        <f t="shared" si="4"/>
        <v>2.94</v>
      </c>
    </row>
    <row r="43" spans="1:9" ht="19.5" customHeight="1">
      <c r="A43" s="41" t="s">
        <v>47</v>
      </c>
      <c r="B43" s="24">
        <f>'[1]ÚOOÚ'!$D$9</f>
        <v>34</v>
      </c>
      <c r="C43" s="16">
        <f>'[2]ÚOOÚ'!D$9</f>
        <v>33</v>
      </c>
      <c r="D43" s="15">
        <f t="shared" si="0"/>
        <v>-1</v>
      </c>
      <c r="E43" s="20">
        <f t="shared" si="1"/>
        <v>-2.94</v>
      </c>
      <c r="F43" s="21"/>
      <c r="G43" s="16">
        <f t="shared" si="2"/>
        <v>33</v>
      </c>
      <c r="H43" s="15">
        <f t="shared" si="3"/>
        <v>-1</v>
      </c>
      <c r="I43" s="20">
        <f t="shared" si="4"/>
        <v>-2.94</v>
      </c>
    </row>
    <row r="44" spans="1:9" ht="19.5" customHeight="1" thickBot="1">
      <c r="A44" s="42" t="s">
        <v>44</v>
      </c>
      <c r="B44" s="25">
        <f>'[1]SAV'!$D$9</f>
        <v>2004.8</v>
      </c>
      <c r="C44" s="26">
        <f>'[2]SAV'!D$9</f>
        <v>1982.3</v>
      </c>
      <c r="D44" s="15">
        <f t="shared" si="0"/>
        <v>-22.5</v>
      </c>
      <c r="E44" s="27">
        <f t="shared" si="1"/>
        <v>-1.12</v>
      </c>
      <c r="F44" s="28"/>
      <c r="G44" s="26">
        <f t="shared" si="2"/>
        <v>1982.3</v>
      </c>
      <c r="H44" s="15">
        <f t="shared" si="3"/>
        <v>-22.5</v>
      </c>
      <c r="I44" s="27">
        <f t="shared" si="4"/>
        <v>-1.12</v>
      </c>
    </row>
    <row r="45" spans="1:9" ht="19.5" customHeight="1" thickTop="1">
      <c r="A45" s="29" t="s">
        <v>45</v>
      </c>
      <c r="B45" s="30">
        <f>SUM(B9:B23,B25:B44)</f>
        <v>127961.50000000001</v>
      </c>
      <c r="C45" s="31">
        <f>SUM(C9:C23,C25:C44)</f>
        <v>122854.90000000002</v>
      </c>
      <c r="D45" s="31">
        <f>SUM(D9:D23,D25:D44)</f>
        <v>-5106.600000000003</v>
      </c>
      <c r="E45" s="32">
        <f t="shared" si="1"/>
        <v>-3.99</v>
      </c>
      <c r="F45" s="33">
        <f>SUM(F9:F23,F25:F44)</f>
        <v>0</v>
      </c>
      <c r="G45" s="31">
        <f>SUM(G9:G23,G25:G44)</f>
        <v>122854.90000000002</v>
      </c>
      <c r="H45" s="31">
        <f>SUM(H9:H23,H25:H44)</f>
        <v>-5106.600000000003</v>
      </c>
      <c r="I45" s="32">
        <f t="shared" si="4"/>
        <v>-3.99</v>
      </c>
    </row>
    <row r="46" spans="1:2" ht="16.5">
      <c r="A46" s="56" t="s">
        <v>54</v>
      </c>
      <c r="B46" s="34"/>
    </row>
    <row r="47" ht="16.5">
      <c r="A47" s="55" t="s">
        <v>52</v>
      </c>
    </row>
    <row r="48" ht="16.5">
      <c r="A48" s="55" t="s">
        <v>53</v>
      </c>
    </row>
  </sheetData>
  <mergeCells count="11">
    <mergeCell ref="I6:I7"/>
    <mergeCell ref="A1:I1"/>
    <mergeCell ref="A2:I2"/>
    <mergeCell ref="A3:I3"/>
    <mergeCell ref="A5:A7"/>
    <mergeCell ref="B5:I5"/>
    <mergeCell ref="B6:C6"/>
    <mergeCell ref="D6:D7"/>
    <mergeCell ref="E6:E7"/>
    <mergeCell ref="F6:F7"/>
    <mergeCell ref="H6:H7"/>
  </mergeCells>
  <printOptions horizontalCentered="1" verticalCentered="1"/>
  <pageMargins left="0.1968503937007874" right="0.1968503937007874" top="0.5905511811023623" bottom="0.5905511811023623" header="0.35433070866141736" footer="0.15748031496062992"/>
  <pageSetup horizontalDpi="600" verticalDpi="600" orientation="portrait" paperSize="9" scale="80" r:id="rId1"/>
  <headerFooter alignWithMargins="0">
    <oddHeader>&amp;RPríloha č. 1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24ED699-3E61-4F4B-BCA5-254DCE089CF6}"/>
</file>

<file path=customXml/itemProps2.xml><?xml version="1.0" encoding="utf-8"?>
<ds:datastoreItem xmlns:ds="http://schemas.openxmlformats.org/officeDocument/2006/customXml" ds:itemID="{71F30C38-5818-4A3D-B763-BDBC39A4957E}"/>
</file>

<file path=customXml/itemProps3.xml><?xml version="1.0" encoding="utf-8"?>
<ds:datastoreItem xmlns:ds="http://schemas.openxmlformats.org/officeDocument/2006/customXml" ds:itemID="{B7D8E133-10BA-474A-BDCB-2B74CA7557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djanska</dc:creator>
  <cp:keywords/>
  <dc:description/>
  <cp:lastModifiedBy>Cirak Alexander</cp:lastModifiedBy>
  <cp:lastPrinted>2011-05-25T10:58:36Z</cp:lastPrinted>
  <dcterms:created xsi:type="dcterms:W3CDTF">2011-05-20T11:08:30Z</dcterms:created>
  <dcterms:modified xsi:type="dcterms:W3CDTF">2011-05-25T11:49:18Z</dcterms:modified>
  <cp:category/>
  <cp:version/>
  <cp:contentType/>
  <cp:contentStatus/>
</cp:coreProperties>
</file>