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680" windowWidth="15360" windowHeight="8520" firstSheet="10" activeTab="17"/>
  </bookViews>
  <sheets>
    <sheet name="Tab. č. 1" sheetId="1" r:id="rId1"/>
    <sheet name="Tab. č. 2" sheetId="2" r:id="rId2"/>
    <sheet name="Tab. č. 3" sheetId="3" r:id="rId3"/>
    <sheet name="Tab. č. 4" sheetId="4" r:id="rId4"/>
    <sheet name="Tab. č. 5" sheetId="5" r:id="rId5"/>
    <sheet name="Tab. č. 6" sheetId="6" r:id="rId6"/>
    <sheet name="Tab. č. 7" sheetId="7" r:id="rId7"/>
    <sheet name="Tab. č. 8" sheetId="8" r:id="rId8"/>
    <sheet name="Tab. č. 8a" sheetId="9" r:id="rId9"/>
    <sheet name="tab. č. 9" sheetId="10" r:id="rId10"/>
    <sheet name="Tab. č. 10" sheetId="11" r:id="rId11"/>
    <sheet name="Tab. č. 10a" sheetId="12" r:id="rId12"/>
    <sheet name="Tabuľka 11" sheetId="13" r:id="rId13"/>
    <sheet name="tab. č. 12" sheetId="14" r:id="rId14"/>
    <sheet name="Tab. č. 12a" sheetId="15" r:id="rId15"/>
    <sheet name="Tab. č. 13" sheetId="16" r:id="rId16"/>
    <sheet name="Tab. č. 13a" sheetId="17" r:id="rId17"/>
    <sheet name="Tab č. 14" sheetId="18" r:id="rId18"/>
    <sheet name="Hárok1" sheetId="19" r:id="rId19"/>
  </sheets>
  <definedNames/>
  <calcPr fullCalcOnLoad="1"/>
</workbook>
</file>

<file path=xl/sharedStrings.xml><?xml version="1.0" encoding="utf-8"?>
<sst xmlns="http://schemas.openxmlformats.org/spreadsheetml/2006/main" count="708" uniqueCount="363">
  <si>
    <t>Tabuľka č. 3</t>
  </si>
  <si>
    <t>Tabuľka č. 5</t>
  </si>
  <si>
    <t>Tabuľka č. 6</t>
  </si>
  <si>
    <t xml:space="preserve">Akciová spoločnosť       </t>
  </si>
  <si>
    <t xml:space="preserve">Družstvo                 </t>
  </si>
  <si>
    <t xml:space="preserve">Štátny podnik            </t>
  </si>
  <si>
    <t xml:space="preserve">Národná banka Slovenska  </t>
  </si>
  <si>
    <t xml:space="preserve">Rozpočtová organizácia   </t>
  </si>
  <si>
    <t xml:space="preserve">Príspevková organizácia  </t>
  </si>
  <si>
    <t xml:space="preserve">Zahraničná osoba         </t>
  </si>
  <si>
    <t xml:space="preserve">Cirkevná organizácia     </t>
  </si>
  <si>
    <t>1  -  9</t>
  </si>
  <si>
    <t>10  -  49</t>
  </si>
  <si>
    <t>50  -  249</t>
  </si>
  <si>
    <t>250 a viac</t>
  </si>
  <si>
    <t>Spoločnosť s ručením obmedzeným</t>
  </si>
  <si>
    <t>Verejná obchodná spoločnosť</t>
  </si>
  <si>
    <t>Združenie (zväz, spolok...)</t>
  </si>
  <si>
    <t>Záujmové združenie právnických osôb</t>
  </si>
  <si>
    <t>Fyzické osoby spolu</t>
  </si>
  <si>
    <t>Nadácia</t>
  </si>
  <si>
    <t xml:space="preserve">Počet kontrolovaných subjektov  </t>
  </si>
  <si>
    <t>Právna forma subjektu</t>
  </si>
  <si>
    <t>Nezisková organizácia</t>
  </si>
  <si>
    <t>Verejnoprávna inštitúcia</t>
  </si>
  <si>
    <t>Sociálna a zdravotné poisťovne</t>
  </si>
  <si>
    <t xml:space="preserve">Spoločenstvá vlastníkov pozemkov, bytov a pod. </t>
  </si>
  <si>
    <t xml:space="preserve">Krajský a okresný úrad  </t>
  </si>
  <si>
    <t xml:space="preserve">Obec (obecný úrad), mesto (mestský úrad)     </t>
  </si>
  <si>
    <t>Samosprávny kraj (úrad samosprávneho kraja)</t>
  </si>
  <si>
    <t>Komanditná spoločnosť</t>
  </si>
  <si>
    <t xml:space="preserve">Iné          </t>
  </si>
  <si>
    <t>Spolu</t>
  </si>
  <si>
    <t>spolu</t>
  </si>
  <si>
    <t>Tabuľka č. 1</t>
  </si>
  <si>
    <r>
      <t>rozdelenie podľa počtu zamestnancov</t>
    </r>
    <r>
      <rPr>
        <vertAlign val="superscript"/>
        <sz val="11"/>
        <rFont val="Times New Roman CE"/>
        <family val="0"/>
      </rPr>
      <t>*)</t>
    </r>
  </si>
  <si>
    <r>
      <t xml:space="preserve">*) </t>
    </r>
    <r>
      <rPr>
        <sz val="10"/>
        <rFont val="Times New Roman CE"/>
        <family val="0"/>
      </rPr>
      <t>len počet príslušníkov ZVJS a zamestnancov ZVJS</t>
    </r>
  </si>
  <si>
    <t>Počet subjektov kontrolovaných orgánom dozoru ZVJS v roku 2010</t>
  </si>
  <si>
    <t>III.</t>
  </si>
  <si>
    <t>Prehľad výkonov orgánu dozoru ZVJS za rok 2010</t>
  </si>
  <si>
    <t>Kód</t>
  </si>
  <si>
    <t xml:space="preserve"> B O Z P</t>
  </si>
  <si>
    <t>P o č e t</t>
  </si>
  <si>
    <t>% porovnania</t>
  </si>
  <si>
    <t>rok 2010</t>
  </si>
  <si>
    <t>rok 2009</t>
  </si>
  <si>
    <t>rok 2010/2009</t>
  </si>
  <si>
    <t>22/A</t>
  </si>
  <si>
    <t>Previerky stavu BOZP</t>
  </si>
  <si>
    <t>22/B</t>
  </si>
  <si>
    <t>Mimoriadne previerky</t>
  </si>
  <si>
    <t>22/F</t>
  </si>
  <si>
    <t>Následné previerky - kontrola uložených opatrení</t>
  </si>
  <si>
    <t>22/C</t>
  </si>
  <si>
    <t xml:space="preserve">Účasť na kolaudačnom konaní, či zmene užívaní  </t>
  </si>
  <si>
    <t>22/D</t>
  </si>
  <si>
    <t>Vybavovanie sťažností</t>
  </si>
  <si>
    <t>22/E</t>
  </si>
  <si>
    <t xml:space="preserve">Vybavovanie podnetov </t>
  </si>
  <si>
    <t>41/J-47/J</t>
  </si>
  <si>
    <t>Vyšetrovanie udalostí</t>
  </si>
  <si>
    <t>22/K</t>
  </si>
  <si>
    <t>Závažné priemyselné havárie</t>
  </si>
  <si>
    <t>22/I</t>
  </si>
  <si>
    <t xml:space="preserve">Overovanie odbornej spôsobilosti </t>
  </si>
  <si>
    <t>22/H</t>
  </si>
  <si>
    <t>Vyjadrenia k pravidlám BOZP, udeľovanie výnimiek</t>
  </si>
  <si>
    <t>22/G</t>
  </si>
  <si>
    <t xml:space="preserve">Poradenská činnosť </t>
  </si>
  <si>
    <t>P o č e t   v ý k o n o v - BOZP</t>
  </si>
  <si>
    <t>T r h o v ý   d o h ľ a d</t>
  </si>
  <si>
    <t>23/A</t>
  </si>
  <si>
    <t>Previerky podľa plánu práce</t>
  </si>
  <si>
    <t>23/B</t>
  </si>
  <si>
    <t>23/F</t>
  </si>
  <si>
    <t>23/C</t>
  </si>
  <si>
    <t>Účasť na kolaudačnom konaní</t>
  </si>
  <si>
    <t>23/E</t>
  </si>
  <si>
    <t>23/J</t>
  </si>
  <si>
    <t>23/G</t>
  </si>
  <si>
    <t>Poradenská činnosť ostatná</t>
  </si>
  <si>
    <t>P o č e t   v ý k o n o v - trhový dohľad</t>
  </si>
  <si>
    <t>Pracovnoprávne vzťahy</t>
  </si>
  <si>
    <t>24/A</t>
  </si>
  <si>
    <t>24/B</t>
  </si>
  <si>
    <t>24/F</t>
  </si>
  <si>
    <t>24/E</t>
  </si>
  <si>
    <t>24/H</t>
  </si>
  <si>
    <t>Povoľovanie ľahkých prác mladistvých</t>
  </si>
  <si>
    <t>24/G</t>
  </si>
  <si>
    <t>Poradenská činnosť na vyžiadanie</t>
  </si>
  <si>
    <t>P o č e t   v ý k o n o v  - PPV</t>
  </si>
  <si>
    <t xml:space="preserve">Kontrola nelegálneho zamestnania </t>
  </si>
  <si>
    <t>25/A</t>
  </si>
  <si>
    <t>25/B</t>
  </si>
  <si>
    <t>25/F</t>
  </si>
  <si>
    <t>25/E</t>
  </si>
  <si>
    <t>25/J</t>
  </si>
  <si>
    <t>25/G</t>
  </si>
  <si>
    <t>P o č e t   v ý k o n o v - KNZ</t>
  </si>
  <si>
    <t>C e l k o v ý  počet výkonov</t>
  </si>
  <si>
    <t>Prehľad porušení predpisov (nedostatkov) podľa objektov</t>
  </si>
  <si>
    <t>Skupina objektov dozoru</t>
  </si>
  <si>
    <t xml:space="preserve">P o č e t </t>
  </si>
  <si>
    <t>0100</t>
  </si>
  <si>
    <t>Ustanovené pracovné podmienky</t>
  </si>
  <si>
    <t>0200</t>
  </si>
  <si>
    <t>OOPP</t>
  </si>
  <si>
    <t>0300</t>
  </si>
  <si>
    <t>Riadenie BOZP</t>
  </si>
  <si>
    <t>0400</t>
  </si>
  <si>
    <t>Organizácia práce</t>
  </si>
  <si>
    <t>0500</t>
  </si>
  <si>
    <t>Pracovné prostredie</t>
  </si>
  <si>
    <t>0600</t>
  </si>
  <si>
    <t>Prevádzkové budovy a objekty</t>
  </si>
  <si>
    <t>0700</t>
  </si>
  <si>
    <t>VTZ</t>
  </si>
  <si>
    <t>0800</t>
  </si>
  <si>
    <t>Ostatné stroje a zariadenia</t>
  </si>
  <si>
    <t>0900</t>
  </si>
  <si>
    <t>Špeciálne stroje a zariadenia</t>
  </si>
  <si>
    <t>1000</t>
  </si>
  <si>
    <t>Činnosti</t>
  </si>
  <si>
    <t>1100</t>
  </si>
  <si>
    <t>Kolektívne zmluvy</t>
  </si>
  <si>
    <t>1200</t>
  </si>
  <si>
    <t>Pracovnoprávne a mzdové predpisy</t>
  </si>
  <si>
    <t>1300</t>
  </si>
  <si>
    <t>Trhový dohľad</t>
  </si>
  <si>
    <t>9900</t>
  </si>
  <si>
    <t>Bližšie nešpecifikovaný</t>
  </si>
  <si>
    <t xml:space="preserve"> S   p   o   l   u</t>
  </si>
  <si>
    <t>Prehľad porušení predpisov (nedostatkov) podľa ŠKEČ</t>
  </si>
  <si>
    <t>Názov odvetvia (ŠKEČ)</t>
  </si>
  <si>
    <t>A</t>
  </si>
  <si>
    <t>Poľnohospodárstvo, lesníctvo a rybolov</t>
  </si>
  <si>
    <t>B</t>
  </si>
  <si>
    <t>Ťažba a dobývanie</t>
  </si>
  <si>
    <t>C</t>
  </si>
  <si>
    <t>Priemyselná výroba</t>
  </si>
  <si>
    <t>D</t>
  </si>
  <si>
    <t>Dodávka elektriny, plynu, pary a studeného vzduchu</t>
  </si>
  <si>
    <t>E</t>
  </si>
  <si>
    <t>Dodávka vody; čistenie a odvod odpadových vôd</t>
  </si>
  <si>
    <t>F</t>
  </si>
  <si>
    <t>Stavebníctvo</t>
  </si>
  <si>
    <t>G</t>
  </si>
  <si>
    <t>Veľkoobchod a maloobchod; oprava motorových vozidiel</t>
  </si>
  <si>
    <t>H</t>
  </si>
  <si>
    <t>Doprava a skladovanie</t>
  </si>
  <si>
    <t>I</t>
  </si>
  <si>
    <t>Ubytovacie a stravovacie služby</t>
  </si>
  <si>
    <t>J</t>
  </si>
  <si>
    <t>Informácie a komunikácia</t>
  </si>
  <si>
    <t>K</t>
  </si>
  <si>
    <t>Finančné a poisťovacie činnosti</t>
  </si>
  <si>
    <t>L</t>
  </si>
  <si>
    <t>Činnosti v oblasti nehnuteľností</t>
  </si>
  <si>
    <t>M</t>
  </si>
  <si>
    <t>Odborné, vedecké a technické činnosti</t>
  </si>
  <si>
    <t>N</t>
  </si>
  <si>
    <t>Administratívne a podporné služby</t>
  </si>
  <si>
    <t>O</t>
  </si>
  <si>
    <t>Verejná správa a obrana; povinné sociálne zabezpečenie</t>
  </si>
  <si>
    <t>P</t>
  </si>
  <si>
    <t>Vzdelávanie</t>
  </si>
  <si>
    <t>Q</t>
  </si>
  <si>
    <t>Zdravotníctvo a sociálna pomoc</t>
  </si>
  <si>
    <t>R</t>
  </si>
  <si>
    <t>Umenie, zábava a rekreácia</t>
  </si>
  <si>
    <t>S</t>
  </si>
  <si>
    <t>Ostatné činnosti</t>
  </si>
  <si>
    <t xml:space="preserve">Právoplatné pokuty uložené organizáciám </t>
  </si>
  <si>
    <t>Druh činnosti, pri ktorej bola                       pokuta uložená</t>
  </si>
  <si>
    <t>Počet pokút</t>
  </si>
  <si>
    <t>porovn.</t>
  </si>
  <si>
    <t>Sumy pokút v €</t>
  </si>
  <si>
    <t>Násl. previerky - kontrola uložených opatrení</t>
  </si>
  <si>
    <t>Overovanie odbornej spôsobilosti</t>
  </si>
  <si>
    <t xml:space="preserve">S p o l u   pokuty uložené organizáciám </t>
  </si>
  <si>
    <t xml:space="preserve">Právoplatné pokuty uložené fyzickým osobám (jednotlivcom) </t>
  </si>
  <si>
    <t>Násl.previerky - kontrola uložených opatrení</t>
  </si>
  <si>
    <t xml:space="preserve">S p o l u   pokuty uložené jednotlivcom </t>
  </si>
  <si>
    <t>Blokové pokuty</t>
  </si>
  <si>
    <t xml:space="preserve">Rozdelenie právoplatných pokút podľa druhu výkonu </t>
  </si>
  <si>
    <t>Druh výkonu</t>
  </si>
  <si>
    <t>Kontrola BOZP</t>
  </si>
  <si>
    <t>Kontrola PPV</t>
  </si>
  <si>
    <t>Kontrola NZ</t>
  </si>
  <si>
    <t>S p o l u   pokuty uložené jednotlivcom</t>
  </si>
  <si>
    <t xml:space="preserve">Prehľad rozhodnutí orgánu dozoru ZVJS podľa druhu </t>
  </si>
  <si>
    <t>D r u h   r o z h o d n u t i a</t>
  </si>
  <si>
    <t>Počet rozhodnutí</t>
  </si>
  <si>
    <t xml:space="preserve">Zákaz prevádzky VTZ tlakových </t>
  </si>
  <si>
    <t>Zákaz prevádzky VTZ zdvíhacích</t>
  </si>
  <si>
    <t>Zákaz prevádzky VTZ elektrických</t>
  </si>
  <si>
    <t>Zákaz prevádzky ostatných strojov a zariadení</t>
  </si>
  <si>
    <t>Zákaz používania motorového vozidla</t>
  </si>
  <si>
    <t>Zákaz používania výrobných a prevádzkových priestorov</t>
  </si>
  <si>
    <t>Zákaz používania technológie, činnosti</t>
  </si>
  <si>
    <t>Odobratie osvedčenia revízneho technika</t>
  </si>
  <si>
    <t>Zákaz práce nadčas ostatných</t>
  </si>
  <si>
    <t>Zákaz práce pri ručnej manip. s brem. nadlim. hmot. žien</t>
  </si>
  <si>
    <t>Zákaz ostatných prác bez oprávnenia, resp. kvalifikácie</t>
  </si>
  <si>
    <t>Zákaz ostatných prác proti predpisom</t>
  </si>
  <si>
    <t>Práce bez právneho titulu - nelegálne zamestnávanie</t>
  </si>
  <si>
    <t>Zákaz činnosti vodiča</t>
  </si>
  <si>
    <t>Uloženie blokových pokút - počet</t>
  </si>
  <si>
    <t>Právoplatné pokuty organizáciám - počet</t>
  </si>
  <si>
    <t>Právoplatné pokuty jednotlivcom - počet</t>
  </si>
  <si>
    <t>Tabuľka č. 7</t>
  </si>
  <si>
    <t xml:space="preserve">Podiely hlavných skupín zdrojov na celkovom počte SPÚ v organizáciách </t>
  </si>
  <si>
    <t>podliehajúcich orgánu dozoru ZVJS v rokoch 2004 - 2010</t>
  </si>
  <si>
    <r>
      <t>Zdrojová skupina</t>
    </r>
    <r>
      <rPr>
        <sz val="10"/>
        <color indexed="8"/>
        <rFont val="Times New Roman"/>
        <family val="1"/>
      </rPr>
      <t xml:space="preserve"> (vyhl. SÚBP a SBÚ č. 111/1975 Zb./vyhl. MPSVR SR č. 500/2006 Z. z.)</t>
    </r>
  </si>
  <si>
    <t>I.</t>
  </si>
  <si>
    <t>Dopravné prostriedky</t>
  </si>
  <si>
    <t>II.</t>
  </si>
  <si>
    <t>Zdvíhadlá a dopravníky, zdvíhacie a dopravné pomôcky</t>
  </si>
  <si>
    <t>Stroje - hnacie, pomocné, obrábacie a pracovné</t>
  </si>
  <si>
    <t>IV.</t>
  </si>
  <si>
    <t>Pracovné, príp. cestné dopr. priestory ako zdroje pádov osôb</t>
  </si>
  <si>
    <t>V.</t>
  </si>
  <si>
    <t>Materiál, bremená, predmety</t>
  </si>
  <si>
    <t>VI.</t>
  </si>
  <si>
    <t>Náradie, nástroje, ručne ovládané strojčeky a prístroje</t>
  </si>
  <si>
    <t>VII.</t>
  </si>
  <si>
    <t>Priem. škodliviny, horúce látky a predmety, oheň a výbušniny</t>
  </si>
  <si>
    <t>VIII.</t>
  </si>
  <si>
    <t>Kotly, nádoby a vedenia (potrubia) pod tlakom</t>
  </si>
  <si>
    <t>IX.</t>
  </si>
  <si>
    <t>Elektrina</t>
  </si>
  <si>
    <t>X.</t>
  </si>
  <si>
    <t>Ľudia, zvieratá a prírodné živly</t>
  </si>
  <si>
    <t>XI.</t>
  </si>
  <si>
    <t>Iné zdroje</t>
  </si>
  <si>
    <t>S p o l u</t>
  </si>
  <si>
    <t>Tabuľka č. 8</t>
  </si>
  <si>
    <r>
      <t>Podiely hlavných skupín zdrojov na celkovom počte ŤPÚ/ŤUZ</t>
    </r>
    <r>
      <rPr>
        <b/>
        <vertAlign val="superscript"/>
        <sz val="12"/>
        <rFont val="Times New Roman"/>
        <family val="1"/>
      </rPr>
      <t>*)</t>
    </r>
    <r>
      <rPr>
        <b/>
        <sz val="12"/>
        <rFont val="Times New Roman"/>
        <family val="1"/>
      </rPr>
      <t xml:space="preserve"> a ZPÚ s PN najmenej 42 dní </t>
    </r>
  </si>
  <si>
    <t>v organizáciach podliehajúcich orgánu dozoru ZVJS v rokoch 2004 - 2010</t>
  </si>
  <si>
    <r>
      <t>Zdrojová skupina</t>
    </r>
    <r>
      <rPr>
        <sz val="10"/>
        <color indexed="8"/>
        <rFont val="Times New Roman"/>
        <family val="1"/>
      </rPr>
      <t xml:space="preserve"> (vyhl. SÚBP a SBÚ  č. 111/1975 Zb./vyhl. MPSVR SR č. 500/2006 Z. z.)</t>
    </r>
  </si>
  <si>
    <t>1.-6. nesiac</t>
  </si>
  <si>
    <t>7.-12. mesiac</t>
  </si>
  <si>
    <t>Tabuľka č. 8a</t>
  </si>
  <si>
    <t xml:space="preserve">Podiely hlavných skupín zdrojov na celkovom počte ZPÚ </t>
  </si>
  <si>
    <t xml:space="preserve">u príslušníkov ZVJS s PN najmenej 42 dní v rokoch 2008 až 2010 </t>
  </si>
  <si>
    <r>
      <t xml:space="preserve">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>Tabuľka č. 9</t>
    </r>
  </si>
  <si>
    <r>
      <t>Skupina príčin</t>
    </r>
    <r>
      <rPr>
        <sz val="10"/>
        <color indexed="8"/>
        <rFont val="Times New Roman"/>
        <family val="1"/>
      </rPr>
      <t xml:space="preserve"> (vyhl. SÚBP a SBÚ č. 111/1975 Zb./vyhl. MPSVR SR č. 500/2006 Z. z.)</t>
    </r>
  </si>
  <si>
    <t>1.</t>
  </si>
  <si>
    <t>Chybný alebo nepriaznivý stav zdroja úrazu</t>
  </si>
  <si>
    <t>2.</t>
  </si>
  <si>
    <t>Chýbajúce alebo nedostatočné ochranné zariadenie a zabezpečenie</t>
  </si>
  <si>
    <t>3.</t>
  </si>
  <si>
    <t>Chýbajúce (nepridelené), nedostatočné alebo nevhodné OOPP</t>
  </si>
  <si>
    <t>4.</t>
  </si>
  <si>
    <t>Nepriaznivý stav alebo chybné usporiadanie pracoviska, príp. komunikácie</t>
  </si>
  <si>
    <t>5.</t>
  </si>
  <si>
    <t>Nedostatky v osvetlení, viditeľnosti, nepriaznivé vplyvy hluku, otrasov a škodlivého ovzdušia</t>
  </si>
  <si>
    <t>6.</t>
  </si>
  <si>
    <t>Nesprávna organizácia práce</t>
  </si>
  <si>
    <t>7.</t>
  </si>
  <si>
    <t>Neoboznámenosť s podmienkami bezpečnej práce a nedostatok potrebnej kvalifikácie</t>
  </si>
  <si>
    <r>
      <t xml:space="preserve">Spolu príčiny, za ktoré nesie zodpovednosť zamestnávateľ            </t>
    </r>
    <r>
      <rPr>
        <sz val="10"/>
        <color indexed="8"/>
        <rFont val="Times New Roman"/>
        <family val="1"/>
      </rPr>
      <t xml:space="preserve"> (kódy 1 až 7)</t>
    </r>
  </si>
  <si>
    <t>8.</t>
  </si>
  <si>
    <t>Používanie nebezpečných postupov alebo spôsobov práce vrátane konania bez oprávnenia</t>
  </si>
  <si>
    <t>9.</t>
  </si>
  <si>
    <t>Odstránenie alebo nepoužívanie predpísaných bezpečnostných zariadení a ochranných opatrení</t>
  </si>
  <si>
    <t>10.</t>
  </si>
  <si>
    <t>Nepoužívanie (nesprávne používanie) predpísaných a pridelených OOP (prístrojov)</t>
  </si>
  <si>
    <r>
      <t xml:space="preserve">Spolu príčiny spočívajúce v konaní samotného postihnutého        </t>
    </r>
    <r>
      <rPr>
        <sz val="10"/>
        <color indexed="8"/>
        <rFont val="Times New Roman"/>
        <family val="1"/>
      </rPr>
      <t xml:space="preserve"> (kódy 8 až 10)</t>
    </r>
  </si>
  <si>
    <t>11.</t>
  </si>
  <si>
    <t>Ohrozenie inými osobami (odvedenie pozornosti, žarty, hádky a iné nebezpečné konanie)</t>
  </si>
  <si>
    <t>12.</t>
  </si>
  <si>
    <t xml:space="preserve">Nedostatok osobných predpokladov na riadny pracovný výkon </t>
  </si>
  <si>
    <t>13.</t>
  </si>
  <si>
    <t>Ohrozenie zvieratami a prírodnými živlami</t>
  </si>
  <si>
    <t>14.</t>
  </si>
  <si>
    <t>Nezistené príčiny</t>
  </si>
  <si>
    <r>
      <t>Spolu iné príčiny</t>
    </r>
    <r>
      <rPr>
        <sz val="10"/>
        <color indexed="8"/>
        <rFont val="Times New Roman"/>
        <family val="1"/>
      </rPr>
      <t xml:space="preserve"> (kódy 11 až 14)</t>
    </r>
  </si>
  <si>
    <t>Tabuľka č. 10</t>
  </si>
  <si>
    <r>
      <t xml:space="preserve">Spolu príčiny, za ktoré nesie zodpovednosť zamestnávateľ           </t>
    </r>
    <r>
      <rPr>
        <sz val="10"/>
        <color indexed="8"/>
        <rFont val="Times New Roman"/>
        <family val="1"/>
      </rPr>
      <t xml:space="preserve"> (kódy 1 až 7)</t>
    </r>
  </si>
  <si>
    <t>Tabuľka č. 10a</t>
  </si>
  <si>
    <t xml:space="preserve">Podiely jednotlivých skupín príčin na celkovom počte ZPÚ s PN najmenej 42 dní u príslušníkov ZVJS v rokoch 2008 - 2010 </t>
  </si>
  <si>
    <r>
      <t>Skupina príčin</t>
    </r>
    <r>
      <rPr>
        <sz val="10"/>
        <color indexed="8"/>
        <rFont val="Times New Roman"/>
        <family val="1"/>
      </rPr>
      <t xml:space="preserve"> (vyhl. MPSVR SR č. 500/2006 Z. z.)</t>
    </r>
  </si>
  <si>
    <t>Tabuľka č. 11</t>
  </si>
  <si>
    <t>Rok</t>
  </si>
  <si>
    <t>Počet pracov. úrazov (PÚ)</t>
  </si>
  <si>
    <t>Počet dní PN pre PÚ</t>
  </si>
  <si>
    <t>Priemerné percento PN pre PÚ</t>
  </si>
  <si>
    <t>Počet dní PN na jeden PÚ</t>
  </si>
  <si>
    <t>Priemerný denný stav PN pre PÚ</t>
  </si>
  <si>
    <t>Počet smrtel. PÚ (SPU)</t>
  </si>
  <si>
    <t>Početnosť SPÚ na 100 000 zamestn.</t>
  </si>
  <si>
    <t>Počet chorôb z povolania</t>
  </si>
  <si>
    <t>Tabuľka č. 12</t>
  </si>
  <si>
    <r>
      <t>Podiely hlavných skupín zdrojov na celkovom počte ostatných pracovných úrazov/registrovaných pracovných úrazov</t>
    </r>
    <r>
      <rPr>
        <b/>
        <vertAlign val="superscript"/>
        <sz val="12"/>
        <color indexed="8"/>
        <rFont val="Times New Roman"/>
        <family val="1"/>
      </rPr>
      <t>*)</t>
    </r>
    <r>
      <rPr>
        <b/>
        <sz val="12"/>
        <color indexed="8"/>
        <rFont val="Times New Roman"/>
        <family val="1"/>
      </rPr>
      <t xml:space="preserve"> v organizáciách </t>
    </r>
    <r>
      <rPr>
        <b/>
        <sz val="12"/>
        <rFont val="Times New Roman"/>
        <family val="1"/>
      </rPr>
      <t xml:space="preserve">podliehajúcich orgánu dozoru ZVJS </t>
    </r>
    <r>
      <rPr>
        <b/>
        <sz val="12"/>
        <color indexed="8"/>
        <rFont val="Times New Roman"/>
        <family val="1"/>
      </rPr>
      <t>v rokoch 2004 – 2010</t>
    </r>
  </si>
  <si>
    <r>
      <t xml:space="preserve">Zdrojová skupina </t>
    </r>
    <r>
      <rPr>
        <sz val="10"/>
        <color indexed="8"/>
        <rFont val="Times New Roman"/>
        <family val="1"/>
      </rPr>
      <t xml:space="preserve">(vyhl. SÚBP a SBÚ č.111/1975 Zb./vyhl. MPSVR SR č. 500/2006 Z. z.) </t>
    </r>
  </si>
  <si>
    <t>Počet</t>
  </si>
  <si>
    <t>Percentuálny podiel</t>
  </si>
  <si>
    <r>
      <t>2006</t>
    </r>
    <r>
      <rPr>
        <b/>
        <vertAlign val="superscript"/>
        <sz val="10"/>
        <color indexed="8"/>
        <rFont val="Times New Roman"/>
        <family val="1"/>
      </rPr>
      <t>*)</t>
    </r>
  </si>
  <si>
    <t>Pracovné, príp. cestné dopravné priestory ako zdroje pádov osôb</t>
  </si>
  <si>
    <t>Priemyselné škodliviny, horúce látky a predmety, oheň a výbušniny</t>
  </si>
  <si>
    <t>Tabuľka č. 12a</t>
  </si>
  <si>
    <r>
      <t>Podiely hlavných skupín zdrojov na celkovom počte ostatných registrovaných služobných úrazov</t>
    </r>
    <r>
      <rPr>
        <b/>
        <vertAlign val="superscript"/>
        <sz val="12"/>
        <color indexed="8"/>
        <rFont val="Times New Roman"/>
        <family val="1"/>
      </rPr>
      <t xml:space="preserve">*) </t>
    </r>
    <r>
      <rPr>
        <b/>
        <sz val="12"/>
        <color indexed="8"/>
        <rFont val="Times New Roman"/>
        <family val="1"/>
      </rPr>
      <t>príslušníkov ZVJS                       v rokoch 2008 – 2010</t>
    </r>
  </si>
  <si>
    <t>Percentálny podiel</t>
  </si>
  <si>
    <t>Tabuľka č. 13</t>
  </si>
  <si>
    <r>
      <t>Podiely jednotlivých skupín príčin na celkovom počte ostatných pracovných úrazov/registrovaných pracovných úrazov</t>
    </r>
    <r>
      <rPr>
        <b/>
        <vertAlign val="superscript"/>
        <sz val="12"/>
        <color indexed="8"/>
        <rFont val="Times New Roman"/>
        <family val="1"/>
      </rPr>
      <t>*)</t>
    </r>
    <r>
      <rPr>
        <b/>
        <sz val="12"/>
        <color indexed="8"/>
        <rFont val="Times New Roman"/>
        <family val="1"/>
      </rPr>
      <t xml:space="preserve"> v organizáciách </t>
    </r>
    <r>
      <rPr>
        <b/>
        <sz val="12"/>
        <rFont val="Times New Roman"/>
        <family val="1"/>
      </rPr>
      <t>podliehajúcich orgánu dozoru ZVJS</t>
    </r>
    <r>
      <rPr>
        <b/>
        <sz val="12"/>
        <color indexed="8"/>
        <rFont val="Times New Roman"/>
        <family val="1"/>
      </rPr>
      <t xml:space="preserve"> v rokoch 2004 - 2010</t>
    </r>
  </si>
  <si>
    <r>
      <t xml:space="preserve">Skupina príčin </t>
    </r>
    <r>
      <rPr>
        <sz val="10"/>
        <color indexed="8"/>
        <rFont val="Times New Roman"/>
        <family val="1"/>
      </rPr>
      <t xml:space="preserve">(vyhl. SÚBP a SBÚ č.111/1975 Zb./vyhl. MPSVR SR č. 500/2006 Z. z.) </t>
    </r>
  </si>
  <si>
    <r>
      <t xml:space="preserve">Spolu príčiny, za ktoré nesie zodpovednosť zamestnávateľ </t>
    </r>
    <r>
      <rPr>
        <sz val="10"/>
        <color indexed="8"/>
        <rFont val="Times New Roman"/>
        <family val="1"/>
      </rPr>
      <t>(kódy 1 až 7)</t>
    </r>
  </si>
  <si>
    <r>
      <t xml:space="preserve">Spolu príčiny spočívajúce v konaní samotného postihnutého </t>
    </r>
    <r>
      <rPr>
        <sz val="10"/>
        <color indexed="8"/>
        <rFont val="Times New Roman"/>
        <family val="1"/>
      </rPr>
      <t>(kódy 8 až 10)</t>
    </r>
  </si>
  <si>
    <r>
      <t xml:space="preserve">Spolu iné príčiny </t>
    </r>
    <r>
      <rPr>
        <sz val="10"/>
        <color indexed="8"/>
        <rFont val="Times New Roman"/>
        <family val="1"/>
      </rPr>
      <t>(kódy 11 až 14)</t>
    </r>
  </si>
  <si>
    <t>Tabuľka č. 13a</t>
  </si>
  <si>
    <t>Podiely jednotlivých skupín príčin na celkovom počte ostatných registrovaných služobných úrazov príslušníkov ZVJS v rokoch 2008 - 2010</t>
  </si>
  <si>
    <r>
      <t>a)</t>
    </r>
    <r>
      <rPr>
        <b/>
        <sz val="7"/>
        <rFont val="Times New Roman"/>
        <family val="1"/>
      </rPr>
      <t xml:space="preserve">      </t>
    </r>
    <r>
      <rPr>
        <b/>
        <sz val="11"/>
        <rFont val="Times New Roman"/>
        <family val="1"/>
      </rPr>
      <t>Závažné pracovné (služobné) úrazy (ZPÚ) s práceneschopnosťou   najmenej 42 dní v roku 2010</t>
    </r>
  </si>
  <si>
    <t>Služobný úrad</t>
  </si>
  <si>
    <t>Príslušníci ZVJS</t>
  </si>
  <si>
    <t>Zamestnanci ZVJS</t>
  </si>
  <si>
    <t>Obvinení / odsúdení</t>
  </si>
  <si>
    <t xml:space="preserve"> </t>
  </si>
  <si>
    <t>GR ZVJS v Bratislave</t>
  </si>
  <si>
    <t>ÚVV v Banskej Bystrici</t>
  </si>
  <si>
    <t>ÚVTOS v Banskej Bystrici - Kráľovej</t>
  </si>
  <si>
    <t>ÚVV v Bratislave</t>
  </si>
  <si>
    <t>ÚVTOS v Dubnici nad Váhom</t>
  </si>
  <si>
    <t>ÚVTOS v Hrnčiarovciach nad Parnou</t>
  </si>
  <si>
    <t>ÚVTOS a ÚVV v Ilave</t>
  </si>
  <si>
    <t>ÚVV a ÚVTOS v Košiciach</t>
  </si>
  <si>
    <t>ÚVTOS v Košiciach - Šaci</t>
  </si>
  <si>
    <t>ÚVTOS a ÚVV v Leopoldove</t>
  </si>
  <si>
    <t>ÚVTOS a ÚVV v Levoči</t>
  </si>
  <si>
    <t>ÚVV v Nitre</t>
  </si>
  <si>
    <t>ÚVTOS v Nitre – Chrenovej</t>
  </si>
  <si>
    <t>ÚVV v Prešove</t>
  </si>
  <si>
    <t>ÚVTOS v Ružomberku</t>
  </si>
  <si>
    <t>ÚVTOS pre mladistvých v Sučanoch</t>
  </si>
  <si>
    <t>Nemocnica pre obvinených a odsúdených a ÚVTOS v Trenčíne</t>
  </si>
  <si>
    <t>ÚVTOS v Želiezovciach</t>
  </si>
  <si>
    <t>ÚVV v Žiline</t>
  </si>
  <si>
    <t>CELKOM ZPÚ v ZVJS</t>
  </si>
  <si>
    <r>
      <t>Prehľad o počte registrovaných pracovných (služobných) úrazoch v ZVJS v roku 2010 podľa služobných úradov</t>
    </r>
    <r>
      <rPr>
        <sz val="12"/>
        <rFont val="Times New Roman"/>
        <family val="1"/>
      </rPr>
      <t xml:space="preserve">
</t>
    </r>
  </si>
  <si>
    <t>Tabuľka č. 14</t>
  </si>
  <si>
    <t>b)  Ostatné registrované pracovné (služobné) úrazy (ORPÚ) v roku 2010</t>
  </si>
  <si>
    <t>ÚVTOS v Banskej Bystrici – Kráľovej</t>
  </si>
  <si>
    <t>ÚVTOS v Košiciach – Šaci</t>
  </si>
  <si>
    <t>ÚVV v Nitre</t>
  </si>
  <si>
    <t>ÚVTOS v Nitre – Chrenovej</t>
  </si>
  <si>
    <t>CELKOM ORPÚ v ZVJS</t>
  </si>
  <si>
    <t>Tabuľka č. 4</t>
  </si>
  <si>
    <t>Tabuľka č. 2</t>
  </si>
  <si>
    <t>42 dní v organizáciach podliehajúcich orgánu dozoru ZVJS v rokoch 2004 - 2010</t>
  </si>
  <si>
    <r>
      <t>Podiely jednotlivých skupín príčin na celkovom počte ŤPÚ/ŤUZ</t>
    </r>
    <r>
      <rPr>
        <b/>
        <vertAlign val="superscript"/>
        <sz val="12"/>
        <rFont val="Times New Roman"/>
        <family val="1"/>
      </rPr>
      <t>*)</t>
    </r>
    <r>
      <rPr>
        <b/>
        <sz val="12"/>
        <rFont val="Times New Roman"/>
        <family val="1"/>
      </rPr>
      <t xml:space="preserve"> a ZPÚ s PN najmenej  </t>
    </r>
  </si>
  <si>
    <t xml:space="preserve">       Spolu</t>
  </si>
  <si>
    <t xml:space="preserve">neschopnosti, ktoré nie sú v evidencii všeobecnej Sociálnej poisťovne </t>
  </si>
  <si>
    <t>pracovnej neschopnosti - všetky nemocensky poistené osoby</t>
  </si>
  <si>
    <t xml:space="preserve">väzby a odsúdených vo výkone trestu odňatia slobody zaradených do práce, ktoré si vyžiadali viac ako  3 dni </t>
  </si>
  <si>
    <t xml:space="preserve">1. a 3.  riadok - súhrnné údaje o pracovných úrazoch príslušníkov ZVJS, zamestnancov ZVJS, obvinených vo výkone </t>
  </si>
  <si>
    <r>
      <t>2010</t>
    </r>
    <r>
      <rPr>
        <b/>
        <vertAlign val="superscript"/>
        <sz val="10"/>
        <rFont val="Times New Roman"/>
        <family val="1"/>
      </rPr>
      <t>*)</t>
    </r>
  </si>
  <si>
    <r>
      <t>2009</t>
    </r>
    <r>
      <rPr>
        <b/>
        <vertAlign val="superscript"/>
        <sz val="10"/>
        <rFont val="Times New Roman"/>
        <family val="1"/>
      </rPr>
      <t>*)</t>
    </r>
  </si>
  <si>
    <t>Početnosť PÚ na 100 zamestnan.</t>
  </si>
  <si>
    <t>Priemerný počet nem. poistených zamestnan.</t>
  </si>
  <si>
    <t>v roku 2009 a 2010</t>
  </si>
  <si>
    <t xml:space="preserve">Vývoj pracovnej úrazovosti a chorôb z povolania v organizáciach podliehajúcich orgánu dozoru ZVJS </t>
  </si>
  <si>
    <r>
      <t xml:space="preserve">2.a 4. riadok </t>
    </r>
    <r>
      <rPr>
        <vertAlign val="superscript"/>
        <sz val="9"/>
        <rFont val="Times New Roman"/>
        <family val="1"/>
      </rPr>
      <t>*)</t>
    </r>
    <r>
      <rPr>
        <sz val="9"/>
        <rFont val="Times New Roman"/>
        <family val="1"/>
      </rPr>
      <t xml:space="preserve"> - súhrnné údaje o služobných úrazoch príslušníkov ZVJS, ktoré si vyžiadali viac ako 3 dni pracovnej </t>
    </r>
  </si>
</sst>
</file>

<file path=xl/styles.xml><?xml version="1.0" encoding="utf-8"?>
<styleSheet xmlns="http://schemas.openxmlformats.org/spreadsheetml/2006/main">
  <numFmts count="2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000"/>
    <numFmt numFmtId="181" formatCode="_-* #\ ##0"/>
    <numFmt numFmtId="182" formatCode="_-* #\ ###\ ##0"/>
    <numFmt numFmtId="183" formatCode="0.000"/>
    <numFmt numFmtId="184" formatCode="0.0"/>
  </numFmts>
  <fonts count="73">
    <font>
      <sz val="12"/>
      <name val="Arial CE"/>
      <family val="0"/>
    </font>
    <font>
      <b/>
      <sz val="12"/>
      <name val="Times New Roman CE"/>
      <family val="1"/>
    </font>
    <font>
      <sz val="12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sz val="9"/>
      <name val="Times New Roman"/>
      <family val="1"/>
    </font>
    <font>
      <vertAlign val="superscript"/>
      <sz val="11"/>
      <name val="Times New Roman CE"/>
      <family val="0"/>
    </font>
    <font>
      <vertAlign val="superscript"/>
      <sz val="10"/>
      <name val="Times New Roman CE"/>
      <family val="1"/>
    </font>
    <font>
      <sz val="10"/>
      <name val="Times New Roman CE"/>
      <family val="0"/>
    </font>
    <font>
      <sz val="10"/>
      <name val="Arial CE"/>
      <family val="0"/>
    </font>
    <font>
      <sz val="10"/>
      <name val="Times New Roman"/>
      <family val="1"/>
    </font>
    <font>
      <b/>
      <sz val="10"/>
      <name val="Times New Roman CE"/>
      <family val="1"/>
    </font>
    <font>
      <b/>
      <sz val="9"/>
      <name val="Times New Roman CE"/>
      <family val="1"/>
    </font>
    <font>
      <b/>
      <sz val="10"/>
      <name val="Times New Roman"/>
      <family val="1"/>
    </font>
    <font>
      <b/>
      <u val="single"/>
      <sz val="12"/>
      <name val="Times New Roman CE"/>
      <family val="1"/>
    </font>
    <font>
      <b/>
      <u val="single"/>
      <sz val="11"/>
      <name val="Times New Roman CE"/>
      <family val="1"/>
    </font>
    <font>
      <b/>
      <sz val="10"/>
      <name val="Arial"/>
      <family val="2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vertAlign val="superscript"/>
      <sz val="12"/>
      <name val="Times New Roman"/>
      <family val="1"/>
    </font>
    <font>
      <b/>
      <sz val="12"/>
      <name val="Arial"/>
      <family val="2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vertAlign val="superscript"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vertAlign val="superscript"/>
      <sz val="12"/>
      <color indexed="8"/>
      <name val="Times New Roman"/>
      <family val="1"/>
    </font>
    <font>
      <sz val="12"/>
      <name val="Arial"/>
      <family val="2"/>
    </font>
    <font>
      <b/>
      <vertAlign val="superscript"/>
      <sz val="10"/>
      <color indexed="8"/>
      <name val="Times New Roman"/>
      <family val="1"/>
    </font>
    <font>
      <vertAlign val="superscript"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7"/>
      <name val="Times New Roman"/>
      <family val="1"/>
    </font>
    <font>
      <sz val="10"/>
      <name val="Arial"/>
      <family val="0"/>
    </font>
    <font>
      <b/>
      <vertAlign val="superscript"/>
      <sz val="10"/>
      <name val="Times New Roman"/>
      <family val="1"/>
    </font>
    <font>
      <sz val="9"/>
      <name val="Arial CE"/>
      <family val="0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gray125">
        <bgColor indexed="22"/>
      </patternFill>
    </fill>
    <fill>
      <patternFill patternType="solid">
        <fgColor indexed="22"/>
        <bgColor indexed="64"/>
      </patternFill>
    </fill>
    <fill>
      <patternFill patternType="gray125">
        <fgColor indexed="8"/>
        <bgColor indexed="22"/>
      </patternFill>
    </fill>
    <fill>
      <patternFill patternType="solid">
        <fgColor indexed="9"/>
        <bgColor indexed="64"/>
      </patternFill>
    </fill>
  </fills>
  <borders count="1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thin"/>
      <top style="double"/>
      <bottom style="medium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 style="thin"/>
      <right style="thin"/>
      <top style="double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double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19" borderId="0" applyNumberFormat="0" applyBorder="0" applyAlignment="0" applyProtection="0"/>
    <xf numFmtId="0" fontId="5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2" applyNumberFormat="0" applyFill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2" fillId="0" borderId="0" applyNumberFormat="0" applyFill="0" applyBorder="0" applyAlignment="0" applyProtection="0"/>
    <xf numFmtId="0" fontId="63" fillId="21" borderId="0" applyNumberForma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22" borderId="5" applyNumberFormat="0" applyFont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3" borderId="8" applyNumberFormat="0" applyAlignment="0" applyProtection="0"/>
    <xf numFmtId="0" fontId="69" fillId="24" borderId="8" applyNumberFormat="0" applyAlignment="0" applyProtection="0"/>
    <xf numFmtId="0" fontId="70" fillId="24" borderId="9" applyNumberFormat="0" applyAlignment="0" applyProtection="0"/>
    <xf numFmtId="0" fontId="71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</cellStyleXfs>
  <cellXfs count="4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3" fontId="3" fillId="0" borderId="11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3" xfId="0" applyFont="1" applyBorder="1" applyAlignment="1">
      <alignment/>
    </xf>
    <xf numFmtId="3" fontId="3" fillId="0" borderId="14" xfId="0" applyNumberFormat="1" applyFont="1" applyBorder="1" applyAlignment="1">
      <alignment/>
    </xf>
    <xf numFmtId="0" fontId="4" fillId="0" borderId="15" xfId="0" applyFont="1" applyBorder="1" applyAlignment="1">
      <alignment/>
    </xf>
    <xf numFmtId="3" fontId="4" fillId="0" borderId="16" xfId="0" applyNumberFormat="1" applyFont="1" applyBorder="1" applyAlignment="1">
      <alignment/>
    </xf>
    <xf numFmtId="0" fontId="1" fillId="0" borderId="17" xfId="0" applyFont="1" applyBorder="1" applyAlignment="1">
      <alignment/>
    </xf>
    <xf numFmtId="49" fontId="4" fillId="0" borderId="18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49" fontId="4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3" fontId="4" fillId="0" borderId="20" xfId="0" applyNumberFormat="1" applyFont="1" applyBorder="1" applyAlignment="1">
      <alignment/>
    </xf>
    <xf numFmtId="3" fontId="4" fillId="0" borderId="21" xfId="0" applyNumberFormat="1" applyFont="1" applyBorder="1" applyAlignment="1">
      <alignment/>
    </xf>
    <xf numFmtId="3" fontId="4" fillId="0" borderId="22" xfId="0" applyNumberFormat="1" applyFont="1" applyBorder="1" applyAlignment="1">
      <alignment/>
    </xf>
    <xf numFmtId="3" fontId="4" fillId="0" borderId="23" xfId="0" applyNumberFormat="1" applyFont="1" applyBorder="1" applyAlignment="1">
      <alignment/>
    </xf>
    <xf numFmtId="3" fontId="4" fillId="0" borderId="24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/>
    </xf>
    <xf numFmtId="2" fontId="11" fillId="0" borderId="25" xfId="0" applyNumberFormat="1" applyFont="1" applyBorder="1" applyAlignment="1">
      <alignment horizontal="center"/>
    </xf>
    <xf numFmtId="0" fontId="11" fillId="0" borderId="18" xfId="0" applyFont="1" applyBorder="1" applyAlignment="1">
      <alignment horizontal="center" vertical="center" wrapText="1"/>
    </xf>
    <xf numFmtId="49" fontId="12" fillId="0" borderId="26" xfId="0" applyNumberFormat="1" applyFont="1" applyBorder="1" applyAlignment="1">
      <alignment horizontal="center" vertical="center" wrapText="1"/>
    </xf>
    <xf numFmtId="180" fontId="8" fillId="0" borderId="27" xfId="0" applyNumberFormat="1" applyFont="1" applyBorder="1" applyAlignment="1">
      <alignment horizontal="centerContinuous"/>
    </xf>
    <xf numFmtId="0" fontId="8" fillId="0" borderId="16" xfId="0" applyFont="1" applyBorder="1" applyAlignment="1">
      <alignment horizontal="left" indent="1"/>
    </xf>
    <xf numFmtId="3" fontId="8" fillId="0" borderId="28" xfId="0" applyNumberFormat="1" applyFont="1" applyBorder="1" applyAlignment="1">
      <alignment/>
    </xf>
    <xf numFmtId="2" fontId="8" fillId="0" borderId="29" xfId="0" applyNumberFormat="1" applyFont="1" applyBorder="1" applyAlignment="1">
      <alignment/>
    </xf>
    <xf numFmtId="0" fontId="8" fillId="0" borderId="14" xfId="0" applyFont="1" applyBorder="1" applyAlignment="1">
      <alignment horizontal="left" indent="1"/>
    </xf>
    <xf numFmtId="3" fontId="10" fillId="0" borderId="30" xfId="0" applyNumberFormat="1" applyFont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31" xfId="0" applyFont="1" applyBorder="1" applyAlignment="1">
      <alignment horizontal="left" indent="1"/>
    </xf>
    <xf numFmtId="3" fontId="10" fillId="0" borderId="14" xfId="0" applyNumberFormat="1" applyFont="1" applyBorder="1" applyAlignment="1">
      <alignment/>
    </xf>
    <xf numFmtId="2" fontId="8" fillId="0" borderId="32" xfId="0" applyNumberFormat="1" applyFont="1" applyBorder="1" applyAlignment="1">
      <alignment/>
    </xf>
    <xf numFmtId="2" fontId="8" fillId="0" borderId="21" xfId="0" applyNumberFormat="1" applyFont="1" applyBorder="1" applyAlignment="1">
      <alignment/>
    </xf>
    <xf numFmtId="180" fontId="8" fillId="0" borderId="13" xfId="0" applyNumberFormat="1" applyFont="1" applyBorder="1" applyAlignment="1">
      <alignment horizontal="centerContinuous"/>
    </xf>
    <xf numFmtId="180" fontId="8" fillId="0" borderId="33" xfId="0" applyNumberFormat="1" applyFont="1" applyBorder="1" applyAlignment="1">
      <alignment horizontal="centerContinuous"/>
    </xf>
    <xf numFmtId="0" fontId="8" fillId="0" borderId="34" xfId="0" applyFont="1" applyBorder="1" applyAlignment="1" applyProtection="1">
      <alignment horizontal="left" indent="1"/>
      <protection/>
    </xf>
    <xf numFmtId="3" fontId="10" fillId="0" borderId="35" xfId="0" applyNumberFormat="1" applyFont="1" applyBorder="1" applyAlignment="1">
      <alignment/>
    </xf>
    <xf numFmtId="180" fontId="8" fillId="0" borderId="36" xfId="0" applyNumberFormat="1" applyFont="1" applyBorder="1" applyAlignment="1">
      <alignment horizontal="centerContinuous"/>
    </xf>
    <xf numFmtId="0" fontId="8" fillId="0" borderId="37" xfId="0" applyFont="1" applyBorder="1" applyAlignment="1">
      <alignment horizontal="left" indent="1"/>
    </xf>
    <xf numFmtId="3" fontId="10" fillId="0" borderId="38" xfId="0" applyNumberFormat="1" applyFont="1" applyBorder="1" applyAlignment="1">
      <alignment/>
    </xf>
    <xf numFmtId="3" fontId="10" fillId="0" borderId="39" xfId="0" applyNumberFormat="1" applyFont="1" applyBorder="1" applyAlignment="1">
      <alignment/>
    </xf>
    <xf numFmtId="2" fontId="8" fillId="0" borderId="40" xfId="0" applyNumberFormat="1" applyFont="1" applyBorder="1" applyAlignment="1">
      <alignment/>
    </xf>
    <xf numFmtId="0" fontId="8" fillId="0" borderId="41" xfId="0" applyFont="1" applyBorder="1" applyAlignment="1">
      <alignment horizontal="centerContinuous"/>
    </xf>
    <xf numFmtId="0" fontId="11" fillId="0" borderId="42" xfId="0" applyFont="1" applyBorder="1" applyAlignment="1">
      <alignment/>
    </xf>
    <xf numFmtId="3" fontId="13" fillId="0" borderId="43" xfId="0" applyNumberFormat="1" applyFont="1" applyBorder="1" applyAlignment="1">
      <alignment/>
    </xf>
    <xf numFmtId="2" fontId="11" fillId="0" borderId="29" xfId="0" applyNumberFormat="1" applyFont="1" applyBorder="1" applyAlignment="1">
      <alignment/>
    </xf>
    <xf numFmtId="181" fontId="11" fillId="0" borderId="44" xfId="0" applyNumberFormat="1" applyFont="1" applyBorder="1" applyAlignment="1">
      <alignment/>
    </xf>
    <xf numFmtId="2" fontId="11" fillId="0" borderId="44" xfId="0" applyNumberFormat="1" applyFont="1" applyBorder="1" applyAlignment="1">
      <alignment/>
    </xf>
    <xf numFmtId="181" fontId="8" fillId="0" borderId="37" xfId="0" applyNumberFormat="1" applyFont="1" applyBorder="1" applyAlignment="1">
      <alignment/>
    </xf>
    <xf numFmtId="181" fontId="8" fillId="0" borderId="14" xfId="0" applyNumberFormat="1" applyFont="1" applyBorder="1" applyAlignment="1">
      <alignment/>
    </xf>
    <xf numFmtId="0" fontId="8" fillId="0" borderId="30" xfId="0" applyFont="1" applyBorder="1" applyAlignment="1">
      <alignment horizontal="left" indent="1"/>
    </xf>
    <xf numFmtId="0" fontId="10" fillId="0" borderId="14" xfId="0" applyFont="1" applyBorder="1" applyAlignment="1">
      <alignment/>
    </xf>
    <xf numFmtId="180" fontId="8" fillId="0" borderId="45" xfId="0" applyNumberFormat="1" applyFont="1" applyBorder="1" applyAlignment="1">
      <alignment horizontal="centerContinuous"/>
    </xf>
    <xf numFmtId="0" fontId="8" fillId="0" borderId="38" xfId="0" applyFont="1" applyBorder="1" applyAlignment="1">
      <alignment horizontal="left" indent="1"/>
    </xf>
    <xf numFmtId="181" fontId="8" fillId="0" borderId="38" xfId="0" applyNumberFormat="1" applyFont="1" applyBorder="1" applyAlignment="1">
      <alignment/>
    </xf>
    <xf numFmtId="181" fontId="11" fillId="0" borderId="43" xfId="0" applyNumberFormat="1" applyFont="1" applyBorder="1" applyAlignment="1">
      <alignment/>
    </xf>
    <xf numFmtId="2" fontId="11" fillId="0" borderId="46" xfId="0" applyNumberFormat="1" applyFont="1" applyBorder="1" applyAlignment="1">
      <alignment/>
    </xf>
    <xf numFmtId="181" fontId="8" fillId="0" borderId="31" xfId="0" applyNumberFormat="1" applyFont="1" applyBorder="1" applyAlignment="1">
      <alignment/>
    </xf>
    <xf numFmtId="2" fontId="8" fillId="0" borderId="20" xfId="0" applyNumberFormat="1" applyFont="1" applyBorder="1" applyAlignment="1">
      <alignment/>
    </xf>
    <xf numFmtId="0" fontId="8" fillId="0" borderId="0" xfId="0" applyFont="1" applyAlignment="1">
      <alignment horizontal="left" indent="1"/>
    </xf>
    <xf numFmtId="181" fontId="8" fillId="0" borderId="34" xfId="0" applyNumberFormat="1" applyFont="1" applyBorder="1" applyAlignment="1">
      <alignment/>
    </xf>
    <xf numFmtId="0" fontId="8" fillId="0" borderId="47" xfId="0" applyFont="1" applyBorder="1" applyAlignment="1">
      <alignment horizontal="left" indent="1"/>
    </xf>
    <xf numFmtId="0" fontId="11" fillId="0" borderId="48" xfId="0" applyFont="1" applyBorder="1" applyAlignment="1">
      <alignment/>
    </xf>
    <xf numFmtId="0" fontId="8" fillId="0" borderId="0" xfId="0" applyFont="1" applyBorder="1" applyAlignment="1">
      <alignment horizontal="left" indent="1"/>
    </xf>
    <xf numFmtId="0" fontId="8" fillId="0" borderId="44" xfId="0" applyFont="1" applyBorder="1" applyAlignment="1">
      <alignment horizontal="centerContinuous"/>
    </xf>
    <xf numFmtId="0" fontId="11" fillId="0" borderId="44" xfId="0" applyFont="1" applyBorder="1" applyAlignment="1">
      <alignment/>
    </xf>
    <xf numFmtId="0" fontId="8" fillId="0" borderId="41" xfId="0" applyFont="1" applyBorder="1" applyAlignment="1">
      <alignment/>
    </xf>
    <xf numFmtId="181" fontId="11" fillId="0" borderId="49" xfId="0" applyNumberFormat="1" applyFont="1" applyBorder="1" applyAlignment="1">
      <alignment/>
    </xf>
    <xf numFmtId="2" fontId="11" fillId="0" borderId="46" xfId="0" applyNumberFormat="1" applyFont="1" applyBorder="1" applyAlignment="1">
      <alignment/>
    </xf>
    <xf numFmtId="0" fontId="14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2" fontId="1" fillId="0" borderId="0" xfId="0" applyNumberFormat="1" applyFont="1" applyAlignment="1">
      <alignment horizontal="centerContinuous"/>
    </xf>
    <xf numFmtId="0" fontId="4" fillId="0" borderId="50" xfId="0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49" fontId="3" fillId="0" borderId="51" xfId="0" applyNumberFormat="1" applyFont="1" applyBorder="1" applyAlignment="1">
      <alignment horizontal="center"/>
    </xf>
    <xf numFmtId="0" fontId="3" fillId="0" borderId="16" xfId="0" applyFont="1" applyBorder="1" applyAlignment="1">
      <alignment horizontal="left" indent="1"/>
    </xf>
    <xf numFmtId="181" fontId="3" fillId="0" borderId="52" xfId="0" applyNumberFormat="1" applyFont="1" applyBorder="1" applyAlignment="1">
      <alignment/>
    </xf>
    <xf numFmtId="4" fontId="3" fillId="0" borderId="23" xfId="0" applyNumberFormat="1" applyFont="1" applyBorder="1" applyAlignment="1">
      <alignment horizontal="right"/>
    </xf>
    <xf numFmtId="0" fontId="3" fillId="0" borderId="14" xfId="0" applyFont="1" applyBorder="1" applyAlignment="1">
      <alignment horizontal="left" indent="1"/>
    </xf>
    <xf numFmtId="181" fontId="3" fillId="0" borderId="52" xfId="0" applyNumberFormat="1" applyFont="1" applyBorder="1" applyAlignment="1">
      <alignment horizontal="right"/>
    </xf>
    <xf numFmtId="49" fontId="3" fillId="0" borderId="45" xfId="0" applyNumberFormat="1" applyFont="1" applyBorder="1" applyAlignment="1">
      <alignment horizontal="center"/>
    </xf>
    <xf numFmtId="0" fontId="3" fillId="0" borderId="38" xfId="0" applyFont="1" applyBorder="1" applyAlignment="1">
      <alignment horizontal="left" indent="1"/>
    </xf>
    <xf numFmtId="181" fontId="3" fillId="0" borderId="38" xfId="0" applyNumberFormat="1" applyFont="1" applyBorder="1" applyAlignment="1">
      <alignment/>
    </xf>
    <xf numFmtId="0" fontId="4" fillId="0" borderId="41" xfId="0" applyFont="1" applyBorder="1" applyAlignment="1">
      <alignment horizontal="left"/>
    </xf>
    <xf numFmtId="0" fontId="4" fillId="0" borderId="42" xfId="0" applyFont="1" applyBorder="1" applyAlignment="1">
      <alignment horizontal="left" indent="1"/>
    </xf>
    <xf numFmtId="181" fontId="4" fillId="0" borderId="49" xfId="0" applyNumberFormat="1" applyFont="1" applyBorder="1" applyAlignment="1">
      <alignment/>
    </xf>
    <xf numFmtId="4" fontId="4" fillId="0" borderId="46" xfId="0" applyNumberFormat="1" applyFont="1" applyBorder="1" applyAlignment="1">
      <alignment horizontal="right"/>
    </xf>
    <xf numFmtId="0" fontId="8" fillId="0" borderId="0" xfId="0" applyFont="1" applyAlignment="1">
      <alignment horizontal="left"/>
    </xf>
    <xf numFmtId="2" fontId="8" fillId="0" borderId="0" xfId="0" applyNumberFormat="1" applyFont="1" applyAlignment="1">
      <alignment/>
    </xf>
    <xf numFmtId="0" fontId="4" fillId="0" borderId="5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54" xfId="0" applyNumberFormat="1" applyFont="1" applyBorder="1" applyAlignment="1">
      <alignment horizontal="center" vertical="center" wrapText="1"/>
    </xf>
    <xf numFmtId="0" fontId="3" fillId="0" borderId="51" xfId="0" applyFont="1" applyBorder="1" applyAlignment="1">
      <alignment horizontal="left" indent="1"/>
    </xf>
    <xf numFmtId="0" fontId="3" fillId="0" borderId="52" xfId="0" applyFont="1" applyBorder="1" applyAlignment="1">
      <alignment horizontal="left" indent="1"/>
    </xf>
    <xf numFmtId="3" fontId="3" fillId="0" borderId="27" xfId="0" applyNumberFormat="1" applyFont="1" applyBorder="1" applyAlignment="1">
      <alignment/>
    </xf>
    <xf numFmtId="3" fontId="3" fillId="0" borderId="21" xfId="0" applyNumberFormat="1" applyFont="1" applyBorder="1" applyAlignment="1">
      <alignment/>
    </xf>
    <xf numFmtId="3" fontId="3" fillId="0" borderId="55" xfId="0" applyNumberFormat="1" applyFont="1" applyBorder="1" applyAlignment="1">
      <alignment/>
    </xf>
    <xf numFmtId="0" fontId="4" fillId="0" borderId="41" xfId="0" applyFont="1" applyBorder="1" applyAlignment="1">
      <alignment horizontal="center"/>
    </xf>
    <xf numFmtId="0" fontId="4" fillId="0" borderId="48" xfId="0" applyFont="1" applyBorder="1" applyAlignment="1">
      <alignment horizontal="left" indent="1"/>
    </xf>
    <xf numFmtId="3" fontId="4" fillId="0" borderId="56" xfId="0" applyNumberFormat="1" applyFont="1" applyBorder="1" applyAlignment="1">
      <alignment/>
    </xf>
    <xf numFmtId="3" fontId="4" fillId="0" borderId="46" xfId="0" applyNumberFormat="1" applyFont="1" applyBorder="1" applyAlignment="1">
      <alignment/>
    </xf>
    <xf numFmtId="0" fontId="15" fillId="0" borderId="57" xfId="0" applyFont="1" applyBorder="1" applyAlignment="1">
      <alignment horizontal="centerContinuous"/>
    </xf>
    <xf numFmtId="0" fontId="8" fillId="0" borderId="58" xfId="0" applyFont="1" applyBorder="1" applyAlignment="1">
      <alignment horizontal="centerContinuous"/>
    </xf>
    <xf numFmtId="0" fontId="8" fillId="0" borderId="59" xfId="0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4" fillId="0" borderId="60" xfId="0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3" fillId="0" borderId="62" xfId="0" applyFont="1" applyBorder="1" applyAlignment="1">
      <alignment horizontal="left" indent="1"/>
    </xf>
    <xf numFmtId="0" fontId="3" fillId="0" borderId="63" xfId="0" applyFont="1" applyBorder="1" applyAlignment="1">
      <alignment horizontal="center"/>
    </xf>
    <xf numFmtId="3" fontId="3" fillId="0" borderId="63" xfId="0" applyNumberFormat="1" applyFont="1" applyBorder="1" applyAlignment="1">
      <alignment horizontal="center"/>
    </xf>
    <xf numFmtId="182" fontId="3" fillId="0" borderId="63" xfId="0" applyNumberFormat="1" applyFont="1" applyBorder="1" applyAlignment="1">
      <alignment horizontal="right"/>
    </xf>
    <xf numFmtId="182" fontId="3" fillId="0" borderId="64" xfId="0" applyNumberFormat="1" applyFont="1" applyBorder="1" applyAlignment="1">
      <alignment horizontal="right"/>
    </xf>
    <xf numFmtId="182" fontId="3" fillId="0" borderId="29" xfId="0" applyNumberFormat="1" applyFont="1" applyBorder="1" applyAlignment="1">
      <alignment horizontal="center"/>
    </xf>
    <xf numFmtId="0" fontId="3" fillId="0" borderId="27" xfId="0" applyFont="1" applyBorder="1" applyAlignment="1">
      <alignment horizontal="left" indent="1"/>
    </xf>
    <xf numFmtId="0" fontId="3" fillId="0" borderId="13" xfId="0" applyFont="1" applyBorder="1" applyAlignment="1">
      <alignment horizontal="left" indent="1"/>
    </xf>
    <xf numFmtId="0" fontId="4" fillId="0" borderId="65" xfId="0" applyFont="1" applyBorder="1" applyAlignment="1">
      <alignment horizontal="left" indent="1"/>
    </xf>
    <xf numFmtId="3" fontId="4" fillId="0" borderId="66" xfId="0" applyNumberFormat="1" applyFont="1" applyBorder="1" applyAlignment="1">
      <alignment horizontal="center"/>
    </xf>
    <xf numFmtId="0" fontId="4" fillId="0" borderId="66" xfId="0" applyFont="1" applyBorder="1" applyAlignment="1">
      <alignment horizontal="center"/>
    </xf>
    <xf numFmtId="3" fontId="4" fillId="0" borderId="67" xfId="0" applyNumberFormat="1" applyFont="1" applyBorder="1" applyAlignment="1">
      <alignment horizontal="center"/>
    </xf>
    <xf numFmtId="182" fontId="4" fillId="0" borderId="66" xfId="0" applyNumberFormat="1" applyFont="1" applyBorder="1" applyAlignment="1">
      <alignment horizontal="center"/>
    </xf>
    <xf numFmtId="182" fontId="4" fillId="0" borderId="66" xfId="0" applyNumberFormat="1" applyFont="1" applyBorder="1" applyAlignment="1">
      <alignment/>
    </xf>
    <xf numFmtId="182" fontId="4" fillId="0" borderId="68" xfId="0" applyNumberFormat="1" applyFont="1" applyBorder="1" applyAlignment="1">
      <alignment horizontal="center"/>
    </xf>
    <xf numFmtId="0" fontId="8" fillId="0" borderId="69" xfId="0" applyFont="1" applyBorder="1" applyAlignment="1">
      <alignment/>
    </xf>
    <xf numFmtId="0" fontId="8" fillId="0" borderId="44" xfId="0" applyFont="1" applyBorder="1" applyAlignment="1">
      <alignment/>
    </xf>
    <xf numFmtId="0" fontId="8" fillId="0" borderId="70" xfId="0" applyFont="1" applyBorder="1" applyAlignment="1">
      <alignment/>
    </xf>
    <xf numFmtId="0" fontId="3" fillId="0" borderId="58" xfId="0" applyFont="1" applyBorder="1" applyAlignment="1">
      <alignment horizontal="centerContinuous"/>
    </xf>
    <xf numFmtId="0" fontId="3" fillId="0" borderId="59" xfId="0" applyFont="1" applyBorder="1" applyAlignment="1">
      <alignment horizontal="centerContinuous"/>
    </xf>
    <xf numFmtId="181" fontId="3" fillId="0" borderId="63" xfId="0" applyNumberFormat="1" applyFont="1" applyBorder="1" applyAlignment="1">
      <alignment horizontal="right"/>
    </xf>
    <xf numFmtId="181" fontId="3" fillId="0" borderId="64" xfId="0" applyNumberFormat="1" applyFont="1" applyBorder="1" applyAlignment="1">
      <alignment horizontal="right"/>
    </xf>
    <xf numFmtId="0" fontId="4" fillId="0" borderId="71" xfId="0" applyFont="1" applyBorder="1" applyAlignment="1">
      <alignment horizontal="left" indent="1"/>
    </xf>
    <xf numFmtId="0" fontId="4" fillId="0" borderId="72" xfId="0" applyFont="1" applyBorder="1" applyAlignment="1">
      <alignment horizontal="center"/>
    </xf>
    <xf numFmtId="3" fontId="4" fillId="0" borderId="22" xfId="0" applyNumberFormat="1" applyFont="1" applyBorder="1" applyAlignment="1">
      <alignment horizontal="center"/>
    </xf>
    <xf numFmtId="181" fontId="4" fillId="0" borderId="72" xfId="0" applyNumberFormat="1" applyFont="1" applyBorder="1" applyAlignment="1">
      <alignment horizontal="right"/>
    </xf>
    <xf numFmtId="182" fontId="4" fillId="0" borderId="24" xfId="0" applyNumberFormat="1" applyFont="1" applyBorder="1" applyAlignment="1">
      <alignment horizontal="center"/>
    </xf>
    <xf numFmtId="181" fontId="4" fillId="0" borderId="66" xfId="0" applyNumberFormat="1" applyFont="1" applyBorder="1" applyAlignment="1">
      <alignment horizontal="right"/>
    </xf>
    <xf numFmtId="0" fontId="3" fillId="0" borderId="33" xfId="0" applyFont="1" applyBorder="1" applyAlignment="1">
      <alignment/>
    </xf>
    <xf numFmtId="0" fontId="4" fillId="0" borderId="73" xfId="0" applyFont="1" applyBorder="1" applyAlignment="1">
      <alignment horizontal="center"/>
    </xf>
    <xf numFmtId="0" fontId="4" fillId="0" borderId="53" xfId="0" applyFont="1" applyBorder="1" applyAlignment="1">
      <alignment/>
    </xf>
    <xf numFmtId="0" fontId="3" fillId="0" borderId="33" xfId="0" applyFont="1" applyBorder="1" applyAlignment="1">
      <alignment horizontal="left" indent="1"/>
    </xf>
    <xf numFmtId="0" fontId="3" fillId="0" borderId="74" xfId="0" applyFont="1" applyBorder="1" applyAlignment="1">
      <alignment horizontal="center"/>
    </xf>
    <xf numFmtId="182" fontId="3" fillId="0" borderId="74" xfId="0" applyNumberFormat="1" applyFont="1" applyBorder="1" applyAlignment="1">
      <alignment horizontal="right"/>
    </xf>
    <xf numFmtId="0" fontId="4" fillId="0" borderId="75" xfId="0" applyFont="1" applyBorder="1" applyAlignment="1">
      <alignment horizontal="left" indent="1"/>
    </xf>
    <xf numFmtId="0" fontId="4" fillId="0" borderId="76" xfId="0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3" fontId="4" fillId="0" borderId="76" xfId="0" applyNumberFormat="1" applyFont="1" applyBorder="1" applyAlignment="1">
      <alignment horizontal="right"/>
    </xf>
    <xf numFmtId="182" fontId="4" fillId="0" borderId="12" xfId="0" applyNumberFormat="1" applyFont="1" applyBorder="1" applyAlignment="1">
      <alignment horizontal="right"/>
    </xf>
    <xf numFmtId="3" fontId="3" fillId="0" borderId="74" xfId="0" applyNumberFormat="1" applyFont="1" applyBorder="1" applyAlignment="1">
      <alignment horizontal="center"/>
    </xf>
    <xf numFmtId="182" fontId="3" fillId="0" borderId="32" xfId="0" applyNumberFormat="1" applyFont="1" applyBorder="1" applyAlignment="1">
      <alignment horizontal="center"/>
    </xf>
    <xf numFmtId="0" fontId="4" fillId="0" borderId="77" xfId="0" applyFont="1" applyBorder="1" applyAlignment="1">
      <alignment horizontal="left" indent="1"/>
    </xf>
    <xf numFmtId="0" fontId="4" fillId="0" borderId="52" xfId="0" applyFont="1" applyBorder="1" applyAlignment="1">
      <alignment horizontal="center"/>
    </xf>
    <xf numFmtId="0" fontId="4" fillId="0" borderId="78" xfId="0" applyFont="1" applyBorder="1" applyAlignment="1">
      <alignment horizontal="center"/>
    </xf>
    <xf numFmtId="3" fontId="4" fillId="0" borderId="34" xfId="0" applyNumberFormat="1" applyFont="1" applyBorder="1" applyAlignment="1">
      <alignment horizontal="center"/>
    </xf>
    <xf numFmtId="182" fontId="4" fillId="0" borderId="52" xfId="0" applyNumberFormat="1" applyFont="1" applyBorder="1" applyAlignment="1">
      <alignment horizontal="right"/>
    </xf>
    <xf numFmtId="182" fontId="4" fillId="0" borderId="23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4" fillId="0" borderId="56" xfId="0" applyFont="1" applyBorder="1" applyAlignment="1">
      <alignment horizontal="centerContinuous"/>
    </xf>
    <xf numFmtId="0" fontId="4" fillId="0" borderId="49" xfId="0" applyFont="1" applyBorder="1" applyAlignment="1">
      <alignment horizontal="centerContinuous"/>
    </xf>
    <xf numFmtId="2" fontId="4" fillId="0" borderId="79" xfId="0" applyNumberFormat="1" applyFont="1" applyBorder="1" applyAlignment="1">
      <alignment horizontal="center"/>
    </xf>
    <xf numFmtId="181" fontId="3" fillId="0" borderId="37" xfId="0" applyNumberFormat="1" applyFont="1" applyBorder="1" applyAlignment="1">
      <alignment/>
    </xf>
    <xf numFmtId="3" fontId="3" fillId="0" borderId="80" xfId="0" applyNumberFormat="1" applyFont="1" applyBorder="1" applyAlignment="1">
      <alignment horizontal="right"/>
    </xf>
    <xf numFmtId="181" fontId="3" fillId="0" borderId="14" xfId="0" applyNumberFormat="1" applyFont="1" applyBorder="1" applyAlignment="1">
      <alignment/>
    </xf>
    <xf numFmtId="3" fontId="3" fillId="0" borderId="81" xfId="0" applyNumberFormat="1" applyFont="1" applyBorder="1" applyAlignment="1">
      <alignment horizontal="right"/>
    </xf>
    <xf numFmtId="181" fontId="3" fillId="0" borderId="34" xfId="0" applyNumberFormat="1" applyFont="1" applyBorder="1" applyAlignment="1">
      <alignment/>
    </xf>
    <xf numFmtId="3" fontId="3" fillId="0" borderId="55" xfId="0" applyNumberFormat="1" applyFont="1" applyBorder="1" applyAlignment="1">
      <alignment horizontal="right"/>
    </xf>
    <xf numFmtId="181" fontId="4" fillId="0" borderId="79" xfId="0" applyNumberFormat="1" applyFont="1" applyBorder="1" applyAlignment="1">
      <alignment/>
    </xf>
    <xf numFmtId="181" fontId="4" fillId="0" borderId="41" xfId="0" applyNumberFormat="1" applyFont="1" applyBorder="1" applyAlignment="1">
      <alignment/>
    </xf>
    <xf numFmtId="4" fontId="4" fillId="0" borderId="79" xfId="0" applyNumberFormat="1" applyFont="1" applyBorder="1" applyAlignment="1">
      <alignment horizontal="right"/>
    </xf>
    <xf numFmtId="3" fontId="3" fillId="0" borderId="79" xfId="0" applyNumberFormat="1" applyFont="1" applyBorder="1" applyAlignment="1">
      <alignment/>
    </xf>
    <xf numFmtId="3" fontId="3" fillId="0" borderId="79" xfId="0" applyNumberFormat="1" applyFont="1" applyBorder="1" applyAlignment="1">
      <alignment horizontal="right"/>
    </xf>
    <xf numFmtId="3" fontId="8" fillId="0" borderId="79" xfId="0" applyNumberFormat="1" applyFont="1" applyBorder="1" applyAlignment="1">
      <alignment/>
    </xf>
    <xf numFmtId="3" fontId="3" fillId="0" borderId="59" xfId="0" applyNumberFormat="1" applyFont="1" applyBorder="1" applyAlignment="1">
      <alignment horizontal="right"/>
    </xf>
    <xf numFmtId="0" fontId="16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18" fillId="0" borderId="18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top" wrapText="1"/>
    </xf>
    <xf numFmtId="0" fontId="19" fillId="0" borderId="37" xfId="0" applyFont="1" applyBorder="1" applyAlignment="1">
      <alignment horizontal="left" vertical="top" wrapText="1"/>
    </xf>
    <xf numFmtId="0" fontId="19" fillId="0" borderId="37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left" vertical="top" wrapText="1"/>
    </xf>
    <xf numFmtId="0" fontId="19" fillId="0" borderId="14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top" wrapText="1"/>
    </xf>
    <xf numFmtId="0" fontId="19" fillId="0" borderId="34" xfId="0" applyFont="1" applyBorder="1" applyAlignment="1">
      <alignment horizontal="left" vertical="top" wrapText="1"/>
    </xf>
    <xf numFmtId="0" fontId="18" fillId="32" borderId="16" xfId="0" applyFont="1" applyFill="1" applyBorder="1" applyAlignment="1">
      <alignment horizontal="right" vertical="top" wrapText="1"/>
    </xf>
    <xf numFmtId="0" fontId="18" fillId="32" borderId="16" xfId="0" applyFont="1" applyFill="1" applyBorder="1" applyAlignment="1">
      <alignment horizontal="left" vertical="top" wrapText="1"/>
    </xf>
    <xf numFmtId="0" fontId="18" fillId="32" borderId="16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18" fillId="32" borderId="14" xfId="0" applyFont="1" applyFill="1" applyBorder="1" applyAlignment="1">
      <alignment horizontal="right" vertical="top" wrapText="1"/>
    </xf>
    <xf numFmtId="0" fontId="18" fillId="32" borderId="14" xfId="0" applyFont="1" applyFill="1" applyBorder="1" applyAlignment="1">
      <alignment horizontal="left" vertical="top" wrapText="1"/>
    </xf>
    <xf numFmtId="0" fontId="18" fillId="32" borderId="14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18" fillId="0" borderId="37" xfId="0" applyFont="1" applyBorder="1" applyAlignment="1">
      <alignment horizontal="center" vertical="top" wrapText="1"/>
    </xf>
    <xf numFmtId="1" fontId="8" fillId="0" borderId="16" xfId="0" applyNumberFormat="1" applyFont="1" applyBorder="1" applyAlignment="1">
      <alignment horizontal="center" vertical="center"/>
    </xf>
    <xf numFmtId="0" fontId="19" fillId="0" borderId="82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top" wrapText="1"/>
    </xf>
    <xf numFmtId="1" fontId="8" fillId="0" borderId="14" xfId="0" applyNumberFormat="1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1" fontId="18" fillId="32" borderId="14" xfId="0" applyNumberFormat="1" applyFont="1" applyFill="1" applyBorder="1" applyAlignment="1">
      <alignment horizontal="center" vertical="center"/>
    </xf>
    <xf numFmtId="0" fontId="18" fillId="32" borderId="34" xfId="0" applyFont="1" applyFill="1" applyBorder="1" applyAlignment="1">
      <alignment horizontal="left" vertical="top" wrapText="1"/>
    </xf>
    <xf numFmtId="1" fontId="18" fillId="32" borderId="34" xfId="0" applyNumberFormat="1" applyFont="1" applyFill="1" applyBorder="1" applyAlignment="1">
      <alignment horizontal="center" vertical="center"/>
    </xf>
    <xf numFmtId="1" fontId="18" fillId="32" borderId="16" xfId="0" applyNumberFormat="1" applyFont="1" applyFill="1" applyBorder="1" applyAlignment="1">
      <alignment horizontal="center" vertical="center"/>
    </xf>
    <xf numFmtId="0" fontId="19" fillId="0" borderId="37" xfId="0" applyFont="1" applyBorder="1" applyAlignment="1">
      <alignment horizontal="center" vertical="center" wrapText="1"/>
    </xf>
    <xf numFmtId="0" fontId="19" fillId="0" borderId="8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1" fontId="18" fillId="32" borderId="83" xfId="0" applyNumberFormat="1" applyFont="1" applyFill="1" applyBorder="1" applyAlignment="1">
      <alignment horizontal="center" vertical="center" wrapText="1"/>
    </xf>
    <xf numFmtId="1" fontId="18" fillId="32" borderId="14" xfId="0" applyNumberFormat="1" applyFont="1" applyFill="1" applyBorder="1" applyAlignment="1">
      <alignment horizontal="center" vertical="center" wrapText="1"/>
    </xf>
    <xf numFmtId="1" fontId="18" fillId="32" borderId="34" xfId="0" applyNumberFormat="1" applyFont="1" applyFill="1" applyBorder="1" applyAlignment="1">
      <alignment horizontal="center" vertical="center" wrapText="1"/>
    </xf>
    <xf numFmtId="1" fontId="18" fillId="32" borderId="16" xfId="0" applyNumberFormat="1" applyFont="1" applyFill="1" applyBorder="1" applyAlignment="1">
      <alignment horizontal="center" vertical="center" wrapText="1"/>
    </xf>
    <xf numFmtId="0" fontId="19" fillId="0" borderId="63" xfId="0" applyFont="1" applyBorder="1" applyAlignment="1">
      <alignment horizontal="left" vertical="top" wrapText="1"/>
    </xf>
    <xf numFmtId="3" fontId="19" fillId="0" borderId="82" xfId="0" applyNumberFormat="1" applyFont="1" applyBorder="1" applyAlignment="1">
      <alignment horizontal="center" wrapText="1"/>
    </xf>
    <xf numFmtId="2" fontId="8" fillId="0" borderId="16" xfId="0" applyNumberFormat="1" applyFont="1" applyBorder="1" applyAlignment="1">
      <alignment horizontal="center"/>
    </xf>
    <xf numFmtId="0" fontId="19" fillId="0" borderId="31" xfId="0" applyFont="1" applyBorder="1" applyAlignment="1">
      <alignment horizontal="left" vertical="top" wrapText="1"/>
    </xf>
    <xf numFmtId="2" fontId="8" fillId="0" borderId="14" xfId="0" applyNumberFormat="1" applyFont="1" applyBorder="1" applyAlignment="1">
      <alignment horizontal="center" vertical="center"/>
    </xf>
    <xf numFmtId="3" fontId="19" fillId="0" borderId="30" xfId="0" applyNumberFormat="1" applyFont="1" applyBorder="1" applyAlignment="1">
      <alignment horizontal="center" wrapText="1"/>
    </xf>
    <xf numFmtId="2" fontId="8" fillId="0" borderId="14" xfId="0" applyNumberFormat="1" applyFont="1" applyBorder="1" applyAlignment="1">
      <alignment horizontal="center"/>
    </xf>
    <xf numFmtId="0" fontId="19" fillId="0" borderId="52" xfId="0" applyFont="1" applyBorder="1" applyAlignment="1">
      <alignment horizontal="left" vertical="top" wrapText="1"/>
    </xf>
    <xf numFmtId="3" fontId="19" fillId="0" borderId="18" xfId="0" applyNumberFormat="1" applyFont="1" applyBorder="1" applyAlignment="1">
      <alignment horizontal="center" wrapText="1"/>
    </xf>
    <xf numFmtId="0" fontId="19" fillId="0" borderId="18" xfId="0" applyFont="1" applyBorder="1" applyAlignment="1">
      <alignment horizontal="center" vertical="top" wrapText="1"/>
    </xf>
    <xf numFmtId="3" fontId="19" fillId="0" borderId="84" xfId="0" applyNumberFormat="1" applyFont="1" applyBorder="1" applyAlignment="1">
      <alignment horizontal="center" wrapText="1"/>
    </xf>
    <xf numFmtId="2" fontId="8" fillId="0" borderId="18" xfId="0" applyNumberFormat="1" applyFont="1" applyBorder="1" applyAlignment="1">
      <alignment horizontal="center"/>
    </xf>
    <xf numFmtId="0" fontId="18" fillId="33" borderId="16" xfId="0" applyFont="1" applyFill="1" applyBorder="1" applyAlignment="1">
      <alignment horizontal="right" vertical="top" wrapText="1"/>
    </xf>
    <xf numFmtId="0" fontId="18" fillId="33" borderId="16" xfId="0" applyFont="1" applyFill="1" applyBorder="1" applyAlignment="1">
      <alignment horizontal="left" vertical="top" wrapText="1"/>
    </xf>
    <xf numFmtId="3" fontId="18" fillId="33" borderId="37" xfId="0" applyNumberFormat="1" applyFont="1" applyFill="1" applyBorder="1" applyAlignment="1">
      <alignment horizontal="center" wrapText="1"/>
    </xf>
    <xf numFmtId="3" fontId="18" fillId="33" borderId="16" xfId="0" applyNumberFormat="1" applyFont="1" applyFill="1" applyBorder="1" applyAlignment="1">
      <alignment horizontal="center" wrapText="1"/>
    </xf>
    <xf numFmtId="184" fontId="18" fillId="33" borderId="16" xfId="0" applyNumberFormat="1" applyFont="1" applyFill="1" applyBorder="1" applyAlignment="1">
      <alignment horizontal="center" wrapText="1"/>
    </xf>
    <xf numFmtId="3" fontId="19" fillId="0" borderId="82" xfId="0" applyNumberFormat="1" applyFont="1" applyBorder="1" applyAlignment="1">
      <alignment horizontal="center" vertical="center"/>
    </xf>
    <xf numFmtId="2" fontId="8" fillId="0" borderId="37" xfId="0" applyNumberFormat="1" applyFont="1" applyBorder="1" applyAlignment="1">
      <alignment horizontal="center" vertical="center"/>
    </xf>
    <xf numFmtId="3" fontId="19" fillId="0" borderId="30" xfId="0" applyNumberFormat="1" applyFont="1" applyBorder="1" applyAlignment="1">
      <alignment horizontal="center" vertical="center"/>
    </xf>
    <xf numFmtId="3" fontId="18" fillId="32" borderId="83" xfId="0" applyNumberFormat="1" applyFont="1" applyFill="1" applyBorder="1" applyAlignment="1">
      <alignment horizontal="center" vertical="center"/>
    </xf>
    <xf numFmtId="3" fontId="18" fillId="32" borderId="14" xfId="0" applyNumberFormat="1" applyFont="1" applyFill="1" applyBorder="1" applyAlignment="1">
      <alignment horizontal="center" vertical="center"/>
    </xf>
    <xf numFmtId="2" fontId="18" fillId="32" borderId="14" xfId="0" applyNumberFormat="1" applyFont="1" applyFill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3" fontId="18" fillId="32" borderId="34" xfId="0" applyNumberFormat="1" applyFont="1" applyFill="1" applyBorder="1" applyAlignment="1">
      <alignment horizontal="center" vertical="center"/>
    </xf>
    <xf numFmtId="2" fontId="18" fillId="32" borderId="34" xfId="0" applyNumberFormat="1" applyFont="1" applyFill="1" applyBorder="1" applyAlignment="1">
      <alignment horizontal="center" vertical="center"/>
    </xf>
    <xf numFmtId="3" fontId="18" fillId="32" borderId="16" xfId="0" applyNumberFormat="1" applyFont="1" applyFill="1" applyBorder="1" applyAlignment="1">
      <alignment horizontal="center" vertical="center"/>
    </xf>
    <xf numFmtId="184" fontId="18" fillId="32" borderId="16" xfId="0" applyNumberFormat="1" applyFont="1" applyFill="1" applyBorder="1" applyAlignment="1">
      <alignment horizontal="center" vertical="center"/>
    </xf>
    <xf numFmtId="0" fontId="8" fillId="0" borderId="85" xfId="0" applyFont="1" applyBorder="1" applyAlignment="1">
      <alignment/>
    </xf>
    <xf numFmtId="0" fontId="33" fillId="0" borderId="86" xfId="0" applyFont="1" applyBorder="1" applyAlignment="1">
      <alignment vertical="top" wrapText="1"/>
    </xf>
    <xf numFmtId="0" fontId="33" fillId="0" borderId="59" xfId="0" applyFont="1" applyBorder="1" applyAlignment="1">
      <alignment horizontal="right" vertical="top" wrapText="1"/>
    </xf>
    <xf numFmtId="2" fontId="8" fillId="0" borderId="37" xfId="0" applyNumberFormat="1" applyFont="1" applyBorder="1" applyAlignment="1">
      <alignment horizontal="center"/>
    </xf>
    <xf numFmtId="0" fontId="0" fillId="0" borderId="87" xfId="0" applyBorder="1" applyAlignment="1">
      <alignment/>
    </xf>
    <xf numFmtId="181" fontId="3" fillId="0" borderId="13" xfId="0" applyNumberFormat="1" applyFont="1" applyBorder="1" applyAlignment="1">
      <alignment/>
    </xf>
    <xf numFmtId="181" fontId="3" fillId="0" borderId="88" xfId="0" applyNumberFormat="1" applyFont="1" applyBorder="1" applyAlignment="1">
      <alignment/>
    </xf>
    <xf numFmtId="181" fontId="3" fillId="0" borderId="45" xfId="0" applyNumberFormat="1" applyFont="1" applyBorder="1" applyAlignment="1">
      <alignment/>
    </xf>
    <xf numFmtId="0" fontId="3" fillId="0" borderId="62" xfId="0" applyFont="1" applyBorder="1" applyAlignment="1">
      <alignment horizontal="center"/>
    </xf>
    <xf numFmtId="0" fontId="3" fillId="0" borderId="89" xfId="0" applyFont="1" applyBorder="1" applyAlignment="1">
      <alignment horizontal="left" indent="1"/>
    </xf>
    <xf numFmtId="0" fontId="3" fillId="0" borderId="27" xfId="0" applyFont="1" applyBorder="1" applyAlignment="1">
      <alignment horizontal="center"/>
    </xf>
    <xf numFmtId="0" fontId="3" fillId="0" borderId="81" xfId="0" applyFont="1" applyBorder="1" applyAlignment="1">
      <alignment horizontal="left" indent="1"/>
    </xf>
    <xf numFmtId="0" fontId="3" fillId="0" borderId="35" xfId="0" applyFont="1" applyBorder="1" applyAlignment="1">
      <alignment horizontal="left" indent="1"/>
    </xf>
    <xf numFmtId="0" fontId="3" fillId="0" borderId="81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90" xfId="0" applyFont="1" applyBorder="1" applyAlignment="1">
      <alignment horizontal="left" indent="1"/>
    </xf>
    <xf numFmtId="0" fontId="35" fillId="0" borderId="0" xfId="45">
      <alignment/>
      <protection/>
    </xf>
    <xf numFmtId="0" fontId="10" fillId="0" borderId="0" xfId="45" applyFont="1" applyAlignment="1">
      <alignment wrapText="1"/>
      <protection/>
    </xf>
    <xf numFmtId="3" fontId="10" fillId="0" borderId="14" xfId="45" applyNumberFormat="1" applyFont="1" applyBorder="1" applyAlignment="1">
      <alignment horizontal="center" wrapText="1"/>
      <protection/>
    </xf>
    <xf numFmtId="2" fontId="10" fillId="0" borderId="14" xfId="45" applyNumberFormat="1" applyFont="1" applyBorder="1" applyAlignment="1">
      <alignment horizontal="center" wrapText="1"/>
      <protection/>
    </xf>
    <xf numFmtId="0" fontId="10" fillId="0" borderId="14" xfId="45" applyFont="1" applyBorder="1" applyAlignment="1">
      <alignment horizontal="center" wrapText="1"/>
      <protection/>
    </xf>
    <xf numFmtId="4" fontId="10" fillId="0" borderId="14" xfId="45" applyNumberFormat="1" applyFont="1" applyBorder="1" applyAlignment="1">
      <alignment horizontal="center" wrapText="1"/>
      <protection/>
    </xf>
    <xf numFmtId="183" fontId="10" fillId="0" borderId="14" xfId="45" applyNumberFormat="1" applyFont="1" applyBorder="1" applyAlignment="1">
      <alignment horizontal="center" wrapText="1"/>
      <protection/>
    </xf>
    <xf numFmtId="0" fontId="13" fillId="0" borderId="14" xfId="45" applyFont="1" applyBorder="1" applyAlignment="1">
      <alignment horizontal="left" wrapText="1"/>
      <protection/>
    </xf>
    <xf numFmtId="0" fontId="29" fillId="0" borderId="0" xfId="45" applyFont="1" applyAlignment="1">
      <alignment horizontal="justify" wrapText="1"/>
      <protection/>
    </xf>
    <xf numFmtId="3" fontId="10" fillId="34" borderId="14" xfId="45" applyNumberFormat="1" applyFont="1" applyFill="1" applyBorder="1" applyAlignment="1">
      <alignment horizontal="center" wrapText="1"/>
      <protection/>
    </xf>
    <xf numFmtId="2" fontId="10" fillId="34" borderId="14" xfId="45" applyNumberFormat="1" applyFont="1" applyFill="1" applyBorder="1" applyAlignment="1">
      <alignment horizontal="center" wrapText="1"/>
      <protection/>
    </xf>
    <xf numFmtId="0" fontId="10" fillId="34" borderId="14" xfId="45" applyFont="1" applyFill="1" applyBorder="1" applyAlignment="1">
      <alignment horizontal="center" wrapText="1"/>
      <protection/>
    </xf>
    <xf numFmtId="4" fontId="10" fillId="34" borderId="14" xfId="45" applyNumberFormat="1" applyFont="1" applyFill="1" applyBorder="1" applyAlignment="1">
      <alignment horizontal="center" wrapText="1"/>
      <protection/>
    </xf>
    <xf numFmtId="183" fontId="10" fillId="34" borderId="14" xfId="45" applyNumberFormat="1" applyFont="1" applyFill="1" applyBorder="1" applyAlignment="1">
      <alignment horizontal="center" wrapText="1"/>
      <protection/>
    </xf>
    <xf numFmtId="0" fontId="13" fillId="34" borderId="14" xfId="45" applyFont="1" applyFill="1" applyBorder="1" applyAlignment="1">
      <alignment horizontal="left" wrapText="1"/>
      <protection/>
    </xf>
    <xf numFmtId="0" fontId="26" fillId="0" borderId="14" xfId="45" applyFont="1" applyBorder="1" applyAlignment="1">
      <alignment horizontal="center" vertical="center" wrapText="1"/>
      <protection/>
    </xf>
    <xf numFmtId="0" fontId="27" fillId="0" borderId="14" xfId="45" applyFont="1" applyBorder="1" applyAlignment="1">
      <alignment horizontal="center" vertical="center" wrapText="1"/>
      <protection/>
    </xf>
    <xf numFmtId="0" fontId="17" fillId="0" borderId="0" xfId="45" applyFont="1" applyAlignment="1">
      <alignment horizontal="left" vertical="top" wrapText="1"/>
      <protection/>
    </xf>
    <xf numFmtId="0" fontId="5" fillId="0" borderId="0" xfId="45" applyFont="1" applyAlignment="1">
      <alignment horizontal="right"/>
      <protection/>
    </xf>
    <xf numFmtId="0" fontId="10" fillId="0" borderId="0" xfId="45" applyFont="1" applyAlignment="1">
      <alignment horizontal="right"/>
      <protection/>
    </xf>
    <xf numFmtId="0" fontId="13" fillId="0" borderId="0" xfId="45" applyFont="1" applyBorder="1" applyAlignment="1">
      <alignment horizontal="left" wrapText="1"/>
      <protection/>
    </xf>
    <xf numFmtId="3" fontId="10" fillId="0" borderId="0" xfId="45" applyNumberFormat="1" applyFont="1" applyBorder="1" applyAlignment="1">
      <alignment horizontal="center" wrapText="1"/>
      <protection/>
    </xf>
    <xf numFmtId="2" fontId="10" fillId="0" borderId="0" xfId="45" applyNumberFormat="1" applyFont="1" applyBorder="1" applyAlignment="1">
      <alignment horizontal="center" wrapText="1"/>
      <protection/>
    </xf>
    <xf numFmtId="183" fontId="10" fillId="0" borderId="0" xfId="45" applyNumberFormat="1" applyFont="1" applyBorder="1" applyAlignment="1">
      <alignment horizontal="center" wrapText="1"/>
      <protection/>
    </xf>
    <xf numFmtId="4" fontId="10" fillId="0" borderId="0" xfId="45" applyNumberFormat="1" applyFont="1" applyBorder="1" applyAlignment="1">
      <alignment horizontal="center" wrapText="1"/>
      <protection/>
    </xf>
    <xf numFmtId="0" fontId="10" fillId="0" borderId="0" xfId="45" applyFont="1" applyBorder="1" applyAlignment="1">
      <alignment horizontal="center" wrapText="1"/>
      <protection/>
    </xf>
    <xf numFmtId="0" fontId="5" fillId="0" borderId="0" xfId="45" applyFont="1" applyAlignment="1">
      <alignment/>
      <protection/>
    </xf>
    <xf numFmtId="0" fontId="7" fillId="0" borderId="44" xfId="0" applyFont="1" applyBorder="1" applyAlignment="1">
      <alignment/>
    </xf>
    <xf numFmtId="0" fontId="9" fillId="0" borderId="44" xfId="0" applyFont="1" applyBorder="1" applyAlignment="1">
      <alignment/>
    </xf>
    <xf numFmtId="0" fontId="10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4" fillId="0" borderId="91" xfId="0" applyFont="1" applyBorder="1" applyAlignment="1">
      <alignment horizontal="center"/>
    </xf>
    <xf numFmtId="0" fontId="4" fillId="0" borderId="92" xfId="0" applyFont="1" applyBorder="1" applyAlignment="1">
      <alignment horizontal="center"/>
    </xf>
    <xf numFmtId="0" fontId="1" fillId="0" borderId="58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93" xfId="0" applyFont="1" applyBorder="1" applyAlignment="1">
      <alignment horizontal="center"/>
    </xf>
    <xf numFmtId="49" fontId="4" fillId="0" borderId="94" xfId="0" applyNumberFormat="1" applyFont="1" applyBorder="1" applyAlignment="1">
      <alignment horizontal="center" vertical="center"/>
    </xf>
    <xf numFmtId="49" fontId="4" fillId="0" borderId="73" xfId="0" applyNumberFormat="1" applyFont="1" applyBorder="1" applyAlignment="1">
      <alignment horizontal="center" vertical="center"/>
    </xf>
    <xf numFmtId="49" fontId="4" fillId="0" borderId="95" xfId="0" applyNumberFormat="1" applyFont="1" applyBorder="1" applyAlignment="1">
      <alignment horizontal="center" vertical="center"/>
    </xf>
    <xf numFmtId="0" fontId="11" fillId="0" borderId="94" xfId="0" applyFont="1" applyBorder="1" applyAlignment="1">
      <alignment horizontal="center" vertical="center"/>
    </xf>
    <xf numFmtId="0" fontId="11" fillId="0" borderId="95" xfId="0" applyFont="1" applyBorder="1" applyAlignment="1">
      <alignment horizontal="center" vertical="center"/>
    </xf>
    <xf numFmtId="0" fontId="11" fillId="0" borderId="96" xfId="0" applyFont="1" applyBorder="1" applyAlignment="1">
      <alignment horizontal="center" vertical="center" wrapText="1"/>
    </xf>
    <xf numFmtId="0" fontId="11" fillId="0" borderId="97" xfId="0" applyFont="1" applyBorder="1" applyAlignment="1">
      <alignment horizontal="center" vertical="center" wrapText="1"/>
    </xf>
    <xf numFmtId="0" fontId="11" fillId="0" borderId="98" xfId="0" applyFont="1" applyBorder="1" applyAlignment="1">
      <alignment horizontal="center" vertical="center"/>
    </xf>
    <xf numFmtId="0" fontId="11" fillId="0" borderId="99" xfId="0" applyFont="1" applyBorder="1" applyAlignment="1">
      <alignment horizontal="center" vertical="center"/>
    </xf>
    <xf numFmtId="0" fontId="11" fillId="0" borderId="96" xfId="0" applyFont="1" applyBorder="1" applyAlignment="1">
      <alignment horizontal="center" vertical="center"/>
    </xf>
    <xf numFmtId="0" fontId="11" fillId="0" borderId="97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94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0" borderId="95" xfId="0" applyFont="1" applyBorder="1" applyAlignment="1">
      <alignment horizontal="center" vertical="center"/>
    </xf>
    <xf numFmtId="0" fontId="4" fillId="0" borderId="96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center"/>
    </xf>
    <xf numFmtId="0" fontId="4" fillId="0" borderId="97" xfId="0" applyFont="1" applyBorder="1" applyAlignment="1">
      <alignment horizontal="center" vertical="center"/>
    </xf>
    <xf numFmtId="0" fontId="4" fillId="0" borderId="100" xfId="0" applyFont="1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2" fontId="4" fillId="0" borderId="25" xfId="0" applyNumberFormat="1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2" fontId="4" fillId="0" borderId="103" xfId="0" applyNumberFormat="1" applyFont="1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4" fillId="0" borderId="32" xfId="0" applyFont="1" applyBorder="1" applyAlignment="1">
      <alignment horizontal="center" textRotation="90"/>
    </xf>
    <xf numFmtId="0" fontId="4" fillId="0" borderId="26" xfId="0" applyFont="1" applyBorder="1" applyAlignment="1">
      <alignment horizontal="center" textRotation="90"/>
    </xf>
    <xf numFmtId="0" fontId="4" fillId="0" borderId="74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83" xfId="0" applyFont="1" applyBorder="1" applyAlignment="1">
      <alignment horizontal="center" textRotation="90"/>
    </xf>
    <xf numFmtId="0" fontId="4" fillId="0" borderId="97" xfId="0" applyFont="1" applyBorder="1" applyAlignment="1">
      <alignment horizontal="center" textRotation="90"/>
    </xf>
    <xf numFmtId="0" fontId="4" fillId="0" borderId="0" xfId="0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0" fontId="4" fillId="0" borderId="82" xfId="0" applyFont="1" applyBorder="1" applyAlignment="1">
      <alignment horizontal="center"/>
    </xf>
    <xf numFmtId="0" fontId="1" fillId="0" borderId="33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05" xfId="0" applyFont="1" applyBorder="1" applyAlignment="1">
      <alignment horizontal="left"/>
    </xf>
    <xf numFmtId="0" fontId="4" fillId="0" borderId="73" xfId="0" applyFont="1" applyBorder="1" applyAlignment="1">
      <alignment horizontal="center" vertical="center" wrapText="1"/>
    </xf>
    <xf numFmtId="0" fontId="4" fillId="0" borderId="95" xfId="0" applyFont="1" applyBorder="1" applyAlignment="1">
      <alignment horizontal="center" vertical="center" wrapText="1"/>
    </xf>
    <xf numFmtId="0" fontId="8" fillId="0" borderId="69" xfId="0" applyFont="1" applyBorder="1" applyAlignment="1">
      <alignment horizontal="right"/>
    </xf>
    <xf numFmtId="0" fontId="0" fillId="0" borderId="44" xfId="0" applyBorder="1" applyAlignment="1">
      <alignment horizontal="right"/>
    </xf>
    <xf numFmtId="0" fontId="0" fillId="0" borderId="70" xfId="0" applyBorder="1" applyAlignment="1">
      <alignment horizontal="right"/>
    </xf>
    <xf numFmtId="0" fontId="3" fillId="0" borderId="41" xfId="0" applyFont="1" applyBorder="1" applyAlignment="1">
      <alignment horizontal="left"/>
    </xf>
    <xf numFmtId="0" fontId="0" fillId="0" borderId="106" xfId="0" applyBorder="1" applyAlignment="1">
      <alignment/>
    </xf>
    <xf numFmtId="0" fontId="3" fillId="0" borderId="56" xfId="0" applyFont="1" applyBorder="1" applyAlignment="1">
      <alignment horizontal="left" vertical="center" indent="2"/>
    </xf>
    <xf numFmtId="0" fontId="0" fillId="0" borderId="46" xfId="0" applyBorder="1" applyAlignment="1">
      <alignment horizontal="left" indent="2"/>
    </xf>
    <xf numFmtId="0" fontId="3" fillId="0" borderId="107" xfId="0" applyFont="1" applyBorder="1" applyAlignment="1">
      <alignment horizontal="left" vertical="center" indent="2"/>
    </xf>
    <xf numFmtId="0" fontId="0" fillId="0" borderId="108" xfId="0" applyBorder="1" applyAlignment="1">
      <alignment horizontal="left" indent="2"/>
    </xf>
    <xf numFmtId="0" fontId="4" fillId="0" borderId="89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0" fontId="4" fillId="0" borderId="90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wrapText="1"/>
    </xf>
    <xf numFmtId="0" fontId="0" fillId="0" borderId="45" xfId="0" applyBorder="1" applyAlignment="1">
      <alignment wrapText="1"/>
    </xf>
    <xf numFmtId="0" fontId="4" fillId="0" borderId="63" xfId="0" applyFont="1" applyBorder="1" applyAlignment="1">
      <alignment horizontal="center" wrapText="1"/>
    </xf>
    <xf numFmtId="0" fontId="0" fillId="0" borderId="47" xfId="0" applyBorder="1" applyAlignment="1">
      <alignment wrapText="1"/>
    </xf>
    <xf numFmtId="49" fontId="4" fillId="0" borderId="80" xfId="0" applyNumberFormat="1" applyFont="1" applyBorder="1" applyAlignment="1">
      <alignment horizontal="center" wrapText="1"/>
    </xf>
    <xf numFmtId="0" fontId="0" fillId="0" borderId="90" xfId="0" applyBorder="1" applyAlignment="1">
      <alignment horizontal="center" wrapText="1"/>
    </xf>
    <xf numFmtId="0" fontId="10" fillId="0" borderId="0" xfId="0" applyFont="1" applyBorder="1" applyAlignment="1">
      <alignment horizontal="right"/>
    </xf>
    <xf numFmtId="0" fontId="16" fillId="0" borderId="0" xfId="0" applyFont="1" applyBorder="1" applyAlignment="1">
      <alignment horizontal="right"/>
    </xf>
    <xf numFmtId="0" fontId="17" fillId="0" borderId="0" xfId="0" applyFont="1" applyBorder="1" applyAlignment="1">
      <alignment horizontal="center"/>
    </xf>
    <xf numFmtId="0" fontId="0" fillId="0" borderId="87" xfId="0" applyBorder="1" applyAlignment="1">
      <alignment/>
    </xf>
    <xf numFmtId="0" fontId="17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8" fillId="0" borderId="14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23" fillId="0" borderId="34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22" fillId="0" borderId="0" xfId="0" applyFont="1" applyBorder="1" applyAlignment="1">
      <alignment vertical="top" wrapText="1"/>
    </xf>
    <xf numFmtId="0" fontId="5" fillId="0" borderId="0" xfId="0" applyFont="1" applyAlignment="1">
      <alignment horizontal="left"/>
    </xf>
    <xf numFmtId="0" fontId="24" fillId="0" borderId="0" xfId="0" applyFont="1" applyBorder="1" applyAlignment="1">
      <alignment horizontal="left" vertical="top" wrapText="1"/>
    </xf>
    <xf numFmtId="0" fontId="0" fillId="0" borderId="97" xfId="0" applyBorder="1" applyAlignment="1">
      <alignment horizontal="center" vertical="center" wrapText="1"/>
    </xf>
    <xf numFmtId="0" fontId="25" fillId="0" borderId="109" xfId="0" applyFont="1" applyBorder="1" applyAlignment="1">
      <alignment/>
    </xf>
    <xf numFmtId="0" fontId="0" fillId="0" borderId="109" xfId="0" applyBorder="1" applyAlignment="1">
      <alignment/>
    </xf>
    <xf numFmtId="0" fontId="18" fillId="0" borderId="31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18" fillId="0" borderId="83" xfId="0" applyFont="1" applyBorder="1" applyAlignment="1">
      <alignment horizontal="center" vertical="center" wrapText="1"/>
    </xf>
    <xf numFmtId="0" fontId="18" fillId="0" borderId="97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justify" wrapText="1"/>
    </xf>
    <xf numFmtId="0" fontId="0" fillId="0" borderId="0" xfId="0" applyAlignment="1">
      <alignment horizontal="center" vertical="justify" wrapText="1"/>
    </xf>
    <xf numFmtId="0" fontId="10" fillId="0" borderId="0" xfId="45" applyFont="1" applyAlignment="1">
      <alignment horizontal="right"/>
      <protection/>
    </xf>
    <xf numFmtId="0" fontId="5" fillId="0" borderId="0" xfId="45" applyFont="1" applyAlignment="1">
      <alignment horizontal="right"/>
      <protection/>
    </xf>
    <xf numFmtId="0" fontId="17" fillId="0" borderId="0" xfId="45" applyFont="1" applyAlignment="1">
      <alignment horizontal="left" wrapText="1"/>
      <protection/>
    </xf>
    <xf numFmtId="0" fontId="17" fillId="0" borderId="0" xfId="45" applyFont="1" applyAlignment="1">
      <alignment horizontal="center" wrapText="1"/>
      <protection/>
    </xf>
    <xf numFmtId="0" fontId="5" fillId="0" borderId="0" xfId="45" applyFont="1" applyAlignment="1">
      <alignment horizontal="left"/>
      <protection/>
    </xf>
    <xf numFmtId="0" fontId="26" fillId="0" borderId="0" xfId="45" applyFont="1" applyAlignment="1">
      <alignment horizontal="left"/>
      <protection/>
    </xf>
    <xf numFmtId="0" fontId="32" fillId="0" borderId="0" xfId="45" applyFont="1" applyAlignment="1">
      <alignment horizontal="left" wrapText="1"/>
      <protection/>
    </xf>
    <xf numFmtId="0" fontId="37" fillId="0" borderId="0" xfId="0" applyFont="1" applyAlignment="1">
      <alignment/>
    </xf>
    <xf numFmtId="0" fontId="31" fillId="0" borderId="109" xfId="0" applyFont="1" applyBorder="1" applyAlignment="1">
      <alignment/>
    </xf>
    <xf numFmtId="0" fontId="32" fillId="0" borderId="109" xfId="0" applyFont="1" applyBorder="1" applyAlignment="1">
      <alignment/>
    </xf>
    <xf numFmtId="0" fontId="23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top" wrapText="1"/>
    </xf>
    <xf numFmtId="0" fontId="29" fillId="0" borderId="0" xfId="0" applyFont="1" applyBorder="1" applyAlignment="1">
      <alignment horizontal="center"/>
    </xf>
    <xf numFmtId="0" fontId="18" fillId="0" borderId="14" xfId="0" applyFont="1" applyBorder="1" applyAlignment="1">
      <alignment horizontal="justify" vertical="center" wrapText="1"/>
    </xf>
    <xf numFmtId="0" fontId="18" fillId="0" borderId="18" xfId="0" applyFont="1" applyBorder="1" applyAlignment="1">
      <alignment horizontal="center" vertical="center" wrapText="1"/>
    </xf>
    <xf numFmtId="0" fontId="22" fillId="0" borderId="87" xfId="0" applyFont="1" applyBorder="1" applyAlignment="1">
      <alignment horizontal="center" vertical="top" wrapText="1"/>
    </xf>
    <xf numFmtId="0" fontId="29" fillId="0" borderId="87" xfId="0" applyFont="1" applyBorder="1" applyAlignment="1">
      <alignment horizontal="center" wrapText="1"/>
    </xf>
    <xf numFmtId="0" fontId="18" fillId="0" borderId="18" xfId="0" applyFont="1" applyBorder="1" applyAlignment="1">
      <alignment horizontal="justify" vertical="center" wrapText="1"/>
    </xf>
    <xf numFmtId="0" fontId="18" fillId="0" borderId="35" xfId="0" applyFont="1" applyBorder="1" applyAlignment="1">
      <alignment horizontal="center" vertical="center" wrapText="1"/>
    </xf>
    <xf numFmtId="0" fontId="22" fillId="35" borderId="87" xfId="0" applyFont="1" applyFill="1" applyBorder="1" applyAlignment="1">
      <alignment horizontal="center" vertical="top" wrapText="1"/>
    </xf>
    <xf numFmtId="0" fontId="18" fillId="0" borderId="34" xfId="0" applyFont="1" applyBorder="1" applyAlignment="1">
      <alignment horizontal="center" vertical="center" textRotation="90" wrapText="1"/>
    </xf>
    <xf numFmtId="0" fontId="18" fillId="0" borderId="83" xfId="0" applyFont="1" applyBorder="1" applyAlignment="1">
      <alignment horizontal="center" vertical="center" textRotation="90" wrapText="1"/>
    </xf>
    <xf numFmtId="0" fontId="18" fillId="0" borderId="97" xfId="0" applyFont="1" applyBorder="1" applyAlignment="1">
      <alignment horizontal="center" vertical="center" textRotation="90" wrapText="1"/>
    </xf>
    <xf numFmtId="0" fontId="0" fillId="0" borderId="30" xfId="0" applyBorder="1" applyAlignment="1">
      <alignment horizontal="center" vertical="center" wrapText="1"/>
    </xf>
    <xf numFmtId="0" fontId="33" fillId="0" borderId="57" xfId="0" applyFont="1" applyBorder="1" applyAlignment="1">
      <alignment horizontal="left" vertical="top" wrapText="1" indent="2"/>
    </xf>
    <xf numFmtId="0" fontId="33" fillId="0" borderId="58" xfId="0" applyFont="1" applyBorder="1" applyAlignment="1">
      <alignment horizontal="left" vertical="top" wrapText="1" indent="2"/>
    </xf>
    <xf numFmtId="0" fontId="33" fillId="0" borderId="59" xfId="0" applyFont="1" applyBorder="1" applyAlignment="1">
      <alignment horizontal="left" vertical="top" wrapText="1" indent="2"/>
    </xf>
    <xf numFmtId="0" fontId="33" fillId="0" borderId="27" xfId="0" applyFont="1" applyBorder="1" applyAlignment="1">
      <alignment horizontal="left" vertical="top" wrapText="1" indent="2"/>
    </xf>
    <xf numFmtId="0" fontId="33" fillId="0" borderId="35" xfId="0" applyFont="1" applyBorder="1" applyAlignment="1">
      <alignment horizontal="left" vertical="top" wrapText="1" indent="2"/>
    </xf>
    <xf numFmtId="0" fontId="33" fillId="0" borderId="93" xfId="0" applyFont="1" applyBorder="1" applyAlignment="1">
      <alignment horizontal="left" vertical="top" wrapText="1" indent="2"/>
    </xf>
    <xf numFmtId="0" fontId="17" fillId="0" borderId="31" xfId="0" applyFont="1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13" fillId="0" borderId="104" xfId="0" applyFont="1" applyBorder="1" applyAlignment="1">
      <alignment horizontal="center" vertical="top" wrapText="1"/>
    </xf>
    <xf numFmtId="0" fontId="13" fillId="0" borderId="105" xfId="0" applyFont="1" applyBorder="1" applyAlignment="1">
      <alignment horizontal="center" vertical="top" wrapText="1"/>
    </xf>
    <xf numFmtId="0" fontId="9" fillId="0" borderId="86" xfId="0" applyFont="1" applyBorder="1" applyAlignment="1">
      <alignment vertical="top" wrapText="1"/>
    </xf>
    <xf numFmtId="0" fontId="9" fillId="0" borderId="59" xfId="0" applyFont="1" applyBorder="1" applyAlignment="1">
      <alignment vertical="top" wrapText="1"/>
    </xf>
    <xf numFmtId="0" fontId="13" fillId="0" borderId="59" xfId="0" applyFont="1" applyBorder="1" applyAlignment="1">
      <alignment horizontal="center" vertical="top" wrapText="1"/>
    </xf>
    <xf numFmtId="0" fontId="10" fillId="0" borderId="103" xfId="0" applyFont="1" applyBorder="1" applyAlignment="1">
      <alignment vertical="top" wrapText="1"/>
    </xf>
    <xf numFmtId="0" fontId="10" fillId="0" borderId="103" xfId="0" applyFont="1" applyBorder="1" applyAlignment="1">
      <alignment horizontal="right" vertical="top" wrapText="1"/>
    </xf>
    <xf numFmtId="0" fontId="10" fillId="0" borderId="86" xfId="0" applyFont="1" applyBorder="1" applyAlignment="1">
      <alignment vertical="top" wrapText="1"/>
    </xf>
    <xf numFmtId="0" fontId="10" fillId="0" borderId="86" xfId="0" applyFont="1" applyBorder="1" applyAlignment="1">
      <alignment horizontal="right" vertical="top" wrapText="1"/>
    </xf>
    <xf numFmtId="0" fontId="10" fillId="0" borderId="86" xfId="0" applyFont="1" applyBorder="1" applyAlignment="1">
      <alignment vertical="top" wrapText="1"/>
    </xf>
    <xf numFmtId="0" fontId="10" fillId="0" borderId="59" xfId="0" applyFont="1" applyBorder="1" applyAlignment="1">
      <alignment horizontal="right" vertical="top" wrapText="1"/>
    </xf>
    <xf numFmtId="0" fontId="13" fillId="0" borderId="86" xfId="0" applyFont="1" applyBorder="1" applyAlignment="1">
      <alignment vertical="top" wrapText="1"/>
    </xf>
    <xf numFmtId="0" fontId="13" fillId="0" borderId="59" xfId="0" applyFont="1" applyBorder="1" applyAlignment="1">
      <alignment horizontal="right" vertical="top" wrapText="1"/>
    </xf>
    <xf numFmtId="0" fontId="9" fillId="0" borderId="0" xfId="0" applyFont="1" applyAlignment="1">
      <alignment/>
    </xf>
    <xf numFmtId="0" fontId="10" fillId="0" borderId="103" xfId="0" applyFont="1" applyBorder="1" applyAlignment="1">
      <alignment vertical="top" wrapText="1"/>
    </xf>
    <xf numFmtId="0" fontId="10" fillId="0" borderId="103" xfId="0" applyFont="1" applyBorder="1" applyAlignment="1">
      <alignment horizontal="right" vertical="top" wrapText="1"/>
    </xf>
    <xf numFmtId="0" fontId="10" fillId="0" borderId="103" xfId="0" applyFont="1" applyBorder="1" applyAlignment="1">
      <alignment horizontal="right" wrapText="1"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e 2" xfId="44"/>
    <cellStyle name="normálne 3" xfId="45"/>
    <cellStyle name="normálne 4" xfId="46"/>
    <cellStyle name="Percent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A6" sqref="A6"/>
    </sheetView>
  </sheetViews>
  <sheetFormatPr defaultColWidth="8.796875" defaultRowHeight="15"/>
  <cols>
    <col min="1" max="1" width="32.69921875" style="1" customWidth="1"/>
    <col min="2" max="2" width="6.19921875" style="1" customWidth="1"/>
    <col min="3" max="3" width="6.3984375" style="1" customWidth="1"/>
    <col min="4" max="6" width="7.3984375" style="1" customWidth="1"/>
    <col min="7" max="7" width="7.59765625" style="1" customWidth="1"/>
    <col min="8" max="16384" width="8.8984375" style="1" customWidth="1"/>
  </cols>
  <sheetData>
    <row r="1" spans="1:7" ht="15.75">
      <c r="A1" s="285" t="s">
        <v>34</v>
      </c>
      <c r="B1" s="286"/>
      <c r="C1" s="286"/>
      <c r="D1" s="286"/>
      <c r="E1" s="286"/>
      <c r="F1" s="286"/>
      <c r="G1" s="286"/>
    </row>
    <row r="2" spans="1:7" ht="38.25" customHeight="1" thickBot="1">
      <c r="A2" s="289" t="s">
        <v>37</v>
      </c>
      <c r="B2" s="289"/>
      <c r="C2" s="289"/>
      <c r="D2" s="289"/>
      <c r="E2" s="289"/>
      <c r="F2" s="289"/>
      <c r="G2" s="289"/>
    </row>
    <row r="3" spans="1:7" s="5" customFormat="1" ht="15.75" customHeight="1">
      <c r="A3" s="293" t="s">
        <v>22</v>
      </c>
      <c r="B3" s="287" t="s">
        <v>21</v>
      </c>
      <c r="C3" s="287"/>
      <c r="D3" s="287"/>
      <c r="E3" s="287"/>
      <c r="F3" s="287"/>
      <c r="G3" s="288"/>
    </row>
    <row r="4" spans="1:7" s="5" customFormat="1" ht="15.75" customHeight="1">
      <c r="A4" s="294"/>
      <c r="B4" s="290" t="s">
        <v>35</v>
      </c>
      <c r="C4" s="291"/>
      <c r="D4" s="291"/>
      <c r="E4" s="291"/>
      <c r="F4" s="291"/>
      <c r="G4" s="292"/>
    </row>
    <row r="5" spans="1:8" s="14" customFormat="1" ht="15.75" customHeight="1" thickBot="1">
      <c r="A5" s="295"/>
      <c r="B5" s="11">
        <f>0</f>
        <v>0</v>
      </c>
      <c r="C5" s="11" t="s">
        <v>11</v>
      </c>
      <c r="D5" s="11" t="s">
        <v>12</v>
      </c>
      <c r="E5" s="11" t="s">
        <v>13</v>
      </c>
      <c r="F5" s="11" t="s">
        <v>14</v>
      </c>
      <c r="G5" s="12" t="s">
        <v>33</v>
      </c>
      <c r="H5" s="13"/>
    </row>
    <row r="6" spans="1:7" s="5" customFormat="1" ht="18" customHeight="1" thickTop="1">
      <c r="A6" s="8" t="s">
        <v>19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15">
        <f aca="true" t="shared" si="0" ref="G6:G27">SUM(B6:F6)</f>
        <v>0</v>
      </c>
    </row>
    <row r="7" spans="1:7" s="5" customFormat="1" ht="18" customHeight="1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16">
        <f t="shared" si="0"/>
        <v>0</v>
      </c>
    </row>
    <row r="8" spans="1:7" s="5" customFormat="1" ht="18" customHeight="1">
      <c r="A8" s="6" t="s">
        <v>15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16">
        <f t="shared" si="0"/>
        <v>0</v>
      </c>
    </row>
    <row r="9" spans="1:7" s="5" customFormat="1" ht="18" customHeight="1">
      <c r="A9" s="6" t="s">
        <v>30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16">
        <f t="shared" si="0"/>
        <v>0</v>
      </c>
    </row>
    <row r="10" spans="1:7" s="5" customFormat="1" ht="18" customHeight="1">
      <c r="A10" s="6" t="s">
        <v>20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16">
        <f t="shared" si="0"/>
        <v>0</v>
      </c>
    </row>
    <row r="11" spans="1:7" s="5" customFormat="1" ht="18" customHeight="1">
      <c r="A11" s="6" t="s">
        <v>23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16">
        <f t="shared" si="0"/>
        <v>0</v>
      </c>
    </row>
    <row r="12" spans="1:7" s="5" customFormat="1" ht="18" customHeight="1">
      <c r="A12" s="6" t="s">
        <v>3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16">
        <f t="shared" si="0"/>
        <v>0</v>
      </c>
    </row>
    <row r="13" spans="1:7" s="5" customFormat="1" ht="18" customHeight="1">
      <c r="A13" s="6" t="s">
        <v>4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16">
        <f t="shared" si="0"/>
        <v>0</v>
      </c>
    </row>
    <row r="14" spans="1:7" s="5" customFormat="1" ht="18" customHeight="1">
      <c r="A14" s="6" t="s">
        <v>26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16">
        <f t="shared" si="0"/>
        <v>0</v>
      </c>
    </row>
    <row r="15" spans="1:7" s="5" customFormat="1" ht="18" customHeight="1">
      <c r="A15" s="6" t="s">
        <v>5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16">
        <f t="shared" si="0"/>
        <v>0</v>
      </c>
    </row>
    <row r="16" spans="1:7" s="5" customFormat="1" ht="18" customHeight="1">
      <c r="A16" s="6" t="s">
        <v>6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16">
        <f t="shared" si="0"/>
        <v>0</v>
      </c>
    </row>
    <row r="17" spans="1:7" s="5" customFormat="1" ht="18" customHeight="1">
      <c r="A17" s="6" t="s">
        <v>7</v>
      </c>
      <c r="B17" s="7">
        <v>0</v>
      </c>
      <c r="C17" s="7">
        <v>0</v>
      </c>
      <c r="D17" s="7">
        <v>0</v>
      </c>
      <c r="E17" s="7">
        <v>7</v>
      </c>
      <c r="F17" s="7">
        <v>8</v>
      </c>
      <c r="G17" s="16">
        <f t="shared" si="0"/>
        <v>15</v>
      </c>
    </row>
    <row r="18" spans="1:7" s="5" customFormat="1" ht="18" customHeight="1">
      <c r="A18" s="6" t="s">
        <v>8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16">
        <f t="shared" si="0"/>
        <v>0</v>
      </c>
    </row>
    <row r="19" spans="1:7" s="5" customFormat="1" ht="18" customHeight="1">
      <c r="A19" s="6" t="s">
        <v>24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16">
        <f t="shared" si="0"/>
        <v>0</v>
      </c>
    </row>
    <row r="20" spans="1:7" s="5" customFormat="1" ht="18" customHeight="1">
      <c r="A20" s="6" t="s">
        <v>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16">
        <f t="shared" si="0"/>
        <v>0</v>
      </c>
    </row>
    <row r="21" spans="1:7" s="5" customFormat="1" ht="18" customHeight="1">
      <c r="A21" s="6" t="s">
        <v>25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16">
        <f t="shared" si="0"/>
        <v>0</v>
      </c>
    </row>
    <row r="22" spans="1:7" s="5" customFormat="1" ht="18" customHeight="1">
      <c r="A22" s="6" t="s">
        <v>17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16">
        <f t="shared" si="0"/>
        <v>0</v>
      </c>
    </row>
    <row r="23" spans="1:7" s="5" customFormat="1" ht="18" customHeight="1">
      <c r="A23" s="6" t="s">
        <v>10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16">
        <f t="shared" si="0"/>
        <v>0</v>
      </c>
    </row>
    <row r="24" spans="1:7" s="5" customFormat="1" ht="18" customHeight="1">
      <c r="A24" s="6" t="s">
        <v>18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16">
        <f t="shared" si="0"/>
        <v>0</v>
      </c>
    </row>
    <row r="25" spans="1:7" s="5" customFormat="1" ht="18" customHeight="1">
      <c r="A25" s="6" t="s">
        <v>28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16">
        <f t="shared" si="0"/>
        <v>0</v>
      </c>
    </row>
    <row r="26" spans="1:7" s="5" customFormat="1" ht="18" customHeight="1">
      <c r="A26" s="6" t="s">
        <v>27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16">
        <f t="shared" si="0"/>
        <v>0</v>
      </c>
    </row>
    <row r="27" spans="1:7" s="5" customFormat="1" ht="18" customHeight="1" thickBot="1">
      <c r="A27" s="6" t="s">
        <v>29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18">
        <f t="shared" si="0"/>
        <v>0</v>
      </c>
    </row>
    <row r="28" spans="1:7" s="5" customFormat="1" ht="18" customHeight="1" thickBot="1" thickTop="1">
      <c r="A28" s="2" t="s">
        <v>31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  <c r="G28" s="4">
        <f>SUM(B28:F28)</f>
        <v>0</v>
      </c>
    </row>
    <row r="29" spans="1:7" ht="21.75" customHeight="1" thickBot="1" thickTop="1">
      <c r="A29" s="10" t="s">
        <v>32</v>
      </c>
      <c r="B29" s="17">
        <f aca="true" t="shared" si="1" ref="B29:G29">SUM(B6:B28)</f>
        <v>0</v>
      </c>
      <c r="C29" s="17">
        <f t="shared" si="1"/>
        <v>0</v>
      </c>
      <c r="D29" s="17">
        <f t="shared" si="1"/>
        <v>0</v>
      </c>
      <c r="E29" s="17">
        <f t="shared" si="1"/>
        <v>7</v>
      </c>
      <c r="F29" s="17">
        <f t="shared" si="1"/>
        <v>8</v>
      </c>
      <c r="G29" s="19">
        <f t="shared" si="1"/>
        <v>15</v>
      </c>
    </row>
    <row r="30" spans="1:7" ht="16.5">
      <c r="A30" s="283" t="s">
        <v>36</v>
      </c>
      <c r="B30" s="284"/>
      <c r="C30" s="284"/>
      <c r="D30" s="284"/>
      <c r="E30" s="284"/>
      <c r="F30" s="284"/>
      <c r="G30" s="284"/>
    </row>
  </sheetData>
  <sheetProtection/>
  <mergeCells count="6">
    <mergeCell ref="A30:G30"/>
    <mergeCell ref="A1:G1"/>
    <mergeCell ref="B3:G3"/>
    <mergeCell ref="A2:G2"/>
    <mergeCell ref="B4:G4"/>
    <mergeCell ref="A3:A5"/>
  </mergeCells>
  <printOptions horizontalCentered="1"/>
  <pageMargins left="0.59" right="0.34" top="0.9055118110236221" bottom="0.5511811023622047" header="0.5118110236220472" footer="0.275590551181102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24"/>
  <sheetViews>
    <sheetView zoomScalePageLayoutView="0" workbookViewId="0" topLeftCell="A1">
      <selection activeCell="L14" sqref="L14"/>
    </sheetView>
  </sheetViews>
  <sheetFormatPr defaultColWidth="8.796875" defaultRowHeight="15"/>
  <cols>
    <col min="1" max="1" width="4.3984375" style="0" customWidth="1"/>
    <col min="2" max="2" width="29.296875" style="0" customWidth="1"/>
    <col min="3" max="9" width="4.3984375" style="0" customWidth="1"/>
  </cols>
  <sheetData>
    <row r="1" spans="1:21" ht="15">
      <c r="A1" s="370" t="s">
        <v>246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0"/>
      <c r="R1" s="370"/>
      <c r="S1" s="370"/>
      <c r="T1" s="370"/>
      <c r="U1" s="370"/>
    </row>
    <row r="2" spans="1:21" ht="15">
      <c r="A2" s="194"/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</row>
    <row r="3" spans="1:21" ht="15.75">
      <c r="A3" s="363" t="s">
        <v>212</v>
      </c>
      <c r="B3" s="363"/>
      <c r="C3" s="363"/>
      <c r="D3" s="363"/>
      <c r="E3" s="363"/>
      <c r="F3" s="363"/>
      <c r="G3" s="363"/>
      <c r="H3" s="363"/>
      <c r="I3" s="363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</row>
    <row r="4" spans="1:21" ht="15.75">
      <c r="A4" s="363" t="s">
        <v>213</v>
      </c>
      <c r="B4" s="363"/>
      <c r="C4" s="363"/>
      <c r="D4" s="363"/>
      <c r="E4" s="363"/>
      <c r="F4" s="363"/>
      <c r="G4" s="363"/>
      <c r="H4" s="363"/>
      <c r="I4" s="363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</row>
    <row r="5" spans="1:21" ht="15">
      <c r="A5" s="371"/>
      <c r="B5" s="371"/>
      <c r="C5" s="371"/>
      <c r="D5" s="371"/>
      <c r="E5" s="371"/>
      <c r="F5" s="371"/>
      <c r="G5" s="371"/>
      <c r="H5" s="371"/>
      <c r="I5" s="371"/>
      <c r="J5" s="371"/>
      <c r="K5" s="371"/>
      <c r="L5" s="371"/>
      <c r="M5" s="371"/>
      <c r="N5" s="371"/>
      <c r="O5" s="371"/>
      <c r="P5" s="371"/>
      <c r="Q5" s="371"/>
      <c r="R5" s="371"/>
      <c r="S5" s="371"/>
      <c r="T5" s="371"/>
      <c r="U5" s="371"/>
    </row>
    <row r="6" spans="1:9" ht="26.25" thickBot="1">
      <c r="A6" s="178" t="s">
        <v>40</v>
      </c>
      <c r="B6" s="178" t="s">
        <v>247</v>
      </c>
      <c r="C6" s="178">
        <v>2004</v>
      </c>
      <c r="D6" s="178">
        <v>2005</v>
      </c>
      <c r="E6" s="178">
        <v>2006</v>
      </c>
      <c r="F6" s="178">
        <v>2007</v>
      </c>
      <c r="G6" s="178">
        <v>2008</v>
      </c>
      <c r="H6" s="178">
        <v>2009</v>
      </c>
      <c r="I6" s="178">
        <v>2010</v>
      </c>
    </row>
    <row r="7" spans="1:9" ht="15.75" thickTop="1">
      <c r="A7" s="195" t="s">
        <v>248</v>
      </c>
      <c r="B7" s="180" t="s">
        <v>249</v>
      </c>
      <c r="C7" s="196">
        <v>0</v>
      </c>
      <c r="D7" s="196">
        <v>0</v>
      </c>
      <c r="E7" s="197">
        <v>0</v>
      </c>
      <c r="F7" s="196">
        <v>0</v>
      </c>
      <c r="G7" s="196">
        <v>0</v>
      </c>
      <c r="H7" s="196">
        <v>0</v>
      </c>
      <c r="I7" s="196">
        <v>0</v>
      </c>
    </row>
    <row r="8" spans="1:9" ht="25.5">
      <c r="A8" s="198" t="s">
        <v>250</v>
      </c>
      <c r="B8" s="183" t="s">
        <v>251</v>
      </c>
      <c r="C8" s="199">
        <v>0</v>
      </c>
      <c r="D8" s="199">
        <v>0</v>
      </c>
      <c r="E8" s="200">
        <v>0</v>
      </c>
      <c r="F8" s="199">
        <v>0</v>
      </c>
      <c r="G8" s="199">
        <v>0</v>
      </c>
      <c r="H8" s="199">
        <v>0</v>
      </c>
      <c r="I8" s="199">
        <v>0</v>
      </c>
    </row>
    <row r="9" spans="1:9" ht="25.5">
      <c r="A9" s="198" t="s">
        <v>252</v>
      </c>
      <c r="B9" s="183" t="s">
        <v>253</v>
      </c>
      <c r="C9" s="199">
        <v>0</v>
      </c>
      <c r="D9" s="199">
        <v>0</v>
      </c>
      <c r="E9" s="200">
        <v>0</v>
      </c>
      <c r="F9" s="199">
        <v>0</v>
      </c>
      <c r="G9" s="199">
        <v>0</v>
      </c>
      <c r="H9" s="199">
        <v>0</v>
      </c>
      <c r="I9" s="199">
        <v>0</v>
      </c>
    </row>
    <row r="10" spans="1:9" ht="25.5">
      <c r="A10" s="198" t="s">
        <v>254</v>
      </c>
      <c r="B10" s="183" t="s">
        <v>255</v>
      </c>
      <c r="C10" s="199">
        <v>0</v>
      </c>
      <c r="D10" s="199">
        <v>0</v>
      </c>
      <c r="E10" s="200">
        <v>0</v>
      </c>
      <c r="F10" s="199">
        <v>0</v>
      </c>
      <c r="G10" s="199">
        <v>0</v>
      </c>
      <c r="H10" s="199">
        <v>0</v>
      </c>
      <c r="I10" s="199">
        <v>0</v>
      </c>
    </row>
    <row r="11" spans="1:9" ht="38.25">
      <c r="A11" s="198" t="s">
        <v>256</v>
      </c>
      <c r="B11" s="183" t="s">
        <v>257</v>
      </c>
      <c r="C11" s="199">
        <v>0</v>
      </c>
      <c r="D11" s="199">
        <v>0</v>
      </c>
      <c r="E11" s="200">
        <v>0</v>
      </c>
      <c r="F11" s="199">
        <v>0</v>
      </c>
      <c r="G11" s="199">
        <v>0</v>
      </c>
      <c r="H11" s="199">
        <v>0</v>
      </c>
      <c r="I11" s="199">
        <v>0</v>
      </c>
    </row>
    <row r="12" spans="1:9" ht="15">
      <c r="A12" s="198" t="s">
        <v>258</v>
      </c>
      <c r="B12" s="183" t="s">
        <v>259</v>
      </c>
      <c r="C12" s="199">
        <v>0</v>
      </c>
      <c r="D12" s="199">
        <v>0</v>
      </c>
      <c r="E12" s="200">
        <v>0</v>
      </c>
      <c r="F12" s="199">
        <v>0</v>
      </c>
      <c r="G12" s="199">
        <v>0</v>
      </c>
      <c r="H12" s="199">
        <v>0</v>
      </c>
      <c r="I12" s="199">
        <v>0</v>
      </c>
    </row>
    <row r="13" spans="1:9" ht="25.5">
      <c r="A13" s="198" t="s">
        <v>260</v>
      </c>
      <c r="B13" s="183" t="s">
        <v>261</v>
      </c>
      <c r="C13" s="199">
        <v>0</v>
      </c>
      <c r="D13" s="199">
        <v>0</v>
      </c>
      <c r="E13" s="200">
        <v>0</v>
      </c>
      <c r="F13" s="199">
        <v>0</v>
      </c>
      <c r="G13" s="199">
        <v>0</v>
      </c>
      <c r="H13" s="199">
        <v>0</v>
      </c>
      <c r="I13" s="199">
        <v>0</v>
      </c>
    </row>
    <row r="14" spans="1:9" ht="25.5">
      <c r="A14" s="192"/>
      <c r="B14" s="192" t="s">
        <v>262</v>
      </c>
      <c r="C14" s="201">
        <f aca="true" t="shared" si="0" ref="C14:I14">SUM(C7:C13)</f>
        <v>0</v>
      </c>
      <c r="D14" s="201">
        <f t="shared" si="0"/>
        <v>0</v>
      </c>
      <c r="E14" s="201">
        <f t="shared" si="0"/>
        <v>0</v>
      </c>
      <c r="F14" s="201">
        <f t="shared" si="0"/>
        <v>0</v>
      </c>
      <c r="G14" s="201">
        <f t="shared" si="0"/>
        <v>0</v>
      </c>
      <c r="H14" s="201">
        <f>SUM(H7:H13)</f>
        <v>0</v>
      </c>
      <c r="I14" s="201">
        <f t="shared" si="0"/>
        <v>0</v>
      </c>
    </row>
    <row r="15" spans="1:9" ht="38.25">
      <c r="A15" s="198" t="s">
        <v>263</v>
      </c>
      <c r="B15" s="183" t="s">
        <v>264</v>
      </c>
      <c r="C15" s="199">
        <v>0</v>
      </c>
      <c r="D15" s="199">
        <v>0</v>
      </c>
      <c r="E15" s="200">
        <v>0</v>
      </c>
      <c r="F15" s="199">
        <v>0</v>
      </c>
      <c r="G15" s="199">
        <v>0</v>
      </c>
      <c r="H15" s="199">
        <v>0</v>
      </c>
      <c r="I15" s="199">
        <v>0</v>
      </c>
    </row>
    <row r="16" spans="1:9" ht="38.25">
      <c r="A16" s="198" t="s">
        <v>265</v>
      </c>
      <c r="B16" s="183" t="s">
        <v>266</v>
      </c>
      <c r="C16" s="199">
        <v>0</v>
      </c>
      <c r="D16" s="199">
        <v>0</v>
      </c>
      <c r="E16" s="200">
        <v>0</v>
      </c>
      <c r="F16" s="199">
        <v>0</v>
      </c>
      <c r="G16" s="199">
        <v>0</v>
      </c>
      <c r="H16" s="199">
        <v>0</v>
      </c>
      <c r="I16" s="199">
        <v>0</v>
      </c>
    </row>
    <row r="17" spans="1:9" ht="25.5">
      <c r="A17" s="198" t="s">
        <v>267</v>
      </c>
      <c r="B17" s="183" t="s">
        <v>268</v>
      </c>
      <c r="C17" s="199">
        <v>0</v>
      </c>
      <c r="D17" s="199">
        <v>0</v>
      </c>
      <c r="E17" s="200">
        <v>0</v>
      </c>
      <c r="F17" s="199">
        <v>0</v>
      </c>
      <c r="G17" s="199">
        <v>0</v>
      </c>
      <c r="H17" s="199">
        <v>0</v>
      </c>
      <c r="I17" s="199">
        <v>0</v>
      </c>
    </row>
    <row r="18" spans="1:9" ht="25.5">
      <c r="A18" s="192"/>
      <c r="B18" s="192" t="s">
        <v>269</v>
      </c>
      <c r="C18" s="201">
        <f aca="true" t="shared" si="1" ref="C18:I18">SUM(C15:C17)</f>
        <v>0</v>
      </c>
      <c r="D18" s="201">
        <f t="shared" si="1"/>
        <v>0</v>
      </c>
      <c r="E18" s="201">
        <f t="shared" si="1"/>
        <v>0</v>
      </c>
      <c r="F18" s="201">
        <f t="shared" si="1"/>
        <v>0</v>
      </c>
      <c r="G18" s="201">
        <f t="shared" si="1"/>
        <v>0</v>
      </c>
      <c r="H18" s="201">
        <f>SUM(H15:H17)</f>
        <v>0</v>
      </c>
      <c r="I18" s="201">
        <f t="shared" si="1"/>
        <v>0</v>
      </c>
    </row>
    <row r="19" spans="1:9" ht="38.25">
      <c r="A19" s="198" t="s">
        <v>270</v>
      </c>
      <c r="B19" s="183" t="s">
        <v>271</v>
      </c>
      <c r="C19" s="199">
        <v>0</v>
      </c>
      <c r="D19" s="199">
        <v>0</v>
      </c>
      <c r="E19" s="200">
        <v>0</v>
      </c>
      <c r="F19" s="199">
        <v>0</v>
      </c>
      <c r="G19" s="199">
        <v>0</v>
      </c>
      <c r="H19" s="199">
        <v>0</v>
      </c>
      <c r="I19" s="199">
        <v>0</v>
      </c>
    </row>
    <row r="20" spans="1:9" ht="25.5">
      <c r="A20" s="198" t="s">
        <v>272</v>
      </c>
      <c r="B20" s="183" t="s">
        <v>273</v>
      </c>
      <c r="C20" s="199">
        <v>0</v>
      </c>
      <c r="D20" s="199">
        <v>0</v>
      </c>
      <c r="E20" s="200">
        <v>0</v>
      </c>
      <c r="F20" s="199">
        <v>0</v>
      </c>
      <c r="G20" s="199">
        <v>0</v>
      </c>
      <c r="H20" s="199">
        <v>0</v>
      </c>
      <c r="I20" s="199">
        <v>0</v>
      </c>
    </row>
    <row r="21" spans="1:9" ht="15">
      <c r="A21" s="198" t="s">
        <v>274</v>
      </c>
      <c r="B21" s="183" t="s">
        <v>275</v>
      </c>
      <c r="C21" s="199">
        <v>0</v>
      </c>
      <c r="D21" s="199">
        <v>0</v>
      </c>
      <c r="E21" s="200">
        <v>0</v>
      </c>
      <c r="F21" s="199">
        <v>0</v>
      </c>
      <c r="G21" s="199">
        <v>0</v>
      </c>
      <c r="H21" s="199">
        <v>0</v>
      </c>
      <c r="I21" s="199">
        <v>0</v>
      </c>
    </row>
    <row r="22" spans="1:9" ht="15">
      <c r="A22" s="198" t="s">
        <v>276</v>
      </c>
      <c r="B22" s="183" t="s">
        <v>277</v>
      </c>
      <c r="C22" s="199">
        <v>0</v>
      </c>
      <c r="D22" s="199">
        <v>0</v>
      </c>
      <c r="E22" s="200">
        <v>0</v>
      </c>
      <c r="F22" s="199">
        <v>0</v>
      </c>
      <c r="G22" s="199">
        <v>0</v>
      </c>
      <c r="H22" s="199">
        <v>0</v>
      </c>
      <c r="I22" s="199">
        <v>0</v>
      </c>
    </row>
    <row r="23" spans="1:9" ht="15.75" thickBot="1">
      <c r="A23" s="202"/>
      <c r="B23" s="202" t="s">
        <v>278</v>
      </c>
      <c r="C23" s="203">
        <f aca="true" t="shared" si="2" ref="C23:I23">SUM(C19:C22)</f>
        <v>0</v>
      </c>
      <c r="D23" s="203">
        <f t="shared" si="2"/>
        <v>0</v>
      </c>
      <c r="E23" s="203">
        <f t="shared" si="2"/>
        <v>0</v>
      </c>
      <c r="F23" s="203">
        <f t="shared" si="2"/>
        <v>0</v>
      </c>
      <c r="G23" s="203">
        <f t="shared" si="2"/>
        <v>0</v>
      </c>
      <c r="H23" s="203">
        <f>SUM(H19:H22)</f>
        <v>0</v>
      </c>
      <c r="I23" s="203">
        <f t="shared" si="2"/>
        <v>0</v>
      </c>
    </row>
    <row r="24" spans="1:9" ht="15.75" thickTop="1">
      <c r="A24" s="188"/>
      <c r="B24" s="188" t="s">
        <v>236</v>
      </c>
      <c r="C24" s="204">
        <f aca="true" t="shared" si="3" ref="C24:I24">C14+C18+C23</f>
        <v>0</v>
      </c>
      <c r="D24" s="204">
        <f t="shared" si="3"/>
        <v>0</v>
      </c>
      <c r="E24" s="204">
        <f t="shared" si="3"/>
        <v>0</v>
      </c>
      <c r="F24" s="204">
        <f t="shared" si="3"/>
        <v>0</v>
      </c>
      <c r="G24" s="204">
        <f t="shared" si="3"/>
        <v>0</v>
      </c>
      <c r="H24" s="204">
        <f>H14+H18+H23</f>
        <v>0</v>
      </c>
      <c r="I24" s="204">
        <f t="shared" si="3"/>
        <v>0</v>
      </c>
    </row>
  </sheetData>
  <sheetProtection/>
  <mergeCells count="4">
    <mergeCell ref="A1:U1"/>
    <mergeCell ref="A3:I3"/>
    <mergeCell ref="A4:I4"/>
    <mergeCell ref="A5:U5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4">
      <selection activeCell="K4" sqref="K4"/>
    </sheetView>
  </sheetViews>
  <sheetFormatPr defaultColWidth="8.796875" defaultRowHeight="15"/>
  <cols>
    <col min="1" max="1" width="4.3984375" style="0" customWidth="1"/>
    <col min="2" max="2" width="29.296875" style="0" customWidth="1"/>
    <col min="3" max="6" width="4.19921875" style="0" customWidth="1"/>
    <col min="7" max="9" width="4.3984375" style="0" customWidth="1"/>
    <col min="10" max="10" width="4.796875" style="0" customWidth="1"/>
  </cols>
  <sheetData>
    <row r="1" spans="1:10" ht="15">
      <c r="A1" s="285" t="s">
        <v>279</v>
      </c>
      <c r="B1" s="286"/>
      <c r="C1" s="286"/>
      <c r="D1" s="286"/>
      <c r="E1" s="286"/>
      <c r="F1" s="286"/>
      <c r="G1" s="366"/>
      <c r="H1" s="366"/>
      <c r="I1" s="366"/>
      <c r="J1" s="366"/>
    </row>
    <row r="2" spans="1:10" ht="15">
      <c r="A2" s="20"/>
      <c r="B2" s="20"/>
      <c r="C2" s="20"/>
      <c r="D2" s="20"/>
      <c r="E2" s="20"/>
      <c r="F2" s="20"/>
      <c r="G2" s="190"/>
      <c r="H2" s="190"/>
      <c r="I2" s="190"/>
      <c r="J2" s="190"/>
    </row>
    <row r="3" spans="1:10" ht="18.75">
      <c r="A3" s="363" t="s">
        <v>350</v>
      </c>
      <c r="B3" s="364"/>
      <c r="C3" s="364"/>
      <c r="D3" s="364"/>
      <c r="E3" s="364"/>
      <c r="F3" s="364"/>
      <c r="G3" s="364"/>
      <c r="H3" s="364"/>
      <c r="I3" s="364"/>
      <c r="J3" s="364"/>
    </row>
    <row r="4" spans="1:10" ht="15.75">
      <c r="A4" s="363" t="s">
        <v>349</v>
      </c>
      <c r="B4" s="364"/>
      <c r="C4" s="364"/>
      <c r="D4" s="364"/>
      <c r="E4" s="364"/>
      <c r="F4" s="364"/>
      <c r="G4" s="364"/>
      <c r="H4" s="364"/>
      <c r="I4" s="364"/>
      <c r="J4" s="364"/>
    </row>
    <row r="5" spans="1:10" ht="15.75">
      <c r="A5" s="363"/>
      <c r="B5" s="364"/>
      <c r="C5" s="364"/>
      <c r="D5" s="364"/>
      <c r="E5" s="364"/>
      <c r="F5" s="364"/>
      <c r="G5" s="364"/>
      <c r="H5" s="364"/>
      <c r="I5" s="364"/>
      <c r="J5" s="364"/>
    </row>
    <row r="6" spans="1:10" ht="15">
      <c r="A6" s="377" t="s">
        <v>40</v>
      </c>
      <c r="B6" s="377" t="s">
        <v>247</v>
      </c>
      <c r="C6" s="377">
        <v>2004</v>
      </c>
      <c r="D6" s="377">
        <v>2005</v>
      </c>
      <c r="E6" s="375">
        <v>2006</v>
      </c>
      <c r="F6" s="376"/>
      <c r="G6" s="377">
        <v>2007</v>
      </c>
      <c r="H6" s="377">
        <v>2008</v>
      </c>
      <c r="I6" s="377">
        <v>2009</v>
      </c>
      <c r="J6" s="377">
        <v>2010</v>
      </c>
    </row>
    <row r="7" spans="1:10" ht="15">
      <c r="A7" s="378"/>
      <c r="B7" s="378"/>
      <c r="C7" s="378"/>
      <c r="D7" s="378"/>
      <c r="E7" s="367" t="s">
        <v>241</v>
      </c>
      <c r="F7" s="367" t="s">
        <v>242</v>
      </c>
      <c r="G7" s="378"/>
      <c r="H7" s="378"/>
      <c r="I7" s="378"/>
      <c r="J7" s="378"/>
    </row>
    <row r="8" spans="1:10" ht="15.75" thickBot="1">
      <c r="A8" s="379"/>
      <c r="B8" s="379"/>
      <c r="C8" s="379"/>
      <c r="D8" s="379"/>
      <c r="E8" s="372"/>
      <c r="F8" s="372"/>
      <c r="G8" s="379"/>
      <c r="H8" s="379"/>
      <c r="I8" s="379"/>
      <c r="J8" s="379"/>
    </row>
    <row r="9" spans="1:10" ht="15.75" thickTop="1">
      <c r="A9" s="195" t="s">
        <v>248</v>
      </c>
      <c r="B9" s="180" t="s">
        <v>249</v>
      </c>
      <c r="C9" s="205">
        <v>0</v>
      </c>
      <c r="D9" s="205">
        <v>0</v>
      </c>
      <c r="E9" s="205">
        <v>0</v>
      </c>
      <c r="F9" s="205">
        <v>0</v>
      </c>
      <c r="G9" s="205">
        <v>0</v>
      </c>
      <c r="H9" s="205">
        <v>0</v>
      </c>
      <c r="I9" s="206">
        <v>0</v>
      </c>
      <c r="J9" s="206">
        <v>0</v>
      </c>
    </row>
    <row r="10" spans="1:10" ht="25.5">
      <c r="A10" s="198" t="s">
        <v>250</v>
      </c>
      <c r="B10" s="183" t="s">
        <v>251</v>
      </c>
      <c r="C10" s="207">
        <v>0</v>
      </c>
      <c r="D10" s="207">
        <v>0</v>
      </c>
      <c r="E10" s="207">
        <v>1</v>
      </c>
      <c r="F10" s="207">
        <v>0</v>
      </c>
      <c r="G10" s="207">
        <v>0</v>
      </c>
      <c r="H10" s="207">
        <v>0</v>
      </c>
      <c r="I10" s="207">
        <v>0</v>
      </c>
      <c r="J10" s="207">
        <v>0</v>
      </c>
    </row>
    <row r="11" spans="1:10" ht="25.5">
      <c r="A11" s="198" t="s">
        <v>252</v>
      </c>
      <c r="B11" s="183" t="s">
        <v>253</v>
      </c>
      <c r="C11" s="207">
        <v>0</v>
      </c>
      <c r="D11" s="207">
        <v>0</v>
      </c>
      <c r="E11" s="207">
        <v>0</v>
      </c>
      <c r="F11" s="207">
        <v>0</v>
      </c>
      <c r="G11" s="207">
        <v>0</v>
      </c>
      <c r="H11" s="207">
        <v>0</v>
      </c>
      <c r="I11" s="207">
        <v>0</v>
      </c>
      <c r="J11" s="207">
        <v>0</v>
      </c>
    </row>
    <row r="12" spans="1:10" ht="25.5">
      <c r="A12" s="198" t="s">
        <v>254</v>
      </c>
      <c r="B12" s="183" t="s">
        <v>255</v>
      </c>
      <c r="C12" s="207">
        <v>0</v>
      </c>
      <c r="D12" s="207">
        <v>0</v>
      </c>
      <c r="E12" s="207">
        <v>0</v>
      </c>
      <c r="F12" s="207">
        <v>0</v>
      </c>
      <c r="G12" s="207">
        <v>0</v>
      </c>
      <c r="H12" s="207">
        <v>1</v>
      </c>
      <c r="I12" s="207">
        <v>0</v>
      </c>
      <c r="J12" s="207">
        <v>1</v>
      </c>
    </row>
    <row r="13" spans="1:10" ht="38.25">
      <c r="A13" s="198" t="s">
        <v>256</v>
      </c>
      <c r="B13" s="183" t="s">
        <v>257</v>
      </c>
      <c r="C13" s="207">
        <v>0</v>
      </c>
      <c r="D13" s="207">
        <v>0</v>
      </c>
      <c r="E13" s="207">
        <v>0</v>
      </c>
      <c r="F13" s="207">
        <v>0</v>
      </c>
      <c r="G13" s="207">
        <v>0</v>
      </c>
      <c r="H13" s="207">
        <v>0</v>
      </c>
      <c r="I13" s="207">
        <v>0</v>
      </c>
      <c r="J13" s="207">
        <v>0</v>
      </c>
    </row>
    <row r="14" spans="1:10" ht="15">
      <c r="A14" s="198" t="s">
        <v>258</v>
      </c>
      <c r="B14" s="183" t="s">
        <v>259</v>
      </c>
      <c r="C14" s="207">
        <v>0</v>
      </c>
      <c r="D14" s="207">
        <v>0</v>
      </c>
      <c r="E14" s="207">
        <v>0</v>
      </c>
      <c r="F14" s="207">
        <v>0</v>
      </c>
      <c r="G14" s="207">
        <v>0</v>
      </c>
      <c r="H14" s="207">
        <v>0</v>
      </c>
      <c r="I14" s="207">
        <v>0</v>
      </c>
      <c r="J14" s="207">
        <v>0</v>
      </c>
    </row>
    <row r="15" spans="1:10" ht="25.5">
      <c r="A15" s="198" t="s">
        <v>260</v>
      </c>
      <c r="B15" s="183" t="s">
        <v>261</v>
      </c>
      <c r="C15" s="207">
        <v>0</v>
      </c>
      <c r="D15" s="207">
        <v>0</v>
      </c>
      <c r="E15" s="207">
        <v>0</v>
      </c>
      <c r="F15" s="207">
        <v>0</v>
      </c>
      <c r="G15" s="207">
        <v>0</v>
      </c>
      <c r="H15" s="207">
        <v>0</v>
      </c>
      <c r="I15" s="207">
        <v>2</v>
      </c>
      <c r="J15" s="207">
        <v>0</v>
      </c>
    </row>
    <row r="16" spans="1:10" ht="25.5">
      <c r="A16" s="192"/>
      <c r="B16" s="192" t="s">
        <v>280</v>
      </c>
      <c r="C16" s="208">
        <f aca="true" t="shared" si="0" ref="C16:J16">SUM(C9:C15)</f>
        <v>0</v>
      </c>
      <c r="D16" s="208">
        <f t="shared" si="0"/>
        <v>0</v>
      </c>
      <c r="E16" s="208">
        <f t="shared" si="0"/>
        <v>1</v>
      </c>
      <c r="F16" s="208">
        <f t="shared" si="0"/>
        <v>0</v>
      </c>
      <c r="G16" s="208">
        <f t="shared" si="0"/>
        <v>0</v>
      </c>
      <c r="H16" s="208">
        <f t="shared" si="0"/>
        <v>1</v>
      </c>
      <c r="I16" s="209">
        <f>SUM(I9:I15)</f>
        <v>2</v>
      </c>
      <c r="J16" s="209">
        <f t="shared" si="0"/>
        <v>1</v>
      </c>
    </row>
    <row r="17" spans="1:10" ht="38.25">
      <c r="A17" s="198" t="s">
        <v>263</v>
      </c>
      <c r="B17" s="183" t="s">
        <v>264</v>
      </c>
      <c r="C17" s="207">
        <v>1</v>
      </c>
      <c r="D17" s="207">
        <v>1</v>
      </c>
      <c r="E17" s="207">
        <v>0</v>
      </c>
      <c r="F17" s="207">
        <v>0</v>
      </c>
      <c r="G17" s="207">
        <v>1</v>
      </c>
      <c r="H17" s="207">
        <v>3</v>
      </c>
      <c r="I17" s="207">
        <v>5</v>
      </c>
      <c r="J17" s="207">
        <v>3</v>
      </c>
    </row>
    <row r="18" spans="1:10" ht="38.25">
      <c r="A18" s="198" t="s">
        <v>265</v>
      </c>
      <c r="B18" s="183" t="s">
        <v>266</v>
      </c>
      <c r="C18" s="207">
        <v>0</v>
      </c>
      <c r="D18" s="207">
        <v>0</v>
      </c>
      <c r="E18" s="207">
        <v>0</v>
      </c>
      <c r="F18" s="207">
        <v>0</v>
      </c>
      <c r="G18" s="207">
        <v>0</v>
      </c>
      <c r="H18" s="207">
        <v>0</v>
      </c>
      <c r="I18" s="207">
        <v>0</v>
      </c>
      <c r="J18" s="207">
        <v>0</v>
      </c>
    </row>
    <row r="19" spans="1:10" ht="25.5">
      <c r="A19" s="198" t="s">
        <v>267</v>
      </c>
      <c r="B19" s="183" t="s">
        <v>268</v>
      </c>
      <c r="C19" s="207">
        <v>0</v>
      </c>
      <c r="D19" s="207">
        <v>0</v>
      </c>
      <c r="E19" s="207">
        <v>0</v>
      </c>
      <c r="F19" s="207">
        <v>0</v>
      </c>
      <c r="G19" s="207">
        <v>0</v>
      </c>
      <c r="H19" s="207">
        <v>0</v>
      </c>
      <c r="I19" s="207">
        <v>0</v>
      </c>
      <c r="J19" s="207">
        <v>0</v>
      </c>
    </row>
    <row r="20" spans="1:10" ht="25.5">
      <c r="A20" s="192"/>
      <c r="B20" s="192" t="s">
        <v>269</v>
      </c>
      <c r="C20" s="208">
        <f aca="true" t="shared" si="1" ref="C20:J20">SUM(C17:C19)</f>
        <v>1</v>
      </c>
      <c r="D20" s="208">
        <f t="shared" si="1"/>
        <v>1</v>
      </c>
      <c r="E20" s="208">
        <f t="shared" si="1"/>
        <v>0</v>
      </c>
      <c r="F20" s="208">
        <f t="shared" si="1"/>
        <v>0</v>
      </c>
      <c r="G20" s="208">
        <f t="shared" si="1"/>
        <v>1</v>
      </c>
      <c r="H20" s="208">
        <f t="shared" si="1"/>
        <v>3</v>
      </c>
      <c r="I20" s="209">
        <f>SUM(I17:I19)</f>
        <v>5</v>
      </c>
      <c r="J20" s="209">
        <f t="shared" si="1"/>
        <v>3</v>
      </c>
    </row>
    <row r="21" spans="1:10" ht="38.25">
      <c r="A21" s="198" t="s">
        <v>270</v>
      </c>
      <c r="B21" s="183" t="s">
        <v>271</v>
      </c>
      <c r="C21" s="207">
        <v>0</v>
      </c>
      <c r="D21" s="207">
        <v>0</v>
      </c>
      <c r="E21" s="207">
        <v>0</v>
      </c>
      <c r="F21" s="207">
        <v>1</v>
      </c>
      <c r="G21" s="207">
        <v>0</v>
      </c>
      <c r="H21" s="207">
        <v>0</v>
      </c>
      <c r="I21" s="207">
        <v>1</v>
      </c>
      <c r="J21" s="207">
        <v>0</v>
      </c>
    </row>
    <row r="22" spans="1:10" ht="25.5">
      <c r="A22" s="198" t="s">
        <v>272</v>
      </c>
      <c r="B22" s="183" t="s">
        <v>273</v>
      </c>
      <c r="C22" s="207">
        <v>0</v>
      </c>
      <c r="D22" s="207">
        <v>0</v>
      </c>
      <c r="E22" s="207">
        <v>0</v>
      </c>
      <c r="F22" s="207">
        <v>0</v>
      </c>
      <c r="G22" s="207">
        <v>3</v>
      </c>
      <c r="H22" s="207">
        <v>2</v>
      </c>
      <c r="I22" s="207">
        <v>8</v>
      </c>
      <c r="J22" s="207">
        <v>4</v>
      </c>
    </row>
    <row r="23" spans="1:10" ht="15">
      <c r="A23" s="198" t="s">
        <v>274</v>
      </c>
      <c r="B23" s="183" t="s">
        <v>275</v>
      </c>
      <c r="C23" s="207">
        <v>0</v>
      </c>
      <c r="D23" s="207">
        <v>0</v>
      </c>
      <c r="E23" s="207">
        <v>0</v>
      </c>
      <c r="F23" s="207">
        <v>0</v>
      </c>
      <c r="G23" s="207">
        <v>0</v>
      </c>
      <c r="H23" s="207">
        <v>0</v>
      </c>
      <c r="I23" s="207">
        <v>0</v>
      </c>
      <c r="J23" s="207">
        <v>0</v>
      </c>
    </row>
    <row r="24" spans="1:10" ht="15">
      <c r="A24" s="198" t="s">
        <v>276</v>
      </c>
      <c r="B24" s="183" t="s">
        <v>277</v>
      </c>
      <c r="C24" s="207">
        <v>0</v>
      </c>
      <c r="D24" s="207">
        <v>0</v>
      </c>
      <c r="E24" s="207">
        <v>0</v>
      </c>
      <c r="F24" s="207">
        <v>0</v>
      </c>
      <c r="G24" s="207">
        <v>2</v>
      </c>
      <c r="H24" s="207">
        <v>1</v>
      </c>
      <c r="I24" s="207">
        <v>2</v>
      </c>
      <c r="J24" s="207">
        <v>1</v>
      </c>
    </row>
    <row r="25" spans="1:10" ht="15.75" thickBot="1">
      <c r="A25" s="202"/>
      <c r="B25" s="202" t="s">
        <v>278</v>
      </c>
      <c r="C25" s="210">
        <f aca="true" t="shared" si="2" ref="C25:J25">SUM(C21:C24)</f>
        <v>0</v>
      </c>
      <c r="D25" s="210">
        <f t="shared" si="2"/>
        <v>0</v>
      </c>
      <c r="E25" s="210">
        <f t="shared" si="2"/>
        <v>0</v>
      </c>
      <c r="F25" s="210">
        <f t="shared" si="2"/>
        <v>1</v>
      </c>
      <c r="G25" s="210">
        <f t="shared" si="2"/>
        <v>5</v>
      </c>
      <c r="H25" s="210">
        <f t="shared" si="2"/>
        <v>3</v>
      </c>
      <c r="I25" s="210">
        <f>SUM(I21:I24)</f>
        <v>11</v>
      </c>
      <c r="J25" s="210">
        <f t="shared" si="2"/>
        <v>5</v>
      </c>
    </row>
    <row r="26" spans="1:10" ht="15.75" thickTop="1">
      <c r="A26" s="188"/>
      <c r="B26" s="188" t="s">
        <v>236</v>
      </c>
      <c r="C26" s="211">
        <f aca="true" t="shared" si="3" ref="C26:J26">C16+C20+C25</f>
        <v>1</v>
      </c>
      <c r="D26" s="211">
        <f t="shared" si="3"/>
        <v>1</v>
      </c>
      <c r="E26" s="211">
        <f t="shared" si="3"/>
        <v>1</v>
      </c>
      <c r="F26" s="211">
        <f t="shared" si="3"/>
        <v>1</v>
      </c>
      <c r="G26" s="211">
        <f t="shared" si="3"/>
        <v>6</v>
      </c>
      <c r="H26" s="211">
        <f t="shared" si="3"/>
        <v>7</v>
      </c>
      <c r="I26" s="211">
        <f>I16+I20+I25</f>
        <v>18</v>
      </c>
      <c r="J26" s="211">
        <f t="shared" si="3"/>
        <v>9</v>
      </c>
    </row>
    <row r="27" spans="1:10" ht="15.75">
      <c r="A27" s="373"/>
      <c r="B27" s="374"/>
      <c r="C27" s="374"/>
      <c r="D27" s="374"/>
      <c r="E27" s="374"/>
      <c r="F27" s="374"/>
      <c r="G27" s="374"/>
      <c r="H27" s="374"/>
      <c r="I27" s="374"/>
      <c r="J27" s="374"/>
    </row>
  </sheetData>
  <sheetProtection/>
  <mergeCells count="16">
    <mergeCell ref="A27:J27"/>
    <mergeCell ref="E6:F6"/>
    <mergeCell ref="G6:G8"/>
    <mergeCell ref="H6:H8"/>
    <mergeCell ref="I6:I8"/>
    <mergeCell ref="A6:A8"/>
    <mergeCell ref="B6:B8"/>
    <mergeCell ref="C6:C8"/>
    <mergeCell ref="D6:D8"/>
    <mergeCell ref="J6:J8"/>
    <mergeCell ref="E7:E8"/>
    <mergeCell ref="F7:F8"/>
    <mergeCell ref="A1:J1"/>
    <mergeCell ref="A3:J3"/>
    <mergeCell ref="A4:J4"/>
    <mergeCell ref="A5:J5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G25" sqref="G25"/>
    </sheetView>
  </sheetViews>
  <sheetFormatPr defaultColWidth="8.796875" defaultRowHeight="15"/>
  <cols>
    <col min="1" max="1" width="4.3984375" style="0" customWidth="1"/>
    <col min="2" max="2" width="31.69921875" style="0" customWidth="1"/>
    <col min="3" max="5" width="4.3984375" style="0" customWidth="1"/>
  </cols>
  <sheetData>
    <row r="1" spans="1:5" ht="15">
      <c r="A1" s="285" t="s">
        <v>281</v>
      </c>
      <c r="B1" s="286"/>
      <c r="C1" s="366"/>
      <c r="D1" s="366"/>
      <c r="E1" s="366"/>
    </row>
    <row r="2" spans="1:5" ht="15">
      <c r="A2" s="20"/>
      <c r="B2" s="20"/>
      <c r="C2" s="190"/>
      <c r="D2" s="190"/>
      <c r="E2" s="190"/>
    </row>
    <row r="3" spans="1:5" ht="15">
      <c r="A3" s="380" t="s">
        <v>282</v>
      </c>
      <c r="B3" s="381"/>
      <c r="C3" s="381"/>
      <c r="D3" s="381"/>
      <c r="E3" s="381"/>
    </row>
    <row r="4" spans="1:5" ht="15">
      <c r="A4" s="305"/>
      <c r="B4" s="305"/>
      <c r="C4" s="305"/>
      <c r="D4" s="305"/>
      <c r="E4" s="305"/>
    </row>
    <row r="5" spans="1:5" ht="15.75">
      <c r="A5" s="363"/>
      <c r="B5" s="364"/>
      <c r="C5" s="364"/>
      <c r="D5" s="364"/>
      <c r="E5" s="364"/>
    </row>
    <row r="6" spans="1:5" ht="15">
      <c r="A6" s="377" t="s">
        <v>40</v>
      </c>
      <c r="B6" s="377" t="s">
        <v>283</v>
      </c>
      <c r="C6" s="377">
        <v>2008</v>
      </c>
      <c r="D6" s="377">
        <v>2009</v>
      </c>
      <c r="E6" s="377">
        <v>2010</v>
      </c>
    </row>
    <row r="7" spans="1:5" ht="15">
      <c r="A7" s="378"/>
      <c r="B7" s="378"/>
      <c r="C7" s="378"/>
      <c r="D7" s="378"/>
      <c r="E7" s="378"/>
    </row>
    <row r="8" spans="1:5" ht="15.75" thickBot="1">
      <c r="A8" s="379"/>
      <c r="B8" s="379"/>
      <c r="C8" s="379"/>
      <c r="D8" s="379"/>
      <c r="E8" s="379"/>
    </row>
    <row r="9" spans="1:5" ht="15.75" thickTop="1">
      <c r="A9" s="195" t="s">
        <v>248</v>
      </c>
      <c r="B9" s="180" t="s">
        <v>249</v>
      </c>
      <c r="C9" s="205">
        <v>0</v>
      </c>
      <c r="D9" s="206">
        <v>0</v>
      </c>
      <c r="E9" s="206">
        <v>0</v>
      </c>
    </row>
    <row r="10" spans="1:5" ht="25.5">
      <c r="A10" s="198" t="s">
        <v>250</v>
      </c>
      <c r="B10" s="183" t="s">
        <v>251</v>
      </c>
      <c r="C10" s="207">
        <v>0</v>
      </c>
      <c r="D10" s="207">
        <v>0</v>
      </c>
      <c r="E10" s="207">
        <v>0</v>
      </c>
    </row>
    <row r="11" spans="1:5" ht="25.5">
      <c r="A11" s="198" t="s">
        <v>252</v>
      </c>
      <c r="B11" s="183" t="s">
        <v>253</v>
      </c>
      <c r="C11" s="207">
        <v>0</v>
      </c>
      <c r="D11" s="207">
        <v>0</v>
      </c>
      <c r="E11" s="207">
        <v>0</v>
      </c>
    </row>
    <row r="12" spans="1:5" ht="25.5">
      <c r="A12" s="198" t="s">
        <v>254</v>
      </c>
      <c r="B12" s="183" t="s">
        <v>255</v>
      </c>
      <c r="C12" s="207">
        <v>0</v>
      </c>
      <c r="D12" s="207">
        <v>0</v>
      </c>
      <c r="E12" s="207">
        <v>0</v>
      </c>
    </row>
    <row r="13" spans="1:5" ht="25.5">
      <c r="A13" s="198" t="s">
        <v>256</v>
      </c>
      <c r="B13" s="183" t="s">
        <v>257</v>
      </c>
      <c r="C13" s="207">
        <v>0</v>
      </c>
      <c r="D13" s="207">
        <v>0</v>
      </c>
      <c r="E13" s="207">
        <v>0</v>
      </c>
    </row>
    <row r="14" spans="1:5" ht="15">
      <c r="A14" s="198" t="s">
        <v>258</v>
      </c>
      <c r="B14" s="183" t="s">
        <v>259</v>
      </c>
      <c r="C14" s="207">
        <v>0</v>
      </c>
      <c r="D14" s="207">
        <v>0</v>
      </c>
      <c r="E14" s="207">
        <v>0</v>
      </c>
    </row>
    <row r="15" spans="1:5" ht="25.5">
      <c r="A15" s="198" t="s">
        <v>260</v>
      </c>
      <c r="B15" s="183" t="s">
        <v>261</v>
      </c>
      <c r="C15" s="207">
        <v>0</v>
      </c>
      <c r="D15" s="207">
        <v>2</v>
      </c>
      <c r="E15" s="207">
        <v>0</v>
      </c>
    </row>
    <row r="16" spans="1:5" ht="25.5">
      <c r="A16" s="192"/>
      <c r="B16" s="192" t="s">
        <v>280</v>
      </c>
      <c r="C16" s="208">
        <f>SUM(C9:C15)</f>
        <v>0</v>
      </c>
      <c r="D16" s="209">
        <f>SUM(D9:D15)</f>
        <v>2</v>
      </c>
      <c r="E16" s="209">
        <f>SUM(E9:E15)</f>
        <v>0</v>
      </c>
    </row>
    <row r="17" spans="1:5" ht="25.5">
      <c r="A17" s="198" t="s">
        <v>263</v>
      </c>
      <c r="B17" s="183" t="s">
        <v>264</v>
      </c>
      <c r="C17" s="207">
        <v>0</v>
      </c>
      <c r="D17" s="207">
        <v>0</v>
      </c>
      <c r="E17" s="207">
        <v>0</v>
      </c>
    </row>
    <row r="18" spans="1:5" ht="25.5">
      <c r="A18" s="198" t="s">
        <v>265</v>
      </c>
      <c r="B18" s="183" t="s">
        <v>266</v>
      </c>
      <c r="C18" s="207">
        <v>0</v>
      </c>
      <c r="D18" s="207">
        <v>0</v>
      </c>
      <c r="E18" s="207">
        <v>0</v>
      </c>
    </row>
    <row r="19" spans="1:5" ht="25.5">
      <c r="A19" s="198" t="s">
        <v>267</v>
      </c>
      <c r="B19" s="183" t="s">
        <v>268</v>
      </c>
      <c r="C19" s="207">
        <v>0</v>
      </c>
      <c r="D19" s="207">
        <v>0</v>
      </c>
      <c r="E19" s="207">
        <v>0</v>
      </c>
    </row>
    <row r="20" spans="1:5" ht="25.5">
      <c r="A20" s="192"/>
      <c r="B20" s="192" t="s">
        <v>269</v>
      </c>
      <c r="C20" s="208">
        <f>SUM(C17:C19)</f>
        <v>0</v>
      </c>
      <c r="D20" s="209">
        <f>SUM(D17:D19)</f>
        <v>0</v>
      </c>
      <c r="E20" s="209">
        <f>SUM(E17:E19)</f>
        <v>0</v>
      </c>
    </row>
    <row r="21" spans="1:5" ht="25.5">
      <c r="A21" s="198" t="s">
        <v>270</v>
      </c>
      <c r="B21" s="183" t="s">
        <v>271</v>
      </c>
      <c r="C21" s="207">
        <v>0</v>
      </c>
      <c r="D21" s="207">
        <v>0</v>
      </c>
      <c r="E21" s="207">
        <v>0</v>
      </c>
    </row>
    <row r="22" spans="1:5" ht="25.5">
      <c r="A22" s="198" t="s">
        <v>272</v>
      </c>
      <c r="B22" s="183" t="s">
        <v>273</v>
      </c>
      <c r="C22" s="207">
        <v>1</v>
      </c>
      <c r="D22" s="207">
        <v>3</v>
      </c>
      <c r="E22" s="207">
        <v>2</v>
      </c>
    </row>
    <row r="23" spans="1:5" ht="15">
      <c r="A23" s="198" t="s">
        <v>274</v>
      </c>
      <c r="B23" s="183" t="s">
        <v>275</v>
      </c>
      <c r="C23" s="207">
        <v>0</v>
      </c>
      <c r="D23" s="207">
        <v>0</v>
      </c>
      <c r="E23" s="207">
        <v>0</v>
      </c>
    </row>
    <row r="24" spans="1:5" ht="15">
      <c r="A24" s="198" t="s">
        <v>276</v>
      </c>
      <c r="B24" s="183" t="s">
        <v>277</v>
      </c>
      <c r="C24" s="207">
        <v>1</v>
      </c>
      <c r="D24" s="207">
        <v>1</v>
      </c>
      <c r="E24" s="207">
        <v>1</v>
      </c>
    </row>
    <row r="25" spans="1:5" ht="15.75" thickBot="1">
      <c r="A25" s="202"/>
      <c r="B25" s="202" t="s">
        <v>278</v>
      </c>
      <c r="C25" s="210">
        <f>SUM(C21:C24)</f>
        <v>2</v>
      </c>
      <c r="D25" s="210">
        <f>SUM(D21:D24)</f>
        <v>4</v>
      </c>
      <c r="E25" s="210">
        <f>SUM(E21:E24)</f>
        <v>3</v>
      </c>
    </row>
    <row r="26" spans="1:5" ht="15.75" thickTop="1">
      <c r="A26" s="188"/>
      <c r="B26" s="188" t="s">
        <v>236</v>
      </c>
      <c r="C26" s="211">
        <f>C16+C20+C25</f>
        <v>2</v>
      </c>
      <c r="D26" s="211">
        <f>D16+D20+D25</f>
        <v>6</v>
      </c>
      <c r="E26" s="211">
        <f>E16+E20+E25</f>
        <v>3</v>
      </c>
    </row>
    <row r="27" spans="1:5" ht="15.75">
      <c r="A27" s="373"/>
      <c r="B27" s="374"/>
      <c r="C27" s="374"/>
      <c r="D27" s="374"/>
      <c r="E27" s="374"/>
    </row>
  </sheetData>
  <sheetProtection/>
  <mergeCells count="9">
    <mergeCell ref="A27:E27"/>
    <mergeCell ref="A1:E1"/>
    <mergeCell ref="A3:E4"/>
    <mergeCell ref="A5:E5"/>
    <mergeCell ref="A6:A8"/>
    <mergeCell ref="B6:B8"/>
    <mergeCell ref="C6:C8"/>
    <mergeCell ref="D6:D8"/>
    <mergeCell ref="E6:E8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F20" sqref="F20"/>
    </sheetView>
  </sheetViews>
  <sheetFormatPr defaultColWidth="8.796875" defaultRowHeight="15"/>
  <cols>
    <col min="1" max="1" width="4.796875" style="256" customWidth="1"/>
    <col min="2" max="2" width="7.19921875" style="256" customWidth="1"/>
    <col min="3" max="3" width="5.59765625" style="256" customWidth="1"/>
    <col min="4" max="4" width="6.69921875" style="256" customWidth="1"/>
    <col min="5" max="5" width="7.19921875" style="256" customWidth="1"/>
    <col min="6" max="6" width="7" style="256" bestFit="1" customWidth="1"/>
    <col min="7" max="7" width="5.796875" style="256" customWidth="1"/>
    <col min="8" max="8" width="6.796875" style="256" customWidth="1"/>
    <col min="9" max="9" width="5.796875" style="256" customWidth="1"/>
    <col min="10" max="11" width="6.296875" style="256" customWidth="1"/>
    <col min="12" max="16384" width="8.8984375" style="256" customWidth="1"/>
  </cols>
  <sheetData>
    <row r="1" spans="1:11" ht="15" customHeight="1">
      <c r="A1" s="382" t="s">
        <v>284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</row>
    <row r="2" spans="1:11" ht="15" customHeight="1">
      <c r="A2" s="275"/>
      <c r="B2" s="274"/>
      <c r="C2" s="274"/>
      <c r="D2" s="274"/>
      <c r="E2" s="274"/>
      <c r="F2" s="274"/>
      <c r="G2" s="274"/>
      <c r="H2" s="274"/>
      <c r="I2" s="274"/>
      <c r="J2" s="274"/>
      <c r="K2" s="274"/>
    </row>
    <row r="3" spans="1:11" ht="15" customHeight="1">
      <c r="A3" s="384" t="s">
        <v>361</v>
      </c>
      <c r="B3" s="384"/>
      <c r="C3" s="384"/>
      <c r="D3" s="384"/>
      <c r="E3" s="384"/>
      <c r="F3" s="384"/>
      <c r="G3" s="384"/>
      <c r="H3" s="384"/>
      <c r="I3" s="384"/>
      <c r="J3" s="384"/>
      <c r="K3" s="384"/>
    </row>
    <row r="4" spans="1:11" ht="15" customHeight="1">
      <c r="A4" s="385" t="s">
        <v>360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</row>
    <row r="5" spans="1:12" ht="15" customHeight="1">
      <c r="A5" s="384"/>
      <c r="B5" s="384"/>
      <c r="C5" s="384"/>
      <c r="D5" s="384"/>
      <c r="E5" s="384"/>
      <c r="F5" s="384"/>
      <c r="G5" s="384"/>
      <c r="H5" s="384"/>
      <c r="I5" s="384"/>
      <c r="J5" s="384"/>
      <c r="K5" s="384"/>
      <c r="L5" s="273"/>
    </row>
    <row r="6" spans="1:12" ht="52.5">
      <c r="A6" s="271" t="s">
        <v>285</v>
      </c>
      <c r="B6" s="272" t="s">
        <v>359</v>
      </c>
      <c r="C6" s="272" t="s">
        <v>286</v>
      </c>
      <c r="D6" s="272" t="s">
        <v>287</v>
      </c>
      <c r="E6" s="272" t="s">
        <v>358</v>
      </c>
      <c r="F6" s="272" t="s">
        <v>288</v>
      </c>
      <c r="G6" s="272" t="s">
        <v>289</v>
      </c>
      <c r="H6" s="272" t="s">
        <v>290</v>
      </c>
      <c r="I6" s="272" t="s">
        <v>291</v>
      </c>
      <c r="J6" s="272" t="s">
        <v>292</v>
      </c>
      <c r="K6" s="271" t="s">
        <v>293</v>
      </c>
      <c r="L6" s="264"/>
    </row>
    <row r="7" spans="1:12" ht="15">
      <c r="A7" s="270">
        <v>2009</v>
      </c>
      <c r="B7" s="265">
        <v>9023</v>
      </c>
      <c r="C7" s="265">
        <v>230</v>
      </c>
      <c r="D7" s="265">
        <v>4500</v>
      </c>
      <c r="E7" s="266">
        <f>(C7*100)/B7</f>
        <v>2.5490413388008424</v>
      </c>
      <c r="F7" s="269">
        <f>(D7*100)/(B7*365)</f>
        <v>0.1366371176248218</v>
      </c>
      <c r="G7" s="266">
        <f>D7/C7</f>
        <v>19.565217391304348</v>
      </c>
      <c r="H7" s="268">
        <f>D7/365</f>
        <v>12.32876712328767</v>
      </c>
      <c r="I7" s="267">
        <v>0</v>
      </c>
      <c r="J7" s="266">
        <v>0</v>
      </c>
      <c r="K7" s="265">
        <v>0</v>
      </c>
      <c r="L7" s="264"/>
    </row>
    <row r="8" spans="1:12" ht="15.75">
      <c r="A8" s="263" t="s">
        <v>357</v>
      </c>
      <c r="B8" s="258">
        <v>4484</v>
      </c>
      <c r="C8" s="258">
        <v>40</v>
      </c>
      <c r="D8" s="258">
        <v>1063</v>
      </c>
      <c r="E8" s="259">
        <f>(C8*100)/B8</f>
        <v>0.8920606601248885</v>
      </c>
      <c r="F8" s="262">
        <f>(D8*100)/(B8*365)</f>
        <v>0.06494934806251756</v>
      </c>
      <c r="G8" s="259">
        <f>D8/C8</f>
        <v>26.575</v>
      </c>
      <c r="H8" s="261">
        <f>D8/365</f>
        <v>2.9123287671232876</v>
      </c>
      <c r="I8" s="260">
        <v>0</v>
      </c>
      <c r="J8" s="259">
        <v>0</v>
      </c>
      <c r="K8" s="258">
        <v>0</v>
      </c>
      <c r="L8" s="264"/>
    </row>
    <row r="9" spans="1:12" ht="15">
      <c r="A9" s="270">
        <v>2010</v>
      </c>
      <c r="B9" s="265">
        <v>9192</v>
      </c>
      <c r="C9" s="265">
        <v>352</v>
      </c>
      <c r="D9" s="265">
        <v>3684</v>
      </c>
      <c r="E9" s="266">
        <f>(C9*100)/B9</f>
        <v>3.8294168842471716</v>
      </c>
      <c r="F9" s="269">
        <f>(D9*100)/(B9*365)</f>
        <v>0.1098036410458171</v>
      </c>
      <c r="G9" s="266">
        <f>D9/C9</f>
        <v>10.465909090909092</v>
      </c>
      <c r="H9" s="268">
        <f>D9/365</f>
        <v>10.093150684931507</v>
      </c>
      <c r="I9" s="267">
        <v>0</v>
      </c>
      <c r="J9" s="266">
        <v>0</v>
      </c>
      <c r="K9" s="265">
        <v>0</v>
      </c>
      <c r="L9" s="264"/>
    </row>
    <row r="10" spans="1:12" ht="15.75">
      <c r="A10" s="263" t="s">
        <v>356</v>
      </c>
      <c r="B10" s="258">
        <v>4401</v>
      </c>
      <c r="C10" s="258">
        <v>58</v>
      </c>
      <c r="D10" s="258">
        <v>787</v>
      </c>
      <c r="E10" s="259">
        <f>(C10*100)/B10</f>
        <v>1.3178822994773916</v>
      </c>
      <c r="F10" s="262">
        <f>(D10*100)/(B10*365)</f>
        <v>0.04899260130792192</v>
      </c>
      <c r="G10" s="259">
        <f>D10/C10</f>
        <v>13.568965517241379</v>
      </c>
      <c r="H10" s="261">
        <f>D10/365</f>
        <v>2.1561643835616437</v>
      </c>
      <c r="I10" s="260">
        <v>0</v>
      </c>
      <c r="J10" s="259">
        <v>0</v>
      </c>
      <c r="K10" s="258">
        <v>0</v>
      </c>
      <c r="L10" s="257"/>
    </row>
    <row r="11" spans="1:12" ht="12.75">
      <c r="A11" s="276"/>
      <c r="B11" s="277"/>
      <c r="C11" s="277"/>
      <c r="D11" s="277"/>
      <c r="E11" s="278"/>
      <c r="F11" s="279"/>
      <c r="G11" s="278"/>
      <c r="H11" s="280"/>
      <c r="I11" s="281"/>
      <c r="J11" s="278"/>
      <c r="K11" s="277"/>
      <c r="L11" s="257"/>
    </row>
    <row r="12" spans="1:12" ht="15.75" customHeight="1">
      <c r="A12" s="386" t="s">
        <v>355</v>
      </c>
      <c r="B12" s="389"/>
      <c r="C12" s="389"/>
      <c r="D12" s="389"/>
      <c r="E12" s="389"/>
      <c r="F12" s="389"/>
      <c r="G12" s="389"/>
      <c r="H12" s="389"/>
      <c r="I12" s="389"/>
      <c r="J12" s="389"/>
      <c r="K12" s="389"/>
      <c r="L12" s="257"/>
    </row>
    <row r="13" spans="1:12" ht="15.75" customHeight="1">
      <c r="A13" s="282" t="s">
        <v>354</v>
      </c>
      <c r="B13" s="282"/>
      <c r="C13" s="282"/>
      <c r="D13" s="282"/>
      <c r="E13" s="282"/>
      <c r="F13" s="282"/>
      <c r="G13" s="282"/>
      <c r="H13" s="282"/>
      <c r="I13" s="282"/>
      <c r="J13" s="282"/>
      <c r="K13" s="282"/>
      <c r="L13" s="257"/>
    </row>
    <row r="14" spans="1:12" ht="12.75" customHeight="1">
      <c r="A14" s="386" t="s">
        <v>353</v>
      </c>
      <c r="B14" s="386"/>
      <c r="C14" s="386"/>
      <c r="D14" s="386"/>
      <c r="E14" s="386"/>
      <c r="F14" s="386"/>
      <c r="G14" s="386"/>
      <c r="H14" s="386"/>
      <c r="I14" s="386"/>
      <c r="J14" s="386"/>
      <c r="K14" s="386"/>
      <c r="L14" s="257"/>
    </row>
    <row r="15" spans="1:12" ht="13.5">
      <c r="A15" s="386" t="s">
        <v>362</v>
      </c>
      <c r="B15" s="387"/>
      <c r="C15" s="387"/>
      <c r="D15" s="387"/>
      <c r="E15" s="387"/>
      <c r="F15" s="387"/>
      <c r="G15" s="387"/>
      <c r="H15" s="387"/>
      <c r="I15" s="387"/>
      <c r="J15" s="387"/>
      <c r="K15" s="387"/>
      <c r="L15" s="257"/>
    </row>
    <row r="16" spans="1:11" ht="12.75">
      <c r="A16" s="386" t="s">
        <v>352</v>
      </c>
      <c r="B16" s="387"/>
      <c r="C16" s="387"/>
      <c r="D16" s="387"/>
      <c r="E16" s="387"/>
      <c r="F16" s="387"/>
      <c r="G16" s="387"/>
      <c r="H16" s="387"/>
      <c r="I16" s="387"/>
      <c r="J16" s="387"/>
      <c r="K16" s="387"/>
    </row>
    <row r="17" spans="1:11" ht="15.75">
      <c r="A17" s="388"/>
      <c r="B17" s="388"/>
      <c r="C17" s="388"/>
      <c r="D17" s="388"/>
      <c r="E17" s="388"/>
      <c r="F17" s="388"/>
      <c r="G17" s="388"/>
      <c r="H17" s="388"/>
      <c r="I17" s="388"/>
      <c r="J17" s="388"/>
      <c r="K17" s="388"/>
    </row>
  </sheetData>
  <sheetProtection/>
  <mergeCells count="9">
    <mergeCell ref="A1:K1"/>
    <mergeCell ref="A5:K5"/>
    <mergeCell ref="A3:K3"/>
    <mergeCell ref="A4:K4"/>
    <mergeCell ref="A16:K16"/>
    <mergeCell ref="A17:K17"/>
    <mergeCell ref="A12:K12"/>
    <mergeCell ref="A14:K14"/>
    <mergeCell ref="A15:K15"/>
  </mergeCells>
  <printOptions/>
  <pageMargins left="0.75" right="0.56" top="1" bottom="1" header="0.4921259845" footer="0.492125984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19"/>
  <sheetViews>
    <sheetView zoomScalePageLayoutView="0" workbookViewId="0" topLeftCell="A1">
      <selection activeCell="A19" sqref="A19:R19"/>
    </sheetView>
  </sheetViews>
  <sheetFormatPr defaultColWidth="8.796875" defaultRowHeight="15"/>
  <cols>
    <col min="1" max="1" width="3.296875" style="0" customWidth="1"/>
    <col min="2" max="2" width="23.296875" style="0" customWidth="1"/>
    <col min="3" max="10" width="4.796875" style="0" customWidth="1"/>
    <col min="11" max="18" width="4.3984375" style="0" customWidth="1"/>
  </cols>
  <sheetData>
    <row r="1" spans="1:18" ht="15">
      <c r="A1" s="285" t="s">
        <v>294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366"/>
      <c r="P1" s="366"/>
      <c r="Q1" s="366"/>
      <c r="R1" s="366"/>
    </row>
    <row r="2" spans="1:18" ht="39" customHeight="1">
      <c r="A2" s="394" t="s">
        <v>295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5"/>
      <c r="P2" s="395"/>
      <c r="Q2" s="395"/>
      <c r="R2" s="395"/>
    </row>
    <row r="3" spans="1:18" ht="15">
      <c r="A3" s="365" t="s">
        <v>40</v>
      </c>
      <c r="B3" s="396" t="s">
        <v>296</v>
      </c>
      <c r="C3" s="365" t="s">
        <v>297</v>
      </c>
      <c r="D3" s="365"/>
      <c r="E3" s="365"/>
      <c r="F3" s="365"/>
      <c r="G3" s="365"/>
      <c r="H3" s="365"/>
      <c r="I3" s="365"/>
      <c r="J3" s="365"/>
      <c r="K3" s="365" t="s">
        <v>298</v>
      </c>
      <c r="L3" s="365"/>
      <c r="M3" s="365"/>
      <c r="N3" s="365"/>
      <c r="O3" s="365"/>
      <c r="P3" s="365"/>
      <c r="Q3" s="365"/>
      <c r="R3" s="365"/>
    </row>
    <row r="4" spans="1:18" ht="15">
      <c r="A4" s="365"/>
      <c r="B4" s="396"/>
      <c r="C4" s="365">
        <v>2004</v>
      </c>
      <c r="D4" s="365">
        <v>2005</v>
      </c>
      <c r="E4" s="365" t="s">
        <v>299</v>
      </c>
      <c r="F4" s="365"/>
      <c r="G4" s="365">
        <v>2007</v>
      </c>
      <c r="H4" s="365">
        <v>2008</v>
      </c>
      <c r="I4" s="365">
        <v>2009</v>
      </c>
      <c r="J4" s="365">
        <v>2010</v>
      </c>
      <c r="K4" s="365">
        <v>2004</v>
      </c>
      <c r="L4" s="365">
        <v>2005</v>
      </c>
      <c r="M4" s="365" t="s">
        <v>299</v>
      </c>
      <c r="N4" s="365"/>
      <c r="O4" s="365">
        <v>2007</v>
      </c>
      <c r="P4" s="365">
        <v>2008</v>
      </c>
      <c r="Q4" s="365">
        <v>2009</v>
      </c>
      <c r="R4" s="365">
        <v>2010</v>
      </c>
    </row>
    <row r="5" spans="1:18" ht="15">
      <c r="A5" s="365"/>
      <c r="B5" s="396"/>
      <c r="C5" s="365"/>
      <c r="D5" s="365"/>
      <c r="E5" s="392" t="s">
        <v>241</v>
      </c>
      <c r="F5" s="392" t="s">
        <v>242</v>
      </c>
      <c r="G5" s="365"/>
      <c r="H5" s="365"/>
      <c r="I5" s="365"/>
      <c r="J5" s="365"/>
      <c r="K5" s="365"/>
      <c r="L5" s="365"/>
      <c r="M5" s="392" t="s">
        <v>241</v>
      </c>
      <c r="N5" s="392" t="s">
        <v>242</v>
      </c>
      <c r="O5" s="365"/>
      <c r="P5" s="365"/>
      <c r="Q5" s="365"/>
      <c r="R5" s="365"/>
    </row>
    <row r="6" spans="1:18" ht="15">
      <c r="A6" s="365"/>
      <c r="B6" s="396"/>
      <c r="C6" s="365"/>
      <c r="D6" s="365"/>
      <c r="E6" s="392"/>
      <c r="F6" s="392"/>
      <c r="G6" s="365"/>
      <c r="H6" s="365"/>
      <c r="I6" s="365"/>
      <c r="J6" s="365"/>
      <c r="K6" s="365"/>
      <c r="L6" s="365"/>
      <c r="M6" s="393"/>
      <c r="N6" s="393"/>
      <c r="O6" s="365"/>
      <c r="P6" s="365"/>
      <c r="Q6" s="365"/>
      <c r="R6" s="365"/>
    </row>
    <row r="7" spans="1:18" ht="15">
      <c r="A7" s="179" t="s">
        <v>215</v>
      </c>
      <c r="B7" s="212" t="s">
        <v>216</v>
      </c>
      <c r="C7" s="179">
        <v>0</v>
      </c>
      <c r="D7" s="179">
        <v>5</v>
      </c>
      <c r="E7" s="179">
        <v>3</v>
      </c>
      <c r="F7" s="179">
        <v>1</v>
      </c>
      <c r="G7" s="179">
        <v>4</v>
      </c>
      <c r="H7" s="179">
        <v>11</v>
      </c>
      <c r="I7" s="213">
        <v>4</v>
      </c>
      <c r="J7" s="213">
        <v>9</v>
      </c>
      <c r="K7" s="243">
        <f aca="true" t="shared" si="0" ref="K7:R7">(C7/C18)*100</f>
        <v>0</v>
      </c>
      <c r="L7" s="243">
        <f t="shared" si="0"/>
        <v>1.7006802721088436</v>
      </c>
      <c r="M7" s="243">
        <f t="shared" si="0"/>
        <v>1.5228426395939088</v>
      </c>
      <c r="N7" s="243">
        <f t="shared" si="0"/>
        <v>0.7299270072992701</v>
      </c>
      <c r="O7" s="243">
        <f t="shared" si="0"/>
        <v>1.6</v>
      </c>
      <c r="P7" s="243">
        <f t="shared" si="0"/>
        <v>4.313725490196078</v>
      </c>
      <c r="Q7" s="243">
        <f t="shared" si="0"/>
        <v>1.8867924528301887</v>
      </c>
      <c r="R7" s="243">
        <f t="shared" si="0"/>
        <v>4.30622009569378</v>
      </c>
    </row>
    <row r="8" spans="1:18" ht="25.5">
      <c r="A8" s="182" t="s">
        <v>217</v>
      </c>
      <c r="B8" s="215" t="s">
        <v>218</v>
      </c>
      <c r="C8" s="207">
        <v>0</v>
      </c>
      <c r="D8" s="207">
        <v>9</v>
      </c>
      <c r="E8" s="207">
        <v>1</v>
      </c>
      <c r="F8" s="207">
        <v>2</v>
      </c>
      <c r="G8" s="207">
        <v>5</v>
      </c>
      <c r="H8" s="207">
        <v>2</v>
      </c>
      <c r="I8" s="207">
        <v>1</v>
      </c>
      <c r="J8" s="207">
        <v>2</v>
      </c>
      <c r="K8" s="216">
        <f aca="true" t="shared" si="1" ref="K8:R8">(C8/C18)*100</f>
        <v>0</v>
      </c>
      <c r="L8" s="216">
        <f t="shared" si="1"/>
        <v>3.061224489795918</v>
      </c>
      <c r="M8" s="216">
        <f t="shared" si="1"/>
        <v>0.5076142131979695</v>
      </c>
      <c r="N8" s="216">
        <f t="shared" si="1"/>
        <v>1.4598540145985401</v>
      </c>
      <c r="O8" s="216">
        <f t="shared" si="1"/>
        <v>2</v>
      </c>
      <c r="P8" s="216">
        <f t="shared" si="1"/>
        <v>0.7843137254901961</v>
      </c>
      <c r="Q8" s="216">
        <f t="shared" si="1"/>
        <v>0.4716981132075472</v>
      </c>
      <c r="R8" s="216">
        <f t="shared" si="1"/>
        <v>0.9569377990430622</v>
      </c>
    </row>
    <row r="9" spans="1:18" ht="25.5">
      <c r="A9" s="182" t="s">
        <v>38</v>
      </c>
      <c r="B9" s="215" t="s">
        <v>219</v>
      </c>
      <c r="C9" s="207">
        <v>32</v>
      </c>
      <c r="D9" s="207">
        <v>38</v>
      </c>
      <c r="E9" s="207">
        <v>12</v>
      </c>
      <c r="F9" s="207">
        <v>9</v>
      </c>
      <c r="G9" s="207">
        <v>25</v>
      </c>
      <c r="H9" s="207">
        <v>26</v>
      </c>
      <c r="I9" s="207">
        <v>23</v>
      </c>
      <c r="J9" s="207">
        <v>18</v>
      </c>
      <c r="K9" s="216">
        <f aca="true" t="shared" si="2" ref="K9:R9">(C9/C18)*100</f>
        <v>11.267605633802818</v>
      </c>
      <c r="L9" s="216">
        <f t="shared" si="2"/>
        <v>12.925170068027212</v>
      </c>
      <c r="M9" s="216">
        <f t="shared" si="2"/>
        <v>6.091370558375635</v>
      </c>
      <c r="N9" s="216">
        <f t="shared" si="2"/>
        <v>6.569343065693431</v>
      </c>
      <c r="O9" s="216">
        <f t="shared" si="2"/>
        <v>10</v>
      </c>
      <c r="P9" s="216">
        <f t="shared" si="2"/>
        <v>10.196078431372548</v>
      </c>
      <c r="Q9" s="216">
        <f t="shared" si="2"/>
        <v>10.849056603773585</v>
      </c>
      <c r="R9" s="216">
        <f t="shared" si="2"/>
        <v>8.61244019138756</v>
      </c>
    </row>
    <row r="10" spans="1:18" ht="25.5">
      <c r="A10" s="182" t="s">
        <v>220</v>
      </c>
      <c r="B10" s="215" t="s">
        <v>300</v>
      </c>
      <c r="C10" s="184">
        <v>0</v>
      </c>
      <c r="D10" s="184">
        <v>62</v>
      </c>
      <c r="E10" s="184">
        <v>34</v>
      </c>
      <c r="F10" s="184">
        <v>19</v>
      </c>
      <c r="G10" s="184">
        <v>41</v>
      </c>
      <c r="H10" s="184">
        <v>27</v>
      </c>
      <c r="I10" s="184">
        <v>26</v>
      </c>
      <c r="J10" s="184">
        <v>34</v>
      </c>
      <c r="K10" s="216">
        <f aca="true" t="shared" si="3" ref="K10:R10">(C10/C18)*100</f>
        <v>0</v>
      </c>
      <c r="L10" s="216">
        <f t="shared" si="3"/>
        <v>21.08843537414966</v>
      </c>
      <c r="M10" s="216">
        <f t="shared" si="3"/>
        <v>17.258883248730964</v>
      </c>
      <c r="N10" s="216">
        <f t="shared" si="3"/>
        <v>13.86861313868613</v>
      </c>
      <c r="O10" s="216">
        <f t="shared" si="3"/>
        <v>16.400000000000002</v>
      </c>
      <c r="P10" s="216">
        <f t="shared" si="3"/>
        <v>10.588235294117647</v>
      </c>
      <c r="Q10" s="216">
        <f t="shared" si="3"/>
        <v>12.264150943396226</v>
      </c>
      <c r="R10" s="216">
        <f t="shared" si="3"/>
        <v>16.267942583732058</v>
      </c>
    </row>
    <row r="11" spans="1:18" ht="15">
      <c r="A11" s="182" t="s">
        <v>222</v>
      </c>
      <c r="B11" s="215" t="s">
        <v>223</v>
      </c>
      <c r="C11" s="182">
        <v>0</v>
      </c>
      <c r="D11" s="182">
        <v>93</v>
      </c>
      <c r="E11" s="182">
        <v>90</v>
      </c>
      <c r="F11" s="182">
        <v>63</v>
      </c>
      <c r="G11" s="182">
        <v>99</v>
      </c>
      <c r="H11" s="182">
        <v>104</v>
      </c>
      <c r="I11" s="217">
        <v>74</v>
      </c>
      <c r="J11" s="217">
        <v>75</v>
      </c>
      <c r="K11" s="218">
        <f aca="true" t="shared" si="4" ref="K11:R11">(C11/C18)*100</f>
        <v>0</v>
      </c>
      <c r="L11" s="218">
        <f t="shared" si="4"/>
        <v>31.63265306122449</v>
      </c>
      <c r="M11" s="218">
        <f t="shared" si="4"/>
        <v>45.68527918781726</v>
      </c>
      <c r="N11" s="218">
        <f t="shared" si="4"/>
        <v>45.98540145985402</v>
      </c>
      <c r="O11" s="218">
        <f t="shared" si="4"/>
        <v>39.6</v>
      </c>
      <c r="P11" s="218">
        <f t="shared" si="4"/>
        <v>40.78431372549019</v>
      </c>
      <c r="Q11" s="218">
        <f t="shared" si="4"/>
        <v>34.90566037735849</v>
      </c>
      <c r="R11" s="218">
        <f t="shared" si="4"/>
        <v>35.88516746411483</v>
      </c>
    </row>
    <row r="12" spans="1:18" ht="25.5">
      <c r="A12" s="182" t="s">
        <v>224</v>
      </c>
      <c r="B12" s="215" t="s">
        <v>225</v>
      </c>
      <c r="C12" s="184">
        <v>100</v>
      </c>
      <c r="D12" s="184">
        <v>32</v>
      </c>
      <c r="E12" s="184">
        <v>14</v>
      </c>
      <c r="F12" s="184">
        <v>19</v>
      </c>
      <c r="G12" s="184">
        <v>30</v>
      </c>
      <c r="H12" s="184">
        <v>41</v>
      </c>
      <c r="I12" s="184">
        <v>46</v>
      </c>
      <c r="J12" s="184">
        <v>28</v>
      </c>
      <c r="K12" s="216">
        <f aca="true" t="shared" si="5" ref="K12:R12">(C12/C18)*100</f>
        <v>35.2112676056338</v>
      </c>
      <c r="L12" s="216">
        <f t="shared" si="5"/>
        <v>10.884353741496598</v>
      </c>
      <c r="M12" s="216">
        <f t="shared" si="5"/>
        <v>7.1065989847715745</v>
      </c>
      <c r="N12" s="216">
        <f t="shared" si="5"/>
        <v>13.86861313868613</v>
      </c>
      <c r="O12" s="216">
        <f t="shared" si="5"/>
        <v>12</v>
      </c>
      <c r="P12" s="216">
        <f t="shared" si="5"/>
        <v>16.07843137254902</v>
      </c>
      <c r="Q12" s="216">
        <f t="shared" si="5"/>
        <v>21.69811320754717</v>
      </c>
      <c r="R12" s="216">
        <f t="shared" si="5"/>
        <v>13.397129186602871</v>
      </c>
    </row>
    <row r="13" spans="1:18" ht="25.5">
      <c r="A13" s="182" t="s">
        <v>226</v>
      </c>
      <c r="B13" s="215" t="s">
        <v>301</v>
      </c>
      <c r="C13" s="184">
        <v>20</v>
      </c>
      <c r="D13" s="184">
        <v>17</v>
      </c>
      <c r="E13" s="184">
        <v>9</v>
      </c>
      <c r="F13" s="184">
        <v>4</v>
      </c>
      <c r="G13" s="184">
        <v>15</v>
      </c>
      <c r="H13" s="184">
        <v>16</v>
      </c>
      <c r="I13" s="184">
        <v>12</v>
      </c>
      <c r="J13" s="184">
        <v>22</v>
      </c>
      <c r="K13" s="216">
        <f aca="true" t="shared" si="6" ref="K13:R13">(C13/C18)*100</f>
        <v>7.042253521126761</v>
      </c>
      <c r="L13" s="216">
        <f t="shared" si="6"/>
        <v>5.782312925170068</v>
      </c>
      <c r="M13" s="216">
        <f t="shared" si="6"/>
        <v>4.568527918781726</v>
      </c>
      <c r="N13" s="216">
        <f t="shared" si="6"/>
        <v>2.9197080291970803</v>
      </c>
      <c r="O13" s="216">
        <f t="shared" si="6"/>
        <v>6</v>
      </c>
      <c r="P13" s="216">
        <f t="shared" si="6"/>
        <v>6.2745098039215685</v>
      </c>
      <c r="Q13" s="216">
        <f t="shared" si="6"/>
        <v>5.660377358490567</v>
      </c>
      <c r="R13" s="216">
        <f t="shared" si="6"/>
        <v>10.526315789473683</v>
      </c>
    </row>
    <row r="14" spans="1:18" ht="25.5">
      <c r="A14" s="182" t="s">
        <v>228</v>
      </c>
      <c r="B14" s="215" t="s">
        <v>229</v>
      </c>
      <c r="C14" s="184">
        <v>0</v>
      </c>
      <c r="D14" s="184">
        <v>2</v>
      </c>
      <c r="E14" s="184">
        <v>0</v>
      </c>
      <c r="F14" s="184">
        <v>2</v>
      </c>
      <c r="G14" s="184">
        <v>2</v>
      </c>
      <c r="H14" s="184">
        <v>0</v>
      </c>
      <c r="I14" s="184">
        <v>0</v>
      </c>
      <c r="J14" s="184">
        <v>1</v>
      </c>
      <c r="K14" s="216">
        <f aca="true" t="shared" si="7" ref="K14:R14">(C14/C18)*100</f>
        <v>0</v>
      </c>
      <c r="L14" s="216">
        <f t="shared" si="7"/>
        <v>0.6802721088435374</v>
      </c>
      <c r="M14" s="216">
        <f t="shared" si="7"/>
        <v>0</v>
      </c>
      <c r="N14" s="216">
        <f t="shared" si="7"/>
        <v>1.4598540145985401</v>
      </c>
      <c r="O14" s="216">
        <f t="shared" si="7"/>
        <v>0.8</v>
      </c>
      <c r="P14" s="216">
        <f t="shared" si="7"/>
        <v>0</v>
      </c>
      <c r="Q14" s="216">
        <f t="shared" si="7"/>
        <v>0</v>
      </c>
      <c r="R14" s="216">
        <f t="shared" si="7"/>
        <v>0.4784688995215311</v>
      </c>
    </row>
    <row r="15" spans="1:18" ht="15">
      <c r="A15" s="182" t="s">
        <v>230</v>
      </c>
      <c r="B15" s="215" t="s">
        <v>231</v>
      </c>
      <c r="C15" s="182">
        <v>0</v>
      </c>
      <c r="D15" s="182">
        <v>0</v>
      </c>
      <c r="E15" s="182">
        <v>3</v>
      </c>
      <c r="F15" s="182">
        <v>0</v>
      </c>
      <c r="G15" s="182">
        <v>0</v>
      </c>
      <c r="H15" s="182">
        <v>0</v>
      </c>
      <c r="I15" s="217">
        <v>0</v>
      </c>
      <c r="J15" s="217">
        <v>0</v>
      </c>
      <c r="K15" s="218">
        <f aca="true" t="shared" si="8" ref="K15:R15">(C15/C18)*100</f>
        <v>0</v>
      </c>
      <c r="L15" s="218">
        <f t="shared" si="8"/>
        <v>0</v>
      </c>
      <c r="M15" s="218">
        <f t="shared" si="8"/>
        <v>1.5228426395939088</v>
      </c>
      <c r="N15" s="218">
        <f t="shared" si="8"/>
        <v>0</v>
      </c>
      <c r="O15" s="218">
        <f t="shared" si="8"/>
        <v>0</v>
      </c>
      <c r="P15" s="218">
        <f t="shared" si="8"/>
        <v>0</v>
      </c>
      <c r="Q15" s="218">
        <f t="shared" si="8"/>
        <v>0</v>
      </c>
      <c r="R15" s="218">
        <f t="shared" si="8"/>
        <v>0</v>
      </c>
    </row>
    <row r="16" spans="1:18" ht="15">
      <c r="A16" s="182" t="s">
        <v>232</v>
      </c>
      <c r="B16" s="215" t="s">
        <v>233</v>
      </c>
      <c r="C16" s="182">
        <v>25</v>
      </c>
      <c r="D16" s="182">
        <v>8</v>
      </c>
      <c r="E16" s="182">
        <v>4</v>
      </c>
      <c r="F16" s="182">
        <v>1</v>
      </c>
      <c r="G16" s="182">
        <v>4</v>
      </c>
      <c r="H16" s="182">
        <v>7</v>
      </c>
      <c r="I16" s="217">
        <v>9</v>
      </c>
      <c r="J16" s="217">
        <v>6</v>
      </c>
      <c r="K16" s="218">
        <f aca="true" t="shared" si="9" ref="K16:R16">(C16/C18)*100</f>
        <v>8.80281690140845</v>
      </c>
      <c r="L16" s="218">
        <f t="shared" si="9"/>
        <v>2.7210884353741496</v>
      </c>
      <c r="M16" s="218">
        <f t="shared" si="9"/>
        <v>2.030456852791878</v>
      </c>
      <c r="N16" s="218">
        <f t="shared" si="9"/>
        <v>0.7299270072992701</v>
      </c>
      <c r="O16" s="218">
        <f t="shared" si="9"/>
        <v>1.6</v>
      </c>
      <c r="P16" s="218">
        <f t="shared" si="9"/>
        <v>2.7450980392156863</v>
      </c>
      <c r="Q16" s="218">
        <f t="shared" si="9"/>
        <v>4.245283018867925</v>
      </c>
      <c r="R16" s="218">
        <f t="shared" si="9"/>
        <v>2.8708133971291865</v>
      </c>
    </row>
    <row r="17" spans="1:18" ht="15.75" thickBot="1">
      <c r="A17" s="185" t="s">
        <v>234</v>
      </c>
      <c r="B17" s="219" t="s">
        <v>235</v>
      </c>
      <c r="C17" s="220">
        <v>107</v>
      </c>
      <c r="D17" s="221">
        <v>28</v>
      </c>
      <c r="E17" s="221">
        <v>27</v>
      </c>
      <c r="F17" s="221">
        <v>17</v>
      </c>
      <c r="G17" s="221">
        <v>25</v>
      </c>
      <c r="H17" s="221">
        <v>21</v>
      </c>
      <c r="I17" s="222">
        <v>17</v>
      </c>
      <c r="J17" s="222">
        <v>14</v>
      </c>
      <c r="K17" s="223">
        <f aca="true" t="shared" si="10" ref="K17:R17">(C17/C18)*100</f>
        <v>37.67605633802817</v>
      </c>
      <c r="L17" s="223">
        <f t="shared" si="10"/>
        <v>9.523809523809524</v>
      </c>
      <c r="M17" s="223">
        <f t="shared" si="10"/>
        <v>13.705583756345177</v>
      </c>
      <c r="N17" s="223">
        <f t="shared" si="10"/>
        <v>12.408759124087592</v>
      </c>
      <c r="O17" s="223">
        <f t="shared" si="10"/>
        <v>10</v>
      </c>
      <c r="P17" s="223">
        <f t="shared" si="10"/>
        <v>8.235294117647058</v>
      </c>
      <c r="Q17" s="223">
        <f t="shared" si="10"/>
        <v>8.018867924528301</v>
      </c>
      <c r="R17" s="223">
        <f t="shared" si="10"/>
        <v>6.698564593301436</v>
      </c>
    </row>
    <row r="18" spans="1:18" ht="15.75" thickTop="1">
      <c r="A18" s="224"/>
      <c r="B18" s="225" t="s">
        <v>236</v>
      </c>
      <c r="C18" s="226">
        <f aca="true" t="shared" si="11" ref="C18:R18">SUM(C7:C17)</f>
        <v>284</v>
      </c>
      <c r="D18" s="226">
        <f t="shared" si="11"/>
        <v>294</v>
      </c>
      <c r="E18" s="226">
        <f t="shared" si="11"/>
        <v>197</v>
      </c>
      <c r="F18" s="226">
        <f t="shared" si="11"/>
        <v>137</v>
      </c>
      <c r="G18" s="226">
        <f t="shared" si="11"/>
        <v>250</v>
      </c>
      <c r="H18" s="226">
        <f t="shared" si="11"/>
        <v>255</v>
      </c>
      <c r="I18" s="227">
        <f>SUM(I7:I17)</f>
        <v>212</v>
      </c>
      <c r="J18" s="227">
        <f t="shared" si="11"/>
        <v>209</v>
      </c>
      <c r="K18" s="228">
        <f t="shared" si="11"/>
        <v>100</v>
      </c>
      <c r="L18" s="228">
        <f t="shared" si="11"/>
        <v>100.00000000000001</v>
      </c>
      <c r="M18" s="228">
        <f t="shared" si="11"/>
        <v>100</v>
      </c>
      <c r="N18" s="228">
        <f t="shared" si="11"/>
        <v>100</v>
      </c>
      <c r="O18" s="228">
        <f>SUM(O7:O17)</f>
        <v>99.99999999999999</v>
      </c>
      <c r="P18" s="228">
        <f t="shared" si="11"/>
        <v>100</v>
      </c>
      <c r="Q18" s="228">
        <f>SUM(Q7:Q17)</f>
        <v>100</v>
      </c>
      <c r="R18" s="228">
        <f t="shared" si="11"/>
        <v>100</v>
      </c>
    </row>
    <row r="19" spans="1:18" ht="18.75">
      <c r="A19" s="390"/>
      <c r="B19" s="391"/>
      <c r="C19" s="391"/>
      <c r="D19" s="391"/>
      <c r="E19" s="391"/>
      <c r="F19" s="391"/>
      <c r="G19" s="391"/>
      <c r="H19" s="391"/>
      <c r="I19" s="391"/>
      <c r="J19" s="391"/>
      <c r="K19" s="391"/>
      <c r="L19" s="391"/>
      <c r="M19" s="391"/>
      <c r="N19" s="391"/>
      <c r="O19" s="391"/>
      <c r="P19" s="391"/>
      <c r="Q19" s="391"/>
      <c r="R19" s="391"/>
    </row>
  </sheetData>
  <sheetProtection/>
  <mergeCells count="25">
    <mergeCell ref="K3:R3"/>
    <mergeCell ref="C4:C6"/>
    <mergeCell ref="D4:D6"/>
    <mergeCell ref="E4:F4"/>
    <mergeCell ref="G4:G6"/>
    <mergeCell ref="N5:N6"/>
    <mergeCell ref="L4:L6"/>
    <mergeCell ref="M4:N4"/>
    <mergeCell ref="O4:O6"/>
    <mergeCell ref="P4:P6"/>
    <mergeCell ref="A1:R1"/>
    <mergeCell ref="A2:R2"/>
    <mergeCell ref="A3:A6"/>
    <mergeCell ref="B3:B6"/>
    <mergeCell ref="C3:J3"/>
    <mergeCell ref="H4:H6"/>
    <mergeCell ref="I4:I6"/>
    <mergeCell ref="J4:J6"/>
    <mergeCell ref="K4:K6"/>
    <mergeCell ref="A19:R19"/>
    <mergeCell ref="Q4:Q6"/>
    <mergeCell ref="R4:R6"/>
    <mergeCell ref="E5:E6"/>
    <mergeCell ref="F5:F6"/>
    <mergeCell ref="M5:M6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J18" sqref="J18"/>
    </sheetView>
  </sheetViews>
  <sheetFormatPr defaultColWidth="8.796875" defaultRowHeight="15"/>
  <cols>
    <col min="1" max="1" width="3.296875" style="0" customWidth="1"/>
    <col min="2" max="2" width="23.296875" style="0" customWidth="1"/>
    <col min="3" max="8" width="4.796875" style="0" customWidth="1"/>
  </cols>
  <sheetData>
    <row r="1" spans="1:8" ht="15">
      <c r="A1" s="285" t="s">
        <v>302</v>
      </c>
      <c r="B1" s="286"/>
      <c r="C1" s="286"/>
      <c r="D1" s="286"/>
      <c r="E1" s="286"/>
      <c r="F1" s="366"/>
      <c r="G1" s="366"/>
      <c r="H1" s="366"/>
    </row>
    <row r="2" spans="1:8" ht="15.75">
      <c r="A2" s="398" t="s">
        <v>303</v>
      </c>
      <c r="B2" s="398"/>
      <c r="C2" s="398"/>
      <c r="D2" s="398"/>
      <c r="E2" s="398"/>
      <c r="F2" s="399"/>
      <c r="G2" s="399"/>
      <c r="H2" s="399"/>
    </row>
    <row r="3" spans="1:8" ht="15">
      <c r="A3" s="365" t="s">
        <v>40</v>
      </c>
      <c r="B3" s="396" t="s">
        <v>296</v>
      </c>
      <c r="C3" s="401" t="s">
        <v>297</v>
      </c>
      <c r="D3" s="401"/>
      <c r="E3" s="376"/>
      <c r="F3" s="401" t="s">
        <v>304</v>
      </c>
      <c r="G3" s="401"/>
      <c r="H3" s="376"/>
    </row>
    <row r="4" spans="1:8" ht="15">
      <c r="A4" s="365"/>
      <c r="B4" s="396"/>
      <c r="C4" s="365">
        <v>2008</v>
      </c>
      <c r="D4" s="365">
        <v>2009</v>
      </c>
      <c r="E4" s="365">
        <v>2010</v>
      </c>
      <c r="F4" s="365">
        <v>2008</v>
      </c>
      <c r="G4" s="365">
        <v>2009</v>
      </c>
      <c r="H4" s="365">
        <v>2010</v>
      </c>
    </row>
    <row r="5" spans="1:8" ht="15">
      <c r="A5" s="365"/>
      <c r="B5" s="396"/>
      <c r="C5" s="365"/>
      <c r="D5" s="365"/>
      <c r="E5" s="365"/>
      <c r="F5" s="365"/>
      <c r="G5" s="365"/>
      <c r="H5" s="365"/>
    </row>
    <row r="6" spans="1:8" ht="15.75" thickBot="1">
      <c r="A6" s="397"/>
      <c r="B6" s="400"/>
      <c r="C6" s="397"/>
      <c r="D6" s="397"/>
      <c r="E6" s="397"/>
      <c r="F6" s="397"/>
      <c r="G6" s="397"/>
      <c r="H6" s="397"/>
    </row>
    <row r="7" spans="1:8" ht="15.75" thickTop="1">
      <c r="A7" s="179" t="s">
        <v>215</v>
      </c>
      <c r="B7" s="212" t="s">
        <v>216</v>
      </c>
      <c r="C7" s="182">
        <v>2</v>
      </c>
      <c r="D7" s="213">
        <v>1</v>
      </c>
      <c r="E7" s="213">
        <v>1</v>
      </c>
      <c r="F7" s="214">
        <f>(C7/C18)*100</f>
        <v>6.25</v>
      </c>
      <c r="G7" s="214">
        <f>(D7/D18)*100</f>
        <v>2.941176470588235</v>
      </c>
      <c r="H7" s="214">
        <f>(E7/E18)*100</f>
        <v>3.0303030303030303</v>
      </c>
    </row>
    <row r="8" spans="1:8" ht="25.5">
      <c r="A8" s="182" t="s">
        <v>217</v>
      </c>
      <c r="B8" s="215" t="s">
        <v>218</v>
      </c>
      <c r="C8" s="207">
        <v>0</v>
      </c>
      <c r="D8" s="207">
        <v>0</v>
      </c>
      <c r="E8" s="207">
        <v>0</v>
      </c>
      <c r="F8" s="216">
        <f>(C8/C18)*100</f>
        <v>0</v>
      </c>
      <c r="G8" s="216">
        <f>(D8/D18)*100</f>
        <v>0</v>
      </c>
      <c r="H8" s="216">
        <f>(E8/E18)*100</f>
        <v>0</v>
      </c>
    </row>
    <row r="9" spans="1:8" ht="25.5">
      <c r="A9" s="182" t="s">
        <v>38</v>
      </c>
      <c r="B9" s="215" t="s">
        <v>219</v>
      </c>
      <c r="C9" s="207">
        <v>0</v>
      </c>
      <c r="D9" s="207">
        <v>0</v>
      </c>
      <c r="E9" s="207">
        <v>0</v>
      </c>
      <c r="F9" s="216">
        <f>(C9/C18)*100</f>
        <v>0</v>
      </c>
      <c r="G9" s="216">
        <f>(D9/D18)*100</f>
        <v>0</v>
      </c>
      <c r="H9" s="216">
        <f>(E9/E18)*100</f>
        <v>0</v>
      </c>
    </row>
    <row r="10" spans="1:8" ht="25.5">
      <c r="A10" s="182" t="s">
        <v>220</v>
      </c>
      <c r="B10" s="215" t="s">
        <v>300</v>
      </c>
      <c r="C10" s="184">
        <v>11</v>
      </c>
      <c r="D10" s="184">
        <v>13</v>
      </c>
      <c r="E10" s="184">
        <v>12</v>
      </c>
      <c r="F10" s="216">
        <f>(C10/C18)*100</f>
        <v>34.375</v>
      </c>
      <c r="G10" s="216">
        <f>(D10/D18)*100</f>
        <v>38.23529411764706</v>
      </c>
      <c r="H10" s="216">
        <f>(E10/E18)*100</f>
        <v>36.36363636363637</v>
      </c>
    </row>
    <row r="11" spans="1:8" ht="15">
      <c r="A11" s="182" t="s">
        <v>222</v>
      </c>
      <c r="B11" s="215" t="s">
        <v>223</v>
      </c>
      <c r="C11" s="182">
        <v>2</v>
      </c>
      <c r="D11" s="217">
        <v>2</v>
      </c>
      <c r="E11" s="217">
        <v>2</v>
      </c>
      <c r="F11" s="218">
        <f>(C11/C18)*100</f>
        <v>6.25</v>
      </c>
      <c r="G11" s="218">
        <f>(D11/D18)*100</f>
        <v>5.88235294117647</v>
      </c>
      <c r="H11" s="218">
        <f>(E11/E18)*100</f>
        <v>6.0606060606060606</v>
      </c>
    </row>
    <row r="12" spans="1:8" ht="25.5">
      <c r="A12" s="182" t="s">
        <v>224</v>
      </c>
      <c r="B12" s="215" t="s">
        <v>225</v>
      </c>
      <c r="C12" s="184">
        <v>0</v>
      </c>
      <c r="D12" s="184">
        <v>0</v>
      </c>
      <c r="E12" s="184">
        <v>0</v>
      </c>
      <c r="F12" s="216">
        <f>(C12/C18)*100</f>
        <v>0</v>
      </c>
      <c r="G12" s="216">
        <f>(D12/D18)*100</f>
        <v>0</v>
      </c>
      <c r="H12" s="216">
        <f>(E12/E18)*100</f>
        <v>0</v>
      </c>
    </row>
    <row r="13" spans="1:8" ht="25.5">
      <c r="A13" s="182" t="s">
        <v>226</v>
      </c>
      <c r="B13" s="215" t="s">
        <v>301</v>
      </c>
      <c r="C13" s="184">
        <v>0</v>
      </c>
      <c r="D13" s="184">
        <v>0</v>
      </c>
      <c r="E13" s="184">
        <v>1</v>
      </c>
      <c r="F13" s="216">
        <f>(C13/C18)*100</f>
        <v>0</v>
      </c>
      <c r="G13" s="216">
        <f>(D13/D18)*100</f>
        <v>0</v>
      </c>
      <c r="H13" s="216">
        <f>(E13/E18)*100</f>
        <v>3.0303030303030303</v>
      </c>
    </row>
    <row r="14" spans="1:8" ht="25.5">
      <c r="A14" s="182" t="s">
        <v>228</v>
      </c>
      <c r="B14" s="215" t="s">
        <v>229</v>
      </c>
      <c r="C14" s="184">
        <v>0</v>
      </c>
      <c r="D14" s="184">
        <v>0</v>
      </c>
      <c r="E14" s="184">
        <v>0</v>
      </c>
      <c r="F14" s="216">
        <f>(C14/C18)*100</f>
        <v>0</v>
      </c>
      <c r="G14" s="216">
        <f>(D14/D18)*100</f>
        <v>0</v>
      </c>
      <c r="H14" s="216">
        <f>(E14/E18)*100</f>
        <v>0</v>
      </c>
    </row>
    <row r="15" spans="1:8" ht="15">
      <c r="A15" s="182" t="s">
        <v>230</v>
      </c>
      <c r="B15" s="215" t="s">
        <v>231</v>
      </c>
      <c r="C15" s="182">
        <v>0</v>
      </c>
      <c r="D15" s="217">
        <v>0</v>
      </c>
      <c r="E15" s="217">
        <v>0</v>
      </c>
      <c r="F15" s="218">
        <f>(C15/C18)*100</f>
        <v>0</v>
      </c>
      <c r="G15" s="218">
        <f>(D15/D18)*100</f>
        <v>0</v>
      </c>
      <c r="H15" s="218">
        <f>(E15/E18)*100</f>
        <v>0</v>
      </c>
    </row>
    <row r="16" spans="1:8" ht="15">
      <c r="A16" s="182" t="s">
        <v>232</v>
      </c>
      <c r="B16" s="215" t="s">
        <v>233</v>
      </c>
      <c r="C16" s="182">
        <v>2</v>
      </c>
      <c r="D16" s="217">
        <v>5</v>
      </c>
      <c r="E16" s="217">
        <v>5</v>
      </c>
      <c r="F16" s="218">
        <f>(C16/C18)*100</f>
        <v>6.25</v>
      </c>
      <c r="G16" s="218">
        <f>(D16/D18)*100</f>
        <v>14.705882352941178</v>
      </c>
      <c r="H16" s="218">
        <f>(E16/E18)*100</f>
        <v>15.151515151515152</v>
      </c>
    </row>
    <row r="17" spans="1:8" ht="15.75" thickBot="1">
      <c r="A17" s="185" t="s">
        <v>234</v>
      </c>
      <c r="B17" s="219" t="s">
        <v>235</v>
      </c>
      <c r="C17" s="221">
        <v>15</v>
      </c>
      <c r="D17" s="222">
        <v>13</v>
      </c>
      <c r="E17" s="222">
        <v>12</v>
      </c>
      <c r="F17" s="223">
        <f>(C17/C18)*100</f>
        <v>46.875</v>
      </c>
      <c r="G17" s="223">
        <f>(D17/D18)*100</f>
        <v>38.23529411764706</v>
      </c>
      <c r="H17" s="223">
        <f>(E17/E18)*100</f>
        <v>36.36363636363637</v>
      </c>
    </row>
    <row r="18" spans="1:8" ht="15.75" thickTop="1">
      <c r="A18" s="224"/>
      <c r="B18" s="225" t="s">
        <v>236</v>
      </c>
      <c r="C18" s="226">
        <f aca="true" t="shared" si="0" ref="C18:H18">SUM(C7:C17)</f>
        <v>32</v>
      </c>
      <c r="D18" s="227">
        <f t="shared" si="0"/>
        <v>34</v>
      </c>
      <c r="E18" s="227">
        <f t="shared" si="0"/>
        <v>33</v>
      </c>
      <c r="F18" s="228">
        <f t="shared" si="0"/>
        <v>100</v>
      </c>
      <c r="G18" s="228">
        <f t="shared" si="0"/>
        <v>100</v>
      </c>
      <c r="H18" s="228">
        <f t="shared" si="0"/>
        <v>100</v>
      </c>
    </row>
    <row r="19" spans="1:8" ht="18.75">
      <c r="A19" s="390"/>
      <c r="B19" s="391"/>
      <c r="C19" s="391"/>
      <c r="D19" s="391"/>
      <c r="E19" s="391"/>
      <c r="F19" s="391"/>
      <c r="G19" s="391"/>
      <c r="H19" s="391"/>
    </row>
  </sheetData>
  <sheetProtection/>
  <mergeCells count="13">
    <mergeCell ref="A1:H1"/>
    <mergeCell ref="A2:H2"/>
    <mergeCell ref="A3:A6"/>
    <mergeCell ref="B3:B6"/>
    <mergeCell ref="C3:E3"/>
    <mergeCell ref="F3:H3"/>
    <mergeCell ref="C4:C6"/>
    <mergeCell ref="D4:D6"/>
    <mergeCell ref="E4:E6"/>
    <mergeCell ref="F4:F6"/>
    <mergeCell ref="G4:G6"/>
    <mergeCell ref="H4:H6"/>
    <mergeCell ref="A19:H19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A7">
      <selection activeCell="T22" sqref="T22"/>
    </sheetView>
  </sheetViews>
  <sheetFormatPr defaultColWidth="8.796875" defaultRowHeight="15"/>
  <cols>
    <col min="1" max="1" width="2.69921875" style="0" customWidth="1"/>
    <col min="2" max="2" width="27.19921875" style="0" customWidth="1"/>
    <col min="3" max="10" width="4.8984375" style="0" customWidth="1"/>
    <col min="11" max="18" width="4.19921875" style="0" customWidth="1"/>
  </cols>
  <sheetData>
    <row r="1" spans="1:18" ht="15">
      <c r="A1" s="285" t="s">
        <v>305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</row>
    <row r="2" spans="1:18" ht="15.75">
      <c r="A2" s="402" t="s">
        <v>306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2"/>
      <c r="R2" s="402"/>
    </row>
    <row r="3" spans="1:18" ht="15">
      <c r="A3" s="403" t="s">
        <v>40</v>
      </c>
      <c r="B3" s="377" t="s">
        <v>307</v>
      </c>
      <c r="C3" s="375" t="s">
        <v>297</v>
      </c>
      <c r="D3" s="401"/>
      <c r="E3" s="401"/>
      <c r="F3" s="401"/>
      <c r="G3" s="401"/>
      <c r="H3" s="401"/>
      <c r="I3" s="401"/>
      <c r="J3" s="406"/>
      <c r="K3" s="365" t="s">
        <v>298</v>
      </c>
      <c r="L3" s="365"/>
      <c r="M3" s="365"/>
      <c r="N3" s="365"/>
      <c r="O3" s="365"/>
      <c r="P3" s="365"/>
      <c r="Q3" s="365"/>
      <c r="R3" s="365"/>
    </row>
    <row r="4" spans="1:18" ht="15">
      <c r="A4" s="404"/>
      <c r="B4" s="378"/>
      <c r="C4" s="377">
        <v>2004</v>
      </c>
      <c r="D4" s="377">
        <v>2005</v>
      </c>
      <c r="E4" s="375" t="s">
        <v>299</v>
      </c>
      <c r="F4" s="376"/>
      <c r="G4" s="377">
        <v>2007</v>
      </c>
      <c r="H4" s="377">
        <v>2008</v>
      </c>
      <c r="I4" s="377">
        <v>2009</v>
      </c>
      <c r="J4" s="377">
        <v>2010</v>
      </c>
      <c r="K4" s="377">
        <v>2004</v>
      </c>
      <c r="L4" s="377">
        <v>2005</v>
      </c>
      <c r="M4" s="375" t="s">
        <v>299</v>
      </c>
      <c r="N4" s="376"/>
      <c r="O4" s="377">
        <v>2007</v>
      </c>
      <c r="P4" s="377">
        <v>2008</v>
      </c>
      <c r="Q4" s="377">
        <v>2009</v>
      </c>
      <c r="R4" s="377">
        <v>2010</v>
      </c>
    </row>
    <row r="5" spans="1:18" ht="15">
      <c r="A5" s="404"/>
      <c r="B5" s="378"/>
      <c r="C5" s="378"/>
      <c r="D5" s="378"/>
      <c r="E5" s="367" t="s">
        <v>241</v>
      </c>
      <c r="F5" s="367" t="s">
        <v>242</v>
      </c>
      <c r="G5" s="378"/>
      <c r="H5" s="378"/>
      <c r="I5" s="378"/>
      <c r="J5" s="378"/>
      <c r="K5" s="378"/>
      <c r="L5" s="378"/>
      <c r="M5" s="367" t="s">
        <v>241</v>
      </c>
      <c r="N5" s="367" t="s">
        <v>242</v>
      </c>
      <c r="O5" s="378"/>
      <c r="P5" s="378"/>
      <c r="Q5" s="378"/>
      <c r="R5" s="378"/>
    </row>
    <row r="6" spans="1:18" ht="15.75" thickBot="1">
      <c r="A6" s="405"/>
      <c r="B6" s="379"/>
      <c r="C6" s="379"/>
      <c r="D6" s="379"/>
      <c r="E6" s="372"/>
      <c r="F6" s="372"/>
      <c r="G6" s="379"/>
      <c r="H6" s="379"/>
      <c r="I6" s="379"/>
      <c r="J6" s="379"/>
      <c r="K6" s="379"/>
      <c r="L6" s="379"/>
      <c r="M6" s="372"/>
      <c r="N6" s="372"/>
      <c r="O6" s="379"/>
      <c r="P6" s="379"/>
      <c r="Q6" s="379"/>
      <c r="R6" s="379"/>
    </row>
    <row r="7" spans="1:18" ht="15.75" thickTop="1">
      <c r="A7" s="195" t="s">
        <v>248</v>
      </c>
      <c r="B7" s="212" t="s">
        <v>249</v>
      </c>
      <c r="C7" s="181">
        <v>91</v>
      </c>
      <c r="D7" s="181">
        <v>6</v>
      </c>
      <c r="E7" s="181">
        <v>2</v>
      </c>
      <c r="F7" s="181">
        <v>1</v>
      </c>
      <c r="G7" s="181">
        <v>11</v>
      </c>
      <c r="H7" s="181">
        <v>13</v>
      </c>
      <c r="I7" s="229">
        <v>11</v>
      </c>
      <c r="J7" s="229">
        <v>12</v>
      </c>
      <c r="K7" s="230">
        <f aca="true" t="shared" si="0" ref="K7:R7">(C7/C24)*100</f>
        <v>32.04225352112676</v>
      </c>
      <c r="L7" s="230">
        <f t="shared" si="0"/>
        <v>2.0408163265306123</v>
      </c>
      <c r="M7" s="230">
        <f t="shared" si="0"/>
        <v>1.015228426395939</v>
      </c>
      <c r="N7" s="230">
        <f t="shared" si="0"/>
        <v>0.7299270072992701</v>
      </c>
      <c r="O7" s="230">
        <f t="shared" si="0"/>
        <v>4.3999999999999995</v>
      </c>
      <c r="P7" s="230">
        <f t="shared" si="0"/>
        <v>5.098039215686274</v>
      </c>
      <c r="Q7" s="230">
        <f t="shared" si="0"/>
        <v>5.092592592592593</v>
      </c>
      <c r="R7" s="230">
        <f t="shared" si="0"/>
        <v>5.741626794258373</v>
      </c>
    </row>
    <row r="8" spans="1:18" ht="25.5">
      <c r="A8" s="198" t="s">
        <v>250</v>
      </c>
      <c r="B8" s="215" t="s">
        <v>251</v>
      </c>
      <c r="C8" s="184">
        <v>0</v>
      </c>
      <c r="D8" s="184">
        <v>0</v>
      </c>
      <c r="E8" s="184">
        <v>0</v>
      </c>
      <c r="F8" s="184">
        <v>0</v>
      </c>
      <c r="G8" s="184">
        <v>0</v>
      </c>
      <c r="H8" s="184">
        <v>2</v>
      </c>
      <c r="I8" s="184">
        <v>1</v>
      </c>
      <c r="J8" s="184">
        <v>0</v>
      </c>
      <c r="K8" s="216">
        <f aca="true" t="shared" si="1" ref="K8:R8">(C8/C24)*100</f>
        <v>0</v>
      </c>
      <c r="L8" s="216">
        <f t="shared" si="1"/>
        <v>0</v>
      </c>
      <c r="M8" s="216">
        <f t="shared" si="1"/>
        <v>0</v>
      </c>
      <c r="N8" s="216">
        <f t="shared" si="1"/>
        <v>0</v>
      </c>
      <c r="O8" s="216">
        <f t="shared" si="1"/>
        <v>0</v>
      </c>
      <c r="P8" s="216">
        <f t="shared" si="1"/>
        <v>0.7843137254901961</v>
      </c>
      <c r="Q8" s="216">
        <f t="shared" si="1"/>
        <v>0.4629629629629629</v>
      </c>
      <c r="R8" s="216">
        <f t="shared" si="1"/>
        <v>0</v>
      </c>
    </row>
    <row r="9" spans="1:18" ht="25.5">
      <c r="A9" s="198" t="s">
        <v>252</v>
      </c>
      <c r="B9" s="215" t="s">
        <v>253</v>
      </c>
      <c r="C9" s="184">
        <v>0</v>
      </c>
      <c r="D9" s="184">
        <v>2</v>
      </c>
      <c r="E9" s="184">
        <v>0</v>
      </c>
      <c r="F9" s="184">
        <v>0</v>
      </c>
      <c r="G9" s="184">
        <v>0</v>
      </c>
      <c r="H9" s="184">
        <v>1</v>
      </c>
      <c r="I9" s="184">
        <v>1</v>
      </c>
      <c r="J9" s="184">
        <v>1</v>
      </c>
      <c r="K9" s="216">
        <f aca="true" t="shared" si="2" ref="K9:R9">(C9/C24)*100</f>
        <v>0</v>
      </c>
      <c r="L9" s="216">
        <f t="shared" si="2"/>
        <v>0.6802721088435374</v>
      </c>
      <c r="M9" s="216">
        <f t="shared" si="2"/>
        <v>0</v>
      </c>
      <c r="N9" s="216">
        <f t="shared" si="2"/>
        <v>0</v>
      </c>
      <c r="O9" s="216">
        <f t="shared" si="2"/>
        <v>0</v>
      </c>
      <c r="P9" s="216">
        <f t="shared" si="2"/>
        <v>0.39215686274509803</v>
      </c>
      <c r="Q9" s="216">
        <f t="shared" si="2"/>
        <v>0.4629629629629629</v>
      </c>
      <c r="R9" s="216">
        <f t="shared" si="2"/>
        <v>0.4784688995215311</v>
      </c>
    </row>
    <row r="10" spans="1:18" ht="25.5">
      <c r="A10" s="198" t="s">
        <v>254</v>
      </c>
      <c r="B10" s="215" t="s">
        <v>255</v>
      </c>
      <c r="C10" s="184">
        <v>11</v>
      </c>
      <c r="D10" s="184">
        <v>5</v>
      </c>
      <c r="E10" s="184">
        <v>3</v>
      </c>
      <c r="F10" s="184">
        <v>0</v>
      </c>
      <c r="G10" s="184">
        <v>5</v>
      </c>
      <c r="H10" s="184">
        <v>4</v>
      </c>
      <c r="I10" s="184">
        <v>4</v>
      </c>
      <c r="J10" s="184">
        <v>10</v>
      </c>
      <c r="K10" s="216">
        <f aca="true" t="shared" si="3" ref="K10:R10">(C10/C24)*100</f>
        <v>3.873239436619718</v>
      </c>
      <c r="L10" s="216">
        <f t="shared" si="3"/>
        <v>1.7006802721088436</v>
      </c>
      <c r="M10" s="216">
        <f t="shared" si="3"/>
        <v>1.5228426395939088</v>
      </c>
      <c r="N10" s="216">
        <f t="shared" si="3"/>
        <v>0</v>
      </c>
      <c r="O10" s="216">
        <f t="shared" si="3"/>
        <v>2</v>
      </c>
      <c r="P10" s="216">
        <f t="shared" si="3"/>
        <v>1.5686274509803921</v>
      </c>
      <c r="Q10" s="216">
        <f t="shared" si="3"/>
        <v>1.8518518518518516</v>
      </c>
      <c r="R10" s="216">
        <f t="shared" si="3"/>
        <v>4.784688995215311</v>
      </c>
    </row>
    <row r="11" spans="1:18" ht="38.25">
      <c r="A11" s="198" t="s">
        <v>256</v>
      </c>
      <c r="B11" s="215" t="s">
        <v>257</v>
      </c>
      <c r="C11" s="184">
        <v>0</v>
      </c>
      <c r="D11" s="184">
        <v>0</v>
      </c>
      <c r="E11" s="184">
        <v>0</v>
      </c>
      <c r="F11" s="184">
        <v>0</v>
      </c>
      <c r="G11" s="184">
        <v>0</v>
      </c>
      <c r="H11" s="184">
        <v>0</v>
      </c>
      <c r="I11" s="184">
        <v>1</v>
      </c>
      <c r="J11" s="184">
        <v>0</v>
      </c>
      <c r="K11" s="216">
        <f aca="true" t="shared" si="4" ref="K11:R11">(C11/C24)*100</f>
        <v>0</v>
      </c>
      <c r="L11" s="216">
        <f t="shared" si="4"/>
        <v>0</v>
      </c>
      <c r="M11" s="216">
        <f t="shared" si="4"/>
        <v>0</v>
      </c>
      <c r="N11" s="216">
        <f t="shared" si="4"/>
        <v>0</v>
      </c>
      <c r="O11" s="216">
        <f t="shared" si="4"/>
        <v>0</v>
      </c>
      <c r="P11" s="216">
        <f t="shared" si="4"/>
        <v>0</v>
      </c>
      <c r="Q11" s="216">
        <f t="shared" si="4"/>
        <v>0.4629629629629629</v>
      </c>
      <c r="R11" s="216">
        <f t="shared" si="4"/>
        <v>0</v>
      </c>
    </row>
    <row r="12" spans="1:18" ht="15">
      <c r="A12" s="198" t="s">
        <v>258</v>
      </c>
      <c r="B12" s="215" t="s">
        <v>259</v>
      </c>
      <c r="C12" s="184">
        <v>0</v>
      </c>
      <c r="D12" s="184">
        <v>2</v>
      </c>
      <c r="E12" s="184">
        <v>4</v>
      </c>
      <c r="F12" s="184">
        <v>2</v>
      </c>
      <c r="G12" s="184">
        <v>1</v>
      </c>
      <c r="H12" s="184">
        <v>2</v>
      </c>
      <c r="I12" s="231">
        <v>2</v>
      </c>
      <c r="J12" s="231">
        <v>6</v>
      </c>
      <c r="K12" s="216">
        <f aca="true" t="shared" si="5" ref="K12:R12">(C12/C24)*100</f>
        <v>0</v>
      </c>
      <c r="L12" s="216">
        <f t="shared" si="5"/>
        <v>0.6802721088435374</v>
      </c>
      <c r="M12" s="216">
        <f t="shared" si="5"/>
        <v>2.030456852791878</v>
      </c>
      <c r="N12" s="216">
        <f t="shared" si="5"/>
        <v>1.4598540145985401</v>
      </c>
      <c r="O12" s="216">
        <f t="shared" si="5"/>
        <v>0.4</v>
      </c>
      <c r="P12" s="216">
        <f t="shared" si="5"/>
        <v>0.7843137254901961</v>
      </c>
      <c r="Q12" s="216">
        <f t="shared" si="5"/>
        <v>0.9259259259259258</v>
      </c>
      <c r="R12" s="216">
        <f t="shared" si="5"/>
        <v>2.8708133971291865</v>
      </c>
    </row>
    <row r="13" spans="1:18" ht="25.5">
      <c r="A13" s="198" t="s">
        <v>260</v>
      </c>
      <c r="B13" s="215" t="s">
        <v>261</v>
      </c>
      <c r="C13" s="184">
        <v>0</v>
      </c>
      <c r="D13" s="184">
        <v>2</v>
      </c>
      <c r="E13" s="184">
        <v>2</v>
      </c>
      <c r="F13" s="184">
        <v>0</v>
      </c>
      <c r="G13" s="184">
        <v>0</v>
      </c>
      <c r="H13" s="184">
        <v>0</v>
      </c>
      <c r="I13" s="184">
        <v>2</v>
      </c>
      <c r="J13" s="184">
        <v>1</v>
      </c>
      <c r="K13" s="216">
        <f aca="true" t="shared" si="6" ref="K13:R13">(C13/C24)*100</f>
        <v>0</v>
      </c>
      <c r="L13" s="216">
        <f t="shared" si="6"/>
        <v>0.6802721088435374</v>
      </c>
      <c r="M13" s="216">
        <f t="shared" si="6"/>
        <v>1.015228426395939</v>
      </c>
      <c r="N13" s="216">
        <f t="shared" si="6"/>
        <v>0</v>
      </c>
      <c r="O13" s="216">
        <f t="shared" si="6"/>
        <v>0</v>
      </c>
      <c r="P13" s="216">
        <f t="shared" si="6"/>
        <v>0</v>
      </c>
      <c r="Q13" s="216">
        <f t="shared" si="6"/>
        <v>0.9259259259259258</v>
      </c>
      <c r="R13" s="216">
        <f t="shared" si="6"/>
        <v>0.4784688995215311</v>
      </c>
    </row>
    <row r="14" spans="1:18" ht="25.5">
      <c r="A14" s="192"/>
      <c r="B14" s="192" t="s">
        <v>308</v>
      </c>
      <c r="C14" s="232">
        <f aca="true" t="shared" si="7" ref="C14:H14">SUM(C7:C13)</f>
        <v>102</v>
      </c>
      <c r="D14" s="232">
        <f t="shared" si="7"/>
        <v>17</v>
      </c>
      <c r="E14" s="232">
        <f t="shared" si="7"/>
        <v>11</v>
      </c>
      <c r="F14" s="232">
        <f t="shared" si="7"/>
        <v>3</v>
      </c>
      <c r="G14" s="232">
        <f t="shared" si="7"/>
        <v>17</v>
      </c>
      <c r="H14" s="232">
        <f t="shared" si="7"/>
        <v>22</v>
      </c>
      <c r="I14" s="233">
        <f>SUM(I7:I13)</f>
        <v>22</v>
      </c>
      <c r="J14" s="233">
        <f>SUM(J7:J13)</f>
        <v>30</v>
      </c>
      <c r="K14" s="234">
        <f aca="true" t="shared" si="8" ref="K14:P14">SUM(K7:K13)</f>
        <v>35.91549295774648</v>
      </c>
      <c r="L14" s="234">
        <f t="shared" si="8"/>
        <v>5.782312925170068</v>
      </c>
      <c r="M14" s="234">
        <f t="shared" si="8"/>
        <v>5.583756345177665</v>
      </c>
      <c r="N14" s="234">
        <f t="shared" si="8"/>
        <v>2.18978102189781</v>
      </c>
      <c r="O14" s="234">
        <f t="shared" si="8"/>
        <v>6.8</v>
      </c>
      <c r="P14" s="234">
        <f t="shared" si="8"/>
        <v>8.627450980392156</v>
      </c>
      <c r="Q14" s="234">
        <f>SUM(Q7:Q13)</f>
        <v>10.185185185185185</v>
      </c>
      <c r="R14" s="234">
        <f>SUM(R7:R13)</f>
        <v>14.354066985645932</v>
      </c>
    </row>
    <row r="15" spans="1:18" ht="38.25">
      <c r="A15" s="198" t="s">
        <v>263</v>
      </c>
      <c r="B15" s="215" t="s">
        <v>264</v>
      </c>
      <c r="C15" s="235">
        <v>0</v>
      </c>
      <c r="D15" s="235">
        <v>24</v>
      </c>
      <c r="E15" s="235">
        <v>8</v>
      </c>
      <c r="F15" s="235">
        <v>3</v>
      </c>
      <c r="G15" s="235">
        <v>17</v>
      </c>
      <c r="H15" s="235">
        <v>14</v>
      </c>
      <c r="I15" s="235">
        <v>26</v>
      </c>
      <c r="J15" s="235">
        <v>22</v>
      </c>
      <c r="K15" s="216">
        <f aca="true" t="shared" si="9" ref="K15:R15">(C15/C24)*100</f>
        <v>0</v>
      </c>
      <c r="L15" s="216">
        <f t="shared" si="9"/>
        <v>8.16326530612245</v>
      </c>
      <c r="M15" s="216">
        <f t="shared" si="9"/>
        <v>4.060913705583756</v>
      </c>
      <c r="N15" s="216">
        <f t="shared" si="9"/>
        <v>2.18978102189781</v>
      </c>
      <c r="O15" s="216">
        <f t="shared" si="9"/>
        <v>6.800000000000001</v>
      </c>
      <c r="P15" s="216">
        <f t="shared" si="9"/>
        <v>5.490196078431373</v>
      </c>
      <c r="Q15" s="216">
        <f t="shared" si="9"/>
        <v>12.037037037037036</v>
      </c>
      <c r="R15" s="216">
        <f t="shared" si="9"/>
        <v>10.526315789473683</v>
      </c>
    </row>
    <row r="16" spans="1:18" ht="38.25">
      <c r="A16" s="198" t="s">
        <v>265</v>
      </c>
      <c r="B16" s="215" t="s">
        <v>266</v>
      </c>
      <c r="C16" s="184">
        <v>35</v>
      </c>
      <c r="D16" s="184">
        <v>10</v>
      </c>
      <c r="E16" s="184">
        <v>0</v>
      </c>
      <c r="F16" s="184">
        <v>1</v>
      </c>
      <c r="G16" s="184">
        <v>0</v>
      </c>
      <c r="H16" s="184">
        <v>1</v>
      </c>
      <c r="I16" s="235">
        <v>1</v>
      </c>
      <c r="J16" s="235">
        <v>0</v>
      </c>
      <c r="K16" s="216">
        <f aca="true" t="shared" si="10" ref="K16:R16">(C16/C24)*100</f>
        <v>12.323943661971832</v>
      </c>
      <c r="L16" s="216">
        <f t="shared" si="10"/>
        <v>3.4013605442176873</v>
      </c>
      <c r="M16" s="216">
        <f t="shared" si="10"/>
        <v>0</v>
      </c>
      <c r="N16" s="216">
        <f t="shared" si="10"/>
        <v>0.7299270072992701</v>
      </c>
      <c r="O16" s="216">
        <f t="shared" si="10"/>
        <v>0</v>
      </c>
      <c r="P16" s="216">
        <f t="shared" si="10"/>
        <v>0.39215686274509803</v>
      </c>
      <c r="Q16" s="216">
        <f t="shared" si="10"/>
        <v>0.4629629629629629</v>
      </c>
      <c r="R16" s="216">
        <f t="shared" si="10"/>
        <v>0</v>
      </c>
    </row>
    <row r="17" spans="1:18" ht="38.25">
      <c r="A17" s="198" t="s">
        <v>267</v>
      </c>
      <c r="B17" s="215" t="s">
        <v>268</v>
      </c>
      <c r="C17" s="181">
        <v>10</v>
      </c>
      <c r="D17" s="181">
        <v>11</v>
      </c>
      <c r="E17" s="181">
        <v>1</v>
      </c>
      <c r="F17" s="181">
        <v>6</v>
      </c>
      <c r="G17" s="181">
        <v>5</v>
      </c>
      <c r="H17" s="181">
        <v>2</v>
      </c>
      <c r="I17" s="235">
        <v>7</v>
      </c>
      <c r="J17" s="235">
        <v>5</v>
      </c>
      <c r="K17" s="216">
        <f aca="true" t="shared" si="11" ref="K17:R17">(C17/C24)*100</f>
        <v>3.5211267605633805</v>
      </c>
      <c r="L17" s="216">
        <f t="shared" si="11"/>
        <v>3.741496598639456</v>
      </c>
      <c r="M17" s="216">
        <f t="shared" si="11"/>
        <v>0.5076142131979695</v>
      </c>
      <c r="N17" s="216">
        <f t="shared" si="11"/>
        <v>4.37956204379562</v>
      </c>
      <c r="O17" s="216">
        <f t="shared" si="11"/>
        <v>2</v>
      </c>
      <c r="P17" s="216">
        <f t="shared" si="11"/>
        <v>0.7843137254901961</v>
      </c>
      <c r="Q17" s="216">
        <f t="shared" si="11"/>
        <v>3.2407407407407405</v>
      </c>
      <c r="R17" s="216">
        <f t="shared" si="11"/>
        <v>2.3923444976076556</v>
      </c>
    </row>
    <row r="18" spans="1:18" ht="25.5">
      <c r="A18" s="192"/>
      <c r="B18" s="192" t="s">
        <v>309</v>
      </c>
      <c r="C18" s="232">
        <f aca="true" t="shared" si="12" ref="C18:H18">SUM(C15:C17)</f>
        <v>45</v>
      </c>
      <c r="D18" s="232">
        <f t="shared" si="12"/>
        <v>45</v>
      </c>
      <c r="E18" s="232">
        <f t="shared" si="12"/>
        <v>9</v>
      </c>
      <c r="F18" s="232">
        <f t="shared" si="12"/>
        <v>10</v>
      </c>
      <c r="G18" s="232">
        <f t="shared" si="12"/>
        <v>22</v>
      </c>
      <c r="H18" s="232">
        <f t="shared" si="12"/>
        <v>17</v>
      </c>
      <c r="I18" s="233">
        <f>SUM(I15:I17)</f>
        <v>34</v>
      </c>
      <c r="J18" s="233">
        <f>SUM(J15:J17)</f>
        <v>27</v>
      </c>
      <c r="K18" s="234">
        <f aca="true" t="shared" si="13" ref="K18:P18">SUM(K15:K17)</f>
        <v>15.845070422535212</v>
      </c>
      <c r="L18" s="234">
        <f t="shared" si="13"/>
        <v>15.306122448979592</v>
      </c>
      <c r="M18" s="234">
        <f t="shared" si="13"/>
        <v>4.568527918781726</v>
      </c>
      <c r="N18" s="234">
        <f t="shared" si="13"/>
        <v>7.299270072992701</v>
      </c>
      <c r="O18" s="234">
        <f t="shared" si="13"/>
        <v>8.8</v>
      </c>
      <c r="P18" s="234">
        <f t="shared" si="13"/>
        <v>6.666666666666667</v>
      </c>
      <c r="Q18" s="234">
        <f>SUM(Q15:Q17)</f>
        <v>15.74074074074074</v>
      </c>
      <c r="R18" s="234">
        <f>SUM(R15:R17)</f>
        <v>12.91866028708134</v>
      </c>
    </row>
    <row r="19" spans="1:18" ht="38.25">
      <c r="A19" s="198" t="s">
        <v>270</v>
      </c>
      <c r="B19" s="215" t="s">
        <v>271</v>
      </c>
      <c r="C19" s="184">
        <v>22</v>
      </c>
      <c r="D19" s="184">
        <v>15</v>
      </c>
      <c r="E19" s="184">
        <v>13</v>
      </c>
      <c r="F19" s="184">
        <v>11</v>
      </c>
      <c r="G19" s="184">
        <v>13</v>
      </c>
      <c r="H19" s="184">
        <v>17</v>
      </c>
      <c r="I19" s="184">
        <v>3</v>
      </c>
      <c r="J19" s="184">
        <v>5</v>
      </c>
      <c r="K19" s="216">
        <f aca="true" t="shared" si="14" ref="K19:R19">(C19/C24)*100</f>
        <v>7.746478873239436</v>
      </c>
      <c r="L19" s="216">
        <f t="shared" si="14"/>
        <v>5.1020408163265305</v>
      </c>
      <c r="M19" s="216">
        <f t="shared" si="14"/>
        <v>6.598984771573605</v>
      </c>
      <c r="N19" s="216">
        <f t="shared" si="14"/>
        <v>8.02919708029197</v>
      </c>
      <c r="O19" s="216">
        <f t="shared" si="14"/>
        <v>5.2</v>
      </c>
      <c r="P19" s="216">
        <f t="shared" si="14"/>
        <v>6.666666666666667</v>
      </c>
      <c r="Q19" s="216">
        <f t="shared" si="14"/>
        <v>1.3888888888888888</v>
      </c>
      <c r="R19" s="216">
        <f t="shared" si="14"/>
        <v>2.3923444976076556</v>
      </c>
    </row>
    <row r="20" spans="1:18" ht="25.5">
      <c r="A20" s="198" t="s">
        <v>272</v>
      </c>
      <c r="B20" s="215" t="s">
        <v>273</v>
      </c>
      <c r="C20" s="184">
        <v>41</v>
      </c>
      <c r="D20" s="184">
        <v>191</v>
      </c>
      <c r="E20" s="184">
        <v>148</v>
      </c>
      <c r="F20" s="184">
        <v>103</v>
      </c>
      <c r="G20" s="184">
        <v>183</v>
      </c>
      <c r="H20" s="184">
        <v>178</v>
      </c>
      <c r="I20" s="184">
        <v>144</v>
      </c>
      <c r="J20" s="184">
        <v>130</v>
      </c>
      <c r="K20" s="216">
        <f aca="true" t="shared" si="15" ref="K20:R20">(C20/C24)*100</f>
        <v>14.43661971830986</v>
      </c>
      <c r="L20" s="216">
        <f t="shared" si="15"/>
        <v>64.96598639455783</v>
      </c>
      <c r="M20" s="216">
        <f t="shared" si="15"/>
        <v>75.1269035532995</v>
      </c>
      <c r="N20" s="216">
        <f t="shared" si="15"/>
        <v>75.18248175182481</v>
      </c>
      <c r="O20" s="216">
        <f t="shared" si="15"/>
        <v>73.2</v>
      </c>
      <c r="P20" s="216">
        <f t="shared" si="15"/>
        <v>69.80392156862744</v>
      </c>
      <c r="Q20" s="216">
        <f t="shared" si="15"/>
        <v>66.66666666666666</v>
      </c>
      <c r="R20" s="216">
        <f t="shared" si="15"/>
        <v>62.20095693779905</v>
      </c>
    </row>
    <row r="21" spans="1:18" ht="15">
      <c r="A21" s="198" t="s">
        <v>274</v>
      </c>
      <c r="B21" s="215" t="s">
        <v>275</v>
      </c>
      <c r="C21" s="184">
        <v>25</v>
      </c>
      <c r="D21" s="184">
        <v>2</v>
      </c>
      <c r="E21" s="184">
        <v>0</v>
      </c>
      <c r="F21" s="184">
        <v>0</v>
      </c>
      <c r="G21" s="184">
        <v>3</v>
      </c>
      <c r="H21" s="184">
        <v>6</v>
      </c>
      <c r="I21" s="231">
        <v>3</v>
      </c>
      <c r="J21" s="231">
        <v>2</v>
      </c>
      <c r="K21" s="216">
        <f aca="true" t="shared" si="16" ref="K21:R21">(C21/C24)*100</f>
        <v>8.80281690140845</v>
      </c>
      <c r="L21" s="216">
        <f t="shared" si="16"/>
        <v>0.6802721088435374</v>
      </c>
      <c r="M21" s="216">
        <f t="shared" si="16"/>
        <v>0</v>
      </c>
      <c r="N21" s="216">
        <f t="shared" si="16"/>
        <v>0</v>
      </c>
      <c r="O21" s="216">
        <f t="shared" si="16"/>
        <v>1.2</v>
      </c>
      <c r="P21" s="216">
        <f t="shared" si="16"/>
        <v>2.3529411764705883</v>
      </c>
      <c r="Q21" s="216">
        <f t="shared" si="16"/>
        <v>1.3888888888888888</v>
      </c>
      <c r="R21" s="216">
        <f t="shared" si="16"/>
        <v>0.9569377990430622</v>
      </c>
    </row>
    <row r="22" spans="1:18" ht="15">
      <c r="A22" s="198" t="s">
        <v>276</v>
      </c>
      <c r="B22" s="215" t="s">
        <v>277</v>
      </c>
      <c r="C22" s="184">
        <v>49</v>
      </c>
      <c r="D22" s="184">
        <v>24</v>
      </c>
      <c r="E22" s="184">
        <v>16</v>
      </c>
      <c r="F22" s="184">
        <v>10</v>
      </c>
      <c r="G22" s="184">
        <v>12</v>
      </c>
      <c r="H22" s="184">
        <v>15</v>
      </c>
      <c r="I22" s="231">
        <v>10</v>
      </c>
      <c r="J22" s="231">
        <v>15</v>
      </c>
      <c r="K22" s="216">
        <f aca="true" t="shared" si="17" ref="K22:R22">(C22/C24)*100</f>
        <v>17.253521126760564</v>
      </c>
      <c r="L22" s="216">
        <f t="shared" si="17"/>
        <v>8.16326530612245</v>
      </c>
      <c r="M22" s="216">
        <f t="shared" si="17"/>
        <v>8.121827411167512</v>
      </c>
      <c r="N22" s="216">
        <f t="shared" si="17"/>
        <v>7.2992700729927</v>
      </c>
      <c r="O22" s="216">
        <f t="shared" si="17"/>
        <v>4.8</v>
      </c>
      <c r="P22" s="216">
        <f t="shared" si="17"/>
        <v>5.88235294117647</v>
      </c>
      <c r="Q22" s="216">
        <f t="shared" si="17"/>
        <v>4.62962962962963</v>
      </c>
      <c r="R22" s="216">
        <f t="shared" si="17"/>
        <v>7.177033492822966</v>
      </c>
    </row>
    <row r="23" spans="1:18" ht="15.75" thickBot="1">
      <c r="A23" s="202"/>
      <c r="B23" s="202" t="s">
        <v>310</v>
      </c>
      <c r="C23" s="232">
        <f aca="true" t="shared" si="18" ref="C23:P23">SUM(C19:C22)</f>
        <v>137</v>
      </c>
      <c r="D23" s="232">
        <f t="shared" si="18"/>
        <v>232</v>
      </c>
      <c r="E23" s="232">
        <f t="shared" si="18"/>
        <v>177</v>
      </c>
      <c r="F23" s="232">
        <f t="shared" si="18"/>
        <v>124</v>
      </c>
      <c r="G23" s="232">
        <f t="shared" si="18"/>
        <v>211</v>
      </c>
      <c r="H23" s="232">
        <f t="shared" si="18"/>
        <v>216</v>
      </c>
      <c r="I23" s="236">
        <f>SUM(I19:I22)</f>
        <v>160</v>
      </c>
      <c r="J23" s="236">
        <f t="shared" si="18"/>
        <v>152</v>
      </c>
      <c r="K23" s="237">
        <f t="shared" si="18"/>
        <v>48.239436619718305</v>
      </c>
      <c r="L23" s="237">
        <f t="shared" si="18"/>
        <v>78.91156462585036</v>
      </c>
      <c r="M23" s="237">
        <f t="shared" si="18"/>
        <v>89.84771573604061</v>
      </c>
      <c r="N23" s="237">
        <f t="shared" si="18"/>
        <v>90.51094890510947</v>
      </c>
      <c r="O23" s="237">
        <f t="shared" si="18"/>
        <v>84.4</v>
      </c>
      <c r="P23" s="237">
        <f t="shared" si="18"/>
        <v>84.70588235294117</v>
      </c>
      <c r="Q23" s="237">
        <f>SUM(Q19:Q22)</f>
        <v>74.07407407407406</v>
      </c>
      <c r="R23" s="237">
        <f>SUM(R19:R22)</f>
        <v>72.72727272727273</v>
      </c>
    </row>
    <row r="24" spans="1:18" ht="15.75" thickTop="1">
      <c r="A24" s="188"/>
      <c r="B24" s="188" t="s">
        <v>236</v>
      </c>
      <c r="C24" s="238">
        <f>SUM(C23,C18,C14)</f>
        <v>284</v>
      </c>
      <c r="D24" s="238">
        <f aca="true" t="shared" si="19" ref="D24:P24">SUM(D23,D18,D14)</f>
        <v>294</v>
      </c>
      <c r="E24" s="238">
        <f t="shared" si="19"/>
        <v>197</v>
      </c>
      <c r="F24" s="238">
        <f t="shared" si="19"/>
        <v>137</v>
      </c>
      <c r="G24" s="238">
        <f t="shared" si="19"/>
        <v>250</v>
      </c>
      <c r="H24" s="238">
        <f t="shared" si="19"/>
        <v>255</v>
      </c>
      <c r="I24" s="238">
        <f>SUM(I23,I18,I14)</f>
        <v>216</v>
      </c>
      <c r="J24" s="238">
        <f t="shared" si="19"/>
        <v>209</v>
      </c>
      <c r="K24" s="239">
        <f t="shared" si="19"/>
        <v>100</v>
      </c>
      <c r="L24" s="239">
        <f t="shared" si="19"/>
        <v>100.00000000000003</v>
      </c>
      <c r="M24" s="239">
        <f t="shared" si="19"/>
        <v>100</v>
      </c>
      <c r="N24" s="239">
        <f t="shared" si="19"/>
        <v>99.99999999999999</v>
      </c>
      <c r="O24" s="239">
        <f t="shared" si="19"/>
        <v>100</v>
      </c>
      <c r="P24" s="239">
        <f t="shared" si="19"/>
        <v>100</v>
      </c>
      <c r="Q24" s="239">
        <f>SUM(Q23,Q18,Q14)</f>
        <v>100</v>
      </c>
      <c r="R24" s="239">
        <f>SUM(R23,R18,R14)</f>
        <v>100</v>
      </c>
    </row>
    <row r="25" spans="1:18" ht="18.75">
      <c r="A25" s="390"/>
      <c r="B25" s="391"/>
      <c r="C25" s="391"/>
      <c r="D25" s="391"/>
      <c r="E25" s="391"/>
      <c r="F25" s="391"/>
      <c r="G25" s="391"/>
      <c r="H25" s="391"/>
      <c r="I25" s="391"/>
      <c r="J25" s="391"/>
      <c r="K25" s="391"/>
      <c r="L25" s="391"/>
      <c r="M25" s="391"/>
      <c r="N25" s="391"/>
      <c r="O25" s="391"/>
      <c r="P25" s="391"/>
      <c r="Q25" s="391"/>
      <c r="R25" s="391"/>
    </row>
  </sheetData>
  <sheetProtection/>
  <mergeCells count="25">
    <mergeCell ref="K3:R3"/>
    <mergeCell ref="C4:C6"/>
    <mergeCell ref="D4:D6"/>
    <mergeCell ref="E4:F4"/>
    <mergeCell ref="G4:G6"/>
    <mergeCell ref="N5:N6"/>
    <mergeCell ref="L4:L6"/>
    <mergeCell ref="M4:N4"/>
    <mergeCell ref="O4:O6"/>
    <mergeCell ref="P4:P6"/>
    <mergeCell ref="A1:R1"/>
    <mergeCell ref="A2:R2"/>
    <mergeCell ref="A3:A6"/>
    <mergeCell ref="B3:B6"/>
    <mergeCell ref="C3:J3"/>
    <mergeCell ref="H4:H6"/>
    <mergeCell ref="I4:I6"/>
    <mergeCell ref="J4:J6"/>
    <mergeCell ref="K4:K6"/>
    <mergeCell ref="A25:R25"/>
    <mergeCell ref="Q4:Q6"/>
    <mergeCell ref="R4:R6"/>
    <mergeCell ref="E5:E6"/>
    <mergeCell ref="F5:F6"/>
    <mergeCell ref="M5:M6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0">
      <selection activeCell="J23" sqref="J23"/>
    </sheetView>
  </sheetViews>
  <sheetFormatPr defaultColWidth="8.796875" defaultRowHeight="15"/>
  <cols>
    <col min="1" max="1" width="2.69921875" style="0" customWidth="1"/>
    <col min="2" max="2" width="27.19921875" style="0" customWidth="1"/>
    <col min="3" max="8" width="4.8984375" style="0" customWidth="1"/>
  </cols>
  <sheetData>
    <row r="1" spans="1:8" ht="15">
      <c r="A1" s="285" t="s">
        <v>311</v>
      </c>
      <c r="B1" s="286"/>
      <c r="C1" s="286"/>
      <c r="D1" s="286"/>
      <c r="E1" s="286"/>
      <c r="F1" s="286"/>
      <c r="G1" s="286"/>
      <c r="H1" s="286"/>
    </row>
    <row r="2" spans="1:8" ht="15.75">
      <c r="A2" s="402" t="s">
        <v>312</v>
      </c>
      <c r="B2" s="402"/>
      <c r="C2" s="402"/>
      <c r="D2" s="402"/>
      <c r="E2" s="402"/>
      <c r="F2" s="402"/>
      <c r="G2" s="402"/>
      <c r="H2" s="402"/>
    </row>
    <row r="3" spans="1:8" ht="15">
      <c r="A3" s="403" t="s">
        <v>40</v>
      </c>
      <c r="B3" s="377" t="s">
        <v>307</v>
      </c>
      <c r="C3" s="375" t="s">
        <v>297</v>
      </c>
      <c r="D3" s="401"/>
      <c r="E3" s="376"/>
      <c r="F3" s="375" t="s">
        <v>298</v>
      </c>
      <c r="G3" s="401"/>
      <c r="H3" s="376"/>
    </row>
    <row r="4" spans="1:8" ht="15">
      <c r="A4" s="404"/>
      <c r="B4" s="378"/>
      <c r="C4" s="377">
        <v>2008</v>
      </c>
      <c r="D4" s="377">
        <v>2009</v>
      </c>
      <c r="E4" s="377">
        <v>2010</v>
      </c>
      <c r="F4" s="377">
        <v>2008</v>
      </c>
      <c r="G4" s="377">
        <v>2009</v>
      </c>
      <c r="H4" s="377">
        <v>2010</v>
      </c>
    </row>
    <row r="5" spans="1:8" ht="15">
      <c r="A5" s="404"/>
      <c r="B5" s="378"/>
      <c r="C5" s="378"/>
      <c r="D5" s="378"/>
      <c r="E5" s="378"/>
      <c r="F5" s="378"/>
      <c r="G5" s="378"/>
      <c r="H5" s="378"/>
    </row>
    <row r="6" spans="1:8" ht="15.75" thickBot="1">
      <c r="A6" s="405"/>
      <c r="B6" s="379"/>
      <c r="C6" s="379"/>
      <c r="D6" s="379"/>
      <c r="E6" s="379"/>
      <c r="F6" s="379"/>
      <c r="G6" s="379"/>
      <c r="H6" s="379"/>
    </row>
    <row r="7" spans="1:8" ht="15.75" thickTop="1">
      <c r="A7" s="195" t="s">
        <v>248</v>
      </c>
      <c r="B7" s="212" t="s">
        <v>249</v>
      </c>
      <c r="C7" s="181">
        <v>0</v>
      </c>
      <c r="D7" s="229">
        <v>0</v>
      </c>
      <c r="E7" s="229">
        <v>1</v>
      </c>
      <c r="F7" s="230">
        <f>(C7/C24)*100</f>
        <v>0</v>
      </c>
      <c r="G7" s="230">
        <f>(D7/D24)*100</f>
        <v>0</v>
      </c>
      <c r="H7" s="230">
        <f>(E7/E24)*100</f>
        <v>3.0303030303030303</v>
      </c>
    </row>
    <row r="8" spans="1:8" ht="25.5">
      <c r="A8" s="198" t="s">
        <v>250</v>
      </c>
      <c r="B8" s="215" t="s">
        <v>251</v>
      </c>
      <c r="C8" s="184">
        <v>0</v>
      </c>
      <c r="D8" s="184">
        <v>0</v>
      </c>
      <c r="E8" s="184">
        <v>0</v>
      </c>
      <c r="F8" s="216">
        <f>(C8/C24)*100</f>
        <v>0</v>
      </c>
      <c r="G8" s="216">
        <f>(D8/D24)*100</f>
        <v>0</v>
      </c>
      <c r="H8" s="216">
        <f>(E8/E24)*100</f>
        <v>0</v>
      </c>
    </row>
    <row r="9" spans="1:8" ht="25.5">
      <c r="A9" s="198" t="s">
        <v>252</v>
      </c>
      <c r="B9" s="215" t="s">
        <v>253</v>
      </c>
      <c r="C9" s="184">
        <v>0</v>
      </c>
      <c r="D9" s="184">
        <v>0</v>
      </c>
      <c r="E9" s="184">
        <v>0</v>
      </c>
      <c r="F9" s="216">
        <f>(C9/C24)*100</f>
        <v>0</v>
      </c>
      <c r="G9" s="216">
        <f>(D9/D24)*100</f>
        <v>0</v>
      </c>
      <c r="H9" s="216">
        <f>(E9/E24)*100</f>
        <v>0</v>
      </c>
    </row>
    <row r="10" spans="1:8" ht="25.5">
      <c r="A10" s="198" t="s">
        <v>254</v>
      </c>
      <c r="B10" s="215" t="s">
        <v>255</v>
      </c>
      <c r="C10" s="184">
        <v>0</v>
      </c>
      <c r="D10" s="184">
        <v>1</v>
      </c>
      <c r="E10" s="184">
        <v>3</v>
      </c>
      <c r="F10" s="216">
        <f>(C10/C24)*100</f>
        <v>0</v>
      </c>
      <c r="G10" s="216">
        <f>(D10/D24)*100</f>
        <v>2.7777777777777777</v>
      </c>
      <c r="H10" s="216">
        <f>(E10/E24)*100</f>
        <v>9.090909090909092</v>
      </c>
    </row>
    <row r="11" spans="1:8" ht="38.25">
      <c r="A11" s="198" t="s">
        <v>256</v>
      </c>
      <c r="B11" s="215" t="s">
        <v>257</v>
      </c>
      <c r="C11" s="184">
        <v>0</v>
      </c>
      <c r="D11" s="184">
        <v>0</v>
      </c>
      <c r="E11" s="184">
        <v>0</v>
      </c>
      <c r="F11" s="216">
        <f>(C11/C24)*100</f>
        <v>0</v>
      </c>
      <c r="G11" s="216">
        <f>(D11/D24)*100</f>
        <v>0</v>
      </c>
      <c r="H11" s="216">
        <f>(E11/E24)*100</f>
        <v>0</v>
      </c>
    </row>
    <row r="12" spans="1:8" ht="15">
      <c r="A12" s="198" t="s">
        <v>258</v>
      </c>
      <c r="B12" s="215" t="s">
        <v>259</v>
      </c>
      <c r="C12" s="184">
        <v>0</v>
      </c>
      <c r="D12" s="231">
        <v>0</v>
      </c>
      <c r="E12" s="231">
        <v>1</v>
      </c>
      <c r="F12" s="216">
        <f>(C12/C24)*100</f>
        <v>0</v>
      </c>
      <c r="G12" s="216">
        <f>(D12/D24)*100</f>
        <v>0</v>
      </c>
      <c r="H12" s="216">
        <f>(E12/E24)*100</f>
        <v>3.0303030303030303</v>
      </c>
    </row>
    <row r="13" spans="1:8" ht="25.5">
      <c r="A13" s="198" t="s">
        <v>260</v>
      </c>
      <c r="B13" s="215" t="s">
        <v>261</v>
      </c>
      <c r="C13" s="184">
        <v>0</v>
      </c>
      <c r="D13" s="184">
        <v>1</v>
      </c>
      <c r="E13" s="184">
        <v>0</v>
      </c>
      <c r="F13" s="216">
        <f>(C13/C24)*100</f>
        <v>0</v>
      </c>
      <c r="G13" s="216">
        <f>(D13/D24)*100</f>
        <v>2.7777777777777777</v>
      </c>
      <c r="H13" s="216">
        <f>(E13/E24)*100</f>
        <v>0</v>
      </c>
    </row>
    <row r="14" spans="1:8" ht="25.5">
      <c r="A14" s="192"/>
      <c r="B14" s="192" t="s">
        <v>308</v>
      </c>
      <c r="C14" s="232">
        <f aca="true" t="shared" si="0" ref="C14:H14">SUM(C7:C13)</f>
        <v>0</v>
      </c>
      <c r="D14" s="233">
        <f t="shared" si="0"/>
        <v>2</v>
      </c>
      <c r="E14" s="233">
        <f t="shared" si="0"/>
        <v>5</v>
      </c>
      <c r="F14" s="234">
        <f t="shared" si="0"/>
        <v>0</v>
      </c>
      <c r="G14" s="234">
        <f t="shared" si="0"/>
        <v>5.555555555555555</v>
      </c>
      <c r="H14" s="234">
        <f t="shared" si="0"/>
        <v>15.151515151515152</v>
      </c>
    </row>
    <row r="15" spans="1:8" ht="38.25">
      <c r="A15" s="198" t="s">
        <v>263</v>
      </c>
      <c r="B15" s="215" t="s">
        <v>264</v>
      </c>
      <c r="C15" s="235">
        <v>0</v>
      </c>
      <c r="D15" s="235">
        <v>1</v>
      </c>
      <c r="E15" s="235">
        <v>0</v>
      </c>
      <c r="F15" s="216">
        <f>(C15/C24)*100</f>
        <v>0</v>
      </c>
      <c r="G15" s="216">
        <f>(D15/D24)*100</f>
        <v>2.7777777777777777</v>
      </c>
      <c r="H15" s="216">
        <f>(E15/E24)*100</f>
        <v>0</v>
      </c>
    </row>
    <row r="16" spans="1:8" ht="38.25">
      <c r="A16" s="198" t="s">
        <v>265</v>
      </c>
      <c r="B16" s="215" t="s">
        <v>266</v>
      </c>
      <c r="C16" s="184">
        <v>0</v>
      </c>
      <c r="D16" s="235">
        <v>0</v>
      </c>
      <c r="E16" s="235">
        <v>0</v>
      </c>
      <c r="F16" s="216">
        <f>(C16/C24)*100</f>
        <v>0</v>
      </c>
      <c r="G16" s="216">
        <f>(D16/D24)*100</f>
        <v>0</v>
      </c>
      <c r="H16" s="216">
        <f>(E16/E24)*100</f>
        <v>0</v>
      </c>
    </row>
    <row r="17" spans="1:8" ht="38.25">
      <c r="A17" s="198" t="s">
        <v>267</v>
      </c>
      <c r="B17" s="215" t="s">
        <v>268</v>
      </c>
      <c r="C17" s="181">
        <v>0</v>
      </c>
      <c r="D17" s="235">
        <v>0</v>
      </c>
      <c r="E17" s="235">
        <v>1</v>
      </c>
      <c r="F17" s="216">
        <f>(C17/C24)*100</f>
        <v>0</v>
      </c>
      <c r="G17" s="216">
        <f>(D17/D24)*100</f>
        <v>0</v>
      </c>
      <c r="H17" s="216">
        <f>(E17/E24)*100</f>
        <v>3.0303030303030303</v>
      </c>
    </row>
    <row r="18" spans="1:8" ht="25.5">
      <c r="A18" s="192"/>
      <c r="B18" s="192" t="s">
        <v>309</v>
      </c>
      <c r="C18" s="232">
        <f aca="true" t="shared" si="1" ref="C18:H18">SUM(C15:C17)</f>
        <v>0</v>
      </c>
      <c r="D18" s="233">
        <f t="shared" si="1"/>
        <v>1</v>
      </c>
      <c r="E18" s="233">
        <f t="shared" si="1"/>
        <v>1</v>
      </c>
      <c r="F18" s="234">
        <f t="shared" si="1"/>
        <v>0</v>
      </c>
      <c r="G18" s="234">
        <f t="shared" si="1"/>
        <v>2.7777777777777777</v>
      </c>
      <c r="H18" s="234">
        <f t="shared" si="1"/>
        <v>3.0303030303030303</v>
      </c>
    </row>
    <row r="19" spans="1:8" ht="38.25">
      <c r="A19" s="198" t="s">
        <v>270</v>
      </c>
      <c r="B19" s="215" t="s">
        <v>271</v>
      </c>
      <c r="C19" s="184">
        <v>2</v>
      </c>
      <c r="D19" s="184">
        <v>1</v>
      </c>
      <c r="E19" s="184">
        <v>1</v>
      </c>
      <c r="F19" s="216">
        <f>(C19/C24)*100</f>
        <v>6.25</v>
      </c>
      <c r="G19" s="216">
        <f>(D19/D24)*100</f>
        <v>2.7777777777777777</v>
      </c>
      <c r="H19" s="216">
        <f>(E19/E24)*100</f>
        <v>3.0303030303030303</v>
      </c>
    </row>
    <row r="20" spans="1:8" ht="25.5">
      <c r="A20" s="198" t="s">
        <v>272</v>
      </c>
      <c r="B20" s="215" t="s">
        <v>273</v>
      </c>
      <c r="C20" s="184">
        <v>17</v>
      </c>
      <c r="D20" s="184">
        <v>22</v>
      </c>
      <c r="E20" s="184">
        <v>16</v>
      </c>
      <c r="F20" s="216">
        <f>(C20/C24)*100</f>
        <v>53.125</v>
      </c>
      <c r="G20" s="216">
        <f>(D20/D24)*100</f>
        <v>61.111111111111114</v>
      </c>
      <c r="H20" s="216">
        <f>(E20/E24)*100</f>
        <v>48.484848484848484</v>
      </c>
    </row>
    <row r="21" spans="1:8" ht="15">
      <c r="A21" s="198" t="s">
        <v>274</v>
      </c>
      <c r="B21" s="215" t="s">
        <v>275</v>
      </c>
      <c r="C21" s="184">
        <v>3</v>
      </c>
      <c r="D21" s="231">
        <v>1</v>
      </c>
      <c r="E21" s="231">
        <v>1</v>
      </c>
      <c r="F21" s="216">
        <f>(C21/C24)*100</f>
        <v>9.375</v>
      </c>
      <c r="G21" s="216">
        <f>(D21/D24)*100</f>
        <v>2.7777777777777777</v>
      </c>
      <c r="H21" s="216">
        <f>(E21/E24)*100</f>
        <v>3.0303030303030303</v>
      </c>
    </row>
    <row r="22" spans="1:8" ht="15">
      <c r="A22" s="198" t="s">
        <v>276</v>
      </c>
      <c r="B22" s="215" t="s">
        <v>277</v>
      </c>
      <c r="C22" s="184">
        <v>10</v>
      </c>
      <c r="D22" s="231">
        <v>9</v>
      </c>
      <c r="E22" s="231">
        <v>9</v>
      </c>
      <c r="F22" s="216">
        <f>(C22/C24)*100</f>
        <v>31.25</v>
      </c>
      <c r="G22" s="216">
        <f>(D22/D24)*100</f>
        <v>25</v>
      </c>
      <c r="H22" s="216">
        <f>(E22/E24)*100</f>
        <v>27.27272727272727</v>
      </c>
    </row>
    <row r="23" spans="1:8" ht="15.75" thickBot="1">
      <c r="A23" s="202"/>
      <c r="B23" s="202" t="s">
        <v>310</v>
      </c>
      <c r="C23" s="232">
        <f aca="true" t="shared" si="2" ref="C23:H23">SUM(C19:C22)</f>
        <v>32</v>
      </c>
      <c r="D23" s="236">
        <f t="shared" si="2"/>
        <v>33</v>
      </c>
      <c r="E23" s="236">
        <f t="shared" si="2"/>
        <v>27</v>
      </c>
      <c r="F23" s="237">
        <f t="shared" si="2"/>
        <v>100</v>
      </c>
      <c r="G23" s="237">
        <f t="shared" si="2"/>
        <v>91.66666666666667</v>
      </c>
      <c r="H23" s="237">
        <f t="shared" si="2"/>
        <v>81.81818181818181</v>
      </c>
    </row>
    <row r="24" spans="1:8" ht="15.75" thickTop="1">
      <c r="A24" s="188"/>
      <c r="B24" s="188" t="s">
        <v>236</v>
      </c>
      <c r="C24" s="238">
        <f aca="true" t="shared" si="3" ref="C24:H24">SUM(C23,C18,C14)</f>
        <v>32</v>
      </c>
      <c r="D24" s="238">
        <f t="shared" si="3"/>
        <v>36</v>
      </c>
      <c r="E24" s="238">
        <f t="shared" si="3"/>
        <v>33</v>
      </c>
      <c r="F24" s="239">
        <f t="shared" si="3"/>
        <v>100</v>
      </c>
      <c r="G24" s="239">
        <f t="shared" si="3"/>
        <v>100</v>
      </c>
      <c r="H24" s="239">
        <f t="shared" si="3"/>
        <v>100</v>
      </c>
    </row>
    <row r="25" spans="1:8" ht="18.75">
      <c r="A25" s="390"/>
      <c r="B25" s="391"/>
      <c r="C25" s="391"/>
      <c r="D25" s="391"/>
      <c r="E25" s="391"/>
      <c r="F25" s="391"/>
      <c r="G25" s="391"/>
      <c r="H25" s="391"/>
    </row>
  </sheetData>
  <sheetProtection/>
  <mergeCells count="13">
    <mergeCell ref="A1:H1"/>
    <mergeCell ref="A2:H2"/>
    <mergeCell ref="A3:A6"/>
    <mergeCell ref="B3:B6"/>
    <mergeCell ref="C3:E3"/>
    <mergeCell ref="F3:H3"/>
    <mergeCell ref="C4:C6"/>
    <mergeCell ref="D4:D6"/>
    <mergeCell ref="E4:E6"/>
    <mergeCell ref="F4:F6"/>
    <mergeCell ref="G4:G6"/>
    <mergeCell ref="H4:H6"/>
    <mergeCell ref="A25:H25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57"/>
  <sheetViews>
    <sheetView tabSelected="1" zoomScalePageLayoutView="0" workbookViewId="0" topLeftCell="A1">
      <selection activeCell="E43" sqref="A43:IV43"/>
    </sheetView>
  </sheetViews>
  <sheetFormatPr defaultColWidth="8.796875" defaultRowHeight="15"/>
  <cols>
    <col min="1" max="1" width="16.19921875" style="0" customWidth="1"/>
    <col min="4" max="4" width="11.59765625" style="0" customWidth="1"/>
  </cols>
  <sheetData>
    <row r="1" spans="1:4" ht="15">
      <c r="A1" s="285" t="s">
        <v>340</v>
      </c>
      <c r="B1" s="285"/>
      <c r="C1" s="285"/>
      <c r="D1" s="285"/>
    </row>
    <row r="2" spans="1:4" ht="45" customHeight="1">
      <c r="A2" s="413" t="s">
        <v>339</v>
      </c>
      <c r="B2" s="414"/>
      <c r="C2" s="414"/>
      <c r="D2" s="415"/>
    </row>
    <row r="3" spans="1:4" ht="42.75" customHeight="1" thickBot="1">
      <c r="A3" s="407" t="s">
        <v>313</v>
      </c>
      <c r="B3" s="408"/>
      <c r="C3" s="408"/>
      <c r="D3" s="409"/>
    </row>
    <row r="4" spans="1:4" ht="15">
      <c r="A4" s="416"/>
      <c r="B4" s="417"/>
      <c r="C4" s="417"/>
      <c r="D4" s="417"/>
    </row>
    <row r="5" spans="1:4" ht="25.5">
      <c r="A5" s="416" t="s">
        <v>314</v>
      </c>
      <c r="B5" s="417" t="s">
        <v>315</v>
      </c>
      <c r="C5" s="417" t="s">
        <v>316</v>
      </c>
      <c r="D5" s="417" t="s">
        <v>317</v>
      </c>
    </row>
    <row r="6" spans="1:4" ht="15.75" thickBot="1">
      <c r="A6" s="418"/>
      <c r="B6" s="419"/>
      <c r="C6" s="419"/>
      <c r="D6" s="420" t="s">
        <v>318</v>
      </c>
    </row>
    <row r="7" spans="1:4" ht="15">
      <c r="A7" s="430" t="s">
        <v>319</v>
      </c>
      <c r="B7" s="431">
        <v>0</v>
      </c>
      <c r="C7" s="431">
        <v>0</v>
      </c>
      <c r="D7" s="431">
        <v>0</v>
      </c>
    </row>
    <row r="8" spans="1:4" ht="15.75" thickBot="1">
      <c r="A8" s="425" t="s">
        <v>320</v>
      </c>
      <c r="B8" s="426">
        <v>1</v>
      </c>
      <c r="C8" s="426">
        <v>0</v>
      </c>
      <c r="D8" s="426">
        <v>0</v>
      </c>
    </row>
    <row r="9" spans="1:4" ht="29.25" customHeight="1" thickBot="1">
      <c r="A9" s="430" t="s">
        <v>321</v>
      </c>
      <c r="B9" s="431">
        <v>0</v>
      </c>
      <c r="C9" s="431">
        <v>0</v>
      </c>
      <c r="D9" s="431">
        <v>2</v>
      </c>
    </row>
    <row r="10" spans="1:4" ht="15">
      <c r="A10" s="421" t="s">
        <v>322</v>
      </c>
      <c r="B10" s="422">
        <v>0</v>
      </c>
      <c r="C10" s="422">
        <v>0</v>
      </c>
      <c r="D10" s="422">
        <v>0</v>
      </c>
    </row>
    <row r="11" spans="1:4" ht="15.75" thickBot="1">
      <c r="A11" s="423"/>
      <c r="B11" s="424"/>
      <c r="C11" s="424"/>
      <c r="D11" s="424"/>
    </row>
    <row r="12" spans="1:4" ht="29.25" customHeight="1">
      <c r="A12" s="430" t="s">
        <v>323</v>
      </c>
      <c r="B12" s="431">
        <v>0</v>
      </c>
      <c r="C12" s="431">
        <v>0</v>
      </c>
      <c r="D12" s="431">
        <v>1</v>
      </c>
    </row>
    <row r="13" spans="1:4" ht="26.25" thickBot="1">
      <c r="A13" s="425" t="s">
        <v>324</v>
      </c>
      <c r="B13" s="426">
        <v>0</v>
      </c>
      <c r="C13" s="426">
        <v>0</v>
      </c>
      <c r="D13" s="426">
        <v>1</v>
      </c>
    </row>
    <row r="14" spans="1:4" ht="15.75" thickBot="1">
      <c r="A14" s="425" t="s">
        <v>325</v>
      </c>
      <c r="B14" s="426">
        <v>1</v>
      </c>
      <c r="C14" s="426">
        <v>0</v>
      </c>
      <c r="D14" s="426">
        <v>0</v>
      </c>
    </row>
    <row r="15" spans="1:4" ht="26.25" thickBot="1">
      <c r="A15" s="425" t="s">
        <v>326</v>
      </c>
      <c r="B15" s="426">
        <v>0</v>
      </c>
      <c r="C15" s="426">
        <v>0</v>
      </c>
      <c r="D15" s="426">
        <v>0</v>
      </c>
    </row>
    <row r="16" spans="1:4" ht="29.25" customHeight="1" thickBot="1">
      <c r="A16" s="430" t="s">
        <v>327</v>
      </c>
      <c r="B16" s="431">
        <v>0</v>
      </c>
      <c r="C16" s="431">
        <v>0</v>
      </c>
      <c r="D16" s="431">
        <v>0</v>
      </c>
    </row>
    <row r="17" spans="1:4" ht="44.25" customHeight="1">
      <c r="A17" s="421" t="s">
        <v>328</v>
      </c>
      <c r="B17" s="422">
        <v>1</v>
      </c>
      <c r="C17" s="422">
        <v>0</v>
      </c>
      <c r="D17" s="422">
        <v>0</v>
      </c>
    </row>
    <row r="18" spans="1:4" ht="15.75" thickBot="1">
      <c r="A18" s="423"/>
      <c r="B18" s="424"/>
      <c r="C18" s="424"/>
      <c r="D18" s="424"/>
    </row>
    <row r="19" spans="1:4" ht="15.75" thickBot="1">
      <c r="A19" s="425" t="s">
        <v>329</v>
      </c>
      <c r="B19" s="426">
        <v>0</v>
      </c>
      <c r="C19" s="426">
        <v>0</v>
      </c>
      <c r="D19" s="426">
        <v>0</v>
      </c>
    </row>
    <row r="20" spans="1:4" ht="15.75" thickBot="1">
      <c r="A20" s="425" t="s">
        <v>330</v>
      </c>
      <c r="B20" s="426">
        <v>0</v>
      </c>
      <c r="C20" s="426">
        <v>0</v>
      </c>
      <c r="D20" s="426">
        <v>0</v>
      </c>
    </row>
    <row r="21" spans="1:4" ht="26.25" thickBot="1">
      <c r="A21" s="425" t="s">
        <v>331</v>
      </c>
      <c r="B21" s="426">
        <v>0</v>
      </c>
      <c r="C21" s="426">
        <v>0</v>
      </c>
      <c r="D21" s="426">
        <v>0</v>
      </c>
    </row>
    <row r="22" spans="1:4" ht="15">
      <c r="A22" s="421" t="s">
        <v>332</v>
      </c>
      <c r="B22" s="422">
        <v>0</v>
      </c>
      <c r="C22" s="422">
        <v>0</v>
      </c>
      <c r="D22" s="422">
        <v>1</v>
      </c>
    </row>
    <row r="23" spans="1:4" ht="15.75" thickBot="1">
      <c r="A23" s="423"/>
      <c r="B23" s="424"/>
      <c r="C23" s="424"/>
      <c r="D23" s="424"/>
    </row>
    <row r="24" spans="1:4" ht="29.25" customHeight="1" thickBot="1">
      <c r="A24" s="430" t="s">
        <v>333</v>
      </c>
      <c r="B24" s="431">
        <v>0</v>
      </c>
      <c r="C24" s="431">
        <v>0</v>
      </c>
      <c r="D24" s="431">
        <v>0</v>
      </c>
    </row>
    <row r="25" spans="1:4" ht="29.25" customHeight="1">
      <c r="A25" s="430" t="s">
        <v>334</v>
      </c>
      <c r="B25" s="431">
        <v>0</v>
      </c>
      <c r="C25" s="431">
        <v>0</v>
      </c>
      <c r="D25" s="431">
        <v>0</v>
      </c>
    </row>
    <row r="26" spans="1:4" ht="51.75" thickBot="1">
      <c r="A26" s="425" t="s">
        <v>335</v>
      </c>
      <c r="B26" s="426">
        <v>0</v>
      </c>
      <c r="C26" s="426">
        <v>0</v>
      </c>
      <c r="D26" s="426">
        <v>1</v>
      </c>
    </row>
    <row r="27" spans="1:4" ht="29.25" customHeight="1" thickBot="1">
      <c r="A27" s="430" t="s">
        <v>336</v>
      </c>
      <c r="B27" s="431">
        <v>0</v>
      </c>
      <c r="C27" s="431">
        <v>0</v>
      </c>
      <c r="D27" s="431">
        <v>0</v>
      </c>
    </row>
    <row r="28" spans="1:4" ht="15">
      <c r="A28" s="430" t="s">
        <v>337</v>
      </c>
      <c r="B28" s="431">
        <v>0</v>
      </c>
      <c r="C28" s="431">
        <v>0</v>
      </c>
      <c r="D28" s="431">
        <v>0</v>
      </c>
    </row>
    <row r="29" spans="1:4" ht="15.75" thickBot="1">
      <c r="A29" s="427" t="s">
        <v>338</v>
      </c>
      <c r="B29" s="428">
        <v>3</v>
      </c>
      <c r="C29" s="428">
        <v>0</v>
      </c>
      <c r="D29" s="428">
        <v>6</v>
      </c>
    </row>
    <row r="30" spans="1:4" ht="15">
      <c r="A30" s="429"/>
      <c r="B30" s="429"/>
      <c r="C30" s="429"/>
      <c r="D30" s="429"/>
    </row>
    <row r="31" spans="1:4" ht="44.25" customHeight="1">
      <c r="A31" s="410" t="s">
        <v>341</v>
      </c>
      <c r="B31" s="411"/>
      <c r="C31" s="411"/>
      <c r="D31" s="412"/>
    </row>
    <row r="32" spans="1:4" ht="15">
      <c r="A32" s="416"/>
      <c r="B32" s="417"/>
      <c r="C32" s="417"/>
      <c r="D32" s="417"/>
    </row>
    <row r="33" spans="1:4" ht="25.5">
      <c r="A33" s="416" t="s">
        <v>314</v>
      </c>
      <c r="B33" s="417" t="s">
        <v>315</v>
      </c>
      <c r="C33" s="417" t="s">
        <v>316</v>
      </c>
      <c r="D33" s="417" t="s">
        <v>317</v>
      </c>
    </row>
    <row r="34" spans="1:4" ht="15.75" thickBot="1">
      <c r="A34" s="418"/>
      <c r="B34" s="419"/>
      <c r="C34" s="419"/>
      <c r="D34" s="420" t="s">
        <v>318</v>
      </c>
    </row>
    <row r="35" spans="1:4" ht="15">
      <c r="A35" s="421" t="s">
        <v>319</v>
      </c>
      <c r="B35" s="422">
        <v>1</v>
      </c>
      <c r="C35" s="422">
        <v>0</v>
      </c>
      <c r="D35" s="422">
        <v>0</v>
      </c>
    </row>
    <row r="36" spans="1:4" ht="15.75" thickBot="1">
      <c r="A36" s="423"/>
      <c r="B36" s="424"/>
      <c r="C36" s="424"/>
      <c r="D36" s="424"/>
    </row>
    <row r="37" spans="1:4" ht="17.25" customHeight="1" thickBot="1">
      <c r="A37" s="430" t="s">
        <v>320</v>
      </c>
      <c r="B37" s="431">
        <v>3</v>
      </c>
      <c r="C37" s="431">
        <v>0</v>
      </c>
      <c r="D37" s="431">
        <v>0</v>
      </c>
    </row>
    <row r="38" spans="1:4" ht="33" customHeight="1" thickBot="1">
      <c r="A38" s="430" t="s">
        <v>342</v>
      </c>
      <c r="B38" s="431">
        <v>1</v>
      </c>
      <c r="C38" s="431">
        <v>2</v>
      </c>
      <c r="D38" s="432">
        <v>10</v>
      </c>
    </row>
    <row r="39" spans="1:4" ht="15.75" thickBot="1">
      <c r="A39" s="430" t="s">
        <v>322</v>
      </c>
      <c r="B39" s="431">
        <v>4</v>
      </c>
      <c r="C39" s="431">
        <v>0</v>
      </c>
      <c r="D39" s="431">
        <v>6</v>
      </c>
    </row>
    <row r="40" spans="1:4" ht="29.25" customHeight="1">
      <c r="A40" s="430" t="s">
        <v>323</v>
      </c>
      <c r="B40" s="431">
        <v>2</v>
      </c>
      <c r="C40" s="431">
        <v>0</v>
      </c>
      <c r="D40" s="431">
        <v>6</v>
      </c>
    </row>
    <row r="41" spans="1:4" ht="26.25" thickBot="1">
      <c r="A41" s="425" t="s">
        <v>324</v>
      </c>
      <c r="B41" s="426">
        <v>3</v>
      </c>
      <c r="C41" s="426">
        <v>0</v>
      </c>
      <c r="D41" s="426">
        <v>50</v>
      </c>
    </row>
    <row r="42" spans="1:4" ht="29.25" customHeight="1" thickBot="1">
      <c r="A42" s="430" t="s">
        <v>325</v>
      </c>
      <c r="B42" s="431">
        <v>3</v>
      </c>
      <c r="C42" s="431">
        <v>1</v>
      </c>
      <c r="D42" s="431">
        <v>13</v>
      </c>
    </row>
    <row r="43" spans="1:4" ht="29.25" customHeight="1" thickBot="1">
      <c r="A43" s="430" t="s">
        <v>326</v>
      </c>
      <c r="B43" s="431">
        <v>2</v>
      </c>
      <c r="C43" s="431">
        <v>0</v>
      </c>
      <c r="D43" s="431">
        <v>7</v>
      </c>
    </row>
    <row r="44" spans="1:4" ht="29.25" customHeight="1" thickBot="1">
      <c r="A44" s="430" t="s">
        <v>343</v>
      </c>
      <c r="B44" s="431">
        <v>2</v>
      </c>
      <c r="C44" s="431">
        <v>0</v>
      </c>
      <c r="D44" s="431">
        <v>12</v>
      </c>
    </row>
    <row r="45" spans="1:4" ht="32.25" customHeight="1" thickBot="1">
      <c r="A45" s="430" t="s">
        <v>328</v>
      </c>
      <c r="B45" s="431">
        <v>3</v>
      </c>
      <c r="C45" s="431">
        <v>0</v>
      </c>
      <c r="D45" s="431">
        <v>24</v>
      </c>
    </row>
    <row r="46" spans="1:4" ht="15">
      <c r="A46" s="421" t="s">
        <v>344</v>
      </c>
      <c r="B46" s="422">
        <v>2</v>
      </c>
      <c r="C46" s="422">
        <v>0</v>
      </c>
      <c r="D46" s="422">
        <v>1</v>
      </c>
    </row>
    <row r="47" spans="1:4" ht="15.75" thickBot="1">
      <c r="A47" s="423"/>
      <c r="B47" s="424"/>
      <c r="C47" s="424"/>
      <c r="D47" s="424"/>
    </row>
    <row r="48" spans="1:4" ht="29.25" customHeight="1" thickBot="1">
      <c r="A48" s="430" t="s">
        <v>345</v>
      </c>
      <c r="B48" s="431">
        <v>1</v>
      </c>
      <c r="C48" s="431">
        <v>0</v>
      </c>
      <c r="D48" s="431">
        <v>2</v>
      </c>
    </row>
    <row r="49" spans="1:4" ht="15.75" thickBot="1">
      <c r="A49" s="430" t="s">
        <v>332</v>
      </c>
      <c r="B49" s="431">
        <v>3</v>
      </c>
      <c r="C49" s="431">
        <v>1</v>
      </c>
      <c r="D49" s="431">
        <v>16</v>
      </c>
    </row>
    <row r="50" spans="1:4" ht="29.25" customHeight="1" thickBot="1">
      <c r="A50" s="430" t="s">
        <v>333</v>
      </c>
      <c r="B50" s="431">
        <v>0</v>
      </c>
      <c r="C50" s="431">
        <v>0</v>
      </c>
      <c r="D50" s="431">
        <v>0</v>
      </c>
    </row>
    <row r="51" spans="1:4" ht="29.25" customHeight="1">
      <c r="A51" s="430" t="s">
        <v>334</v>
      </c>
      <c r="B51" s="431">
        <v>1</v>
      </c>
      <c r="C51" s="431">
        <v>0</v>
      </c>
      <c r="D51" s="431">
        <v>6</v>
      </c>
    </row>
    <row r="52" spans="1:4" ht="51.75" thickBot="1">
      <c r="A52" s="425" t="s">
        <v>335</v>
      </c>
      <c r="B52" s="426">
        <v>0</v>
      </c>
      <c r="C52" s="426">
        <v>0</v>
      </c>
      <c r="D52" s="426">
        <v>7</v>
      </c>
    </row>
    <row r="53" spans="1:4" ht="29.25" customHeight="1">
      <c r="A53" s="421" t="s">
        <v>336</v>
      </c>
      <c r="B53" s="422">
        <v>1</v>
      </c>
      <c r="C53" s="422">
        <v>0</v>
      </c>
      <c r="D53" s="422">
        <v>8</v>
      </c>
    </row>
    <row r="54" spans="1:4" ht="15.75" thickBot="1">
      <c r="A54" s="423"/>
      <c r="B54" s="424"/>
      <c r="C54" s="424"/>
      <c r="D54" s="424"/>
    </row>
    <row r="55" spans="1:4" ht="15">
      <c r="A55" s="421" t="s">
        <v>337</v>
      </c>
      <c r="B55" s="422">
        <v>1</v>
      </c>
      <c r="C55" s="422">
        <v>0</v>
      </c>
      <c r="D55" s="422">
        <v>0</v>
      </c>
    </row>
    <row r="56" spans="1:4" ht="15.75" thickBot="1">
      <c r="A56" s="423"/>
      <c r="B56" s="424"/>
      <c r="C56" s="424"/>
      <c r="D56" s="424"/>
    </row>
    <row r="57" spans="1:4" ht="29.25" thickBot="1">
      <c r="A57" s="241" t="s">
        <v>346</v>
      </c>
      <c r="B57" s="242">
        <v>33</v>
      </c>
      <c r="C57" s="242">
        <v>4</v>
      </c>
      <c r="D57" s="242">
        <v>172</v>
      </c>
    </row>
  </sheetData>
  <sheetProtection/>
  <mergeCells count="32">
    <mergeCell ref="A55:A56"/>
    <mergeCell ref="B55:B56"/>
    <mergeCell ref="C55:C56"/>
    <mergeCell ref="D55:D56"/>
    <mergeCell ref="A53:A54"/>
    <mergeCell ref="B53:B54"/>
    <mergeCell ref="C53:C54"/>
    <mergeCell ref="D53:D54"/>
    <mergeCell ref="A46:A47"/>
    <mergeCell ref="B46:B47"/>
    <mergeCell ref="C46:C47"/>
    <mergeCell ref="D46:D47"/>
    <mergeCell ref="A35:A36"/>
    <mergeCell ref="B35:B36"/>
    <mergeCell ref="C35:C36"/>
    <mergeCell ref="D35:D36"/>
    <mergeCell ref="A31:D31"/>
    <mergeCell ref="A2:D2"/>
    <mergeCell ref="A1:D1"/>
    <mergeCell ref="A22:A23"/>
    <mergeCell ref="B22:B23"/>
    <mergeCell ref="C22:C23"/>
    <mergeCell ref="D22:D23"/>
    <mergeCell ref="A17:A18"/>
    <mergeCell ref="B17:B18"/>
    <mergeCell ref="C17:C18"/>
    <mergeCell ref="D17:D18"/>
    <mergeCell ref="A10:A11"/>
    <mergeCell ref="B10:B11"/>
    <mergeCell ref="C10:C11"/>
    <mergeCell ref="D10:D11"/>
    <mergeCell ref="A3:D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F4" sqref="F4"/>
    </sheetView>
  </sheetViews>
  <sheetFormatPr defaultColWidth="8.796875" defaultRowHeight="15"/>
  <cols>
    <col min="1" max="1" width="9.59765625" style="0" customWidth="1"/>
    <col min="2" max="2" width="34.09765625" style="0" customWidth="1"/>
    <col min="3" max="4" width="8.296875" style="0" customWidth="1"/>
    <col min="5" max="5" width="9.8984375" style="0" customWidth="1"/>
  </cols>
  <sheetData>
    <row r="1" spans="1:5" ht="15">
      <c r="A1" s="285" t="s">
        <v>348</v>
      </c>
      <c r="B1" s="285"/>
      <c r="C1" s="285"/>
      <c r="D1" s="285"/>
      <c r="E1" s="285"/>
    </row>
    <row r="2" spans="1:5" ht="15.75">
      <c r="A2" s="304" t="s">
        <v>39</v>
      </c>
      <c r="B2" s="304"/>
      <c r="C2" s="304"/>
      <c r="D2" s="304"/>
      <c r="E2" s="304"/>
    </row>
    <row r="3" spans="1:5" ht="15.75" thickBot="1">
      <c r="A3" s="21"/>
      <c r="B3" s="22"/>
      <c r="C3" s="22"/>
      <c r="D3" s="22"/>
      <c r="E3" s="22"/>
    </row>
    <row r="4" spans="1:5" ht="15">
      <c r="A4" s="296" t="s">
        <v>40</v>
      </c>
      <c r="B4" s="302" t="s">
        <v>41</v>
      </c>
      <c r="C4" s="300" t="s">
        <v>42</v>
      </c>
      <c r="D4" s="301"/>
      <c r="E4" s="23" t="s">
        <v>43</v>
      </c>
    </row>
    <row r="5" spans="1:5" ht="15.75" thickBot="1">
      <c r="A5" s="297"/>
      <c r="B5" s="303"/>
      <c r="C5" s="24" t="s">
        <v>44</v>
      </c>
      <c r="D5" s="24" t="s">
        <v>45</v>
      </c>
      <c r="E5" s="25" t="s">
        <v>46</v>
      </c>
    </row>
    <row r="6" spans="1:5" ht="15.75" thickTop="1">
      <c r="A6" s="26" t="s">
        <v>47</v>
      </c>
      <c r="B6" s="27" t="s">
        <v>48</v>
      </c>
      <c r="C6" s="28">
        <v>7</v>
      </c>
      <c r="D6" s="28">
        <v>7</v>
      </c>
      <c r="E6" s="29">
        <v>0</v>
      </c>
    </row>
    <row r="7" spans="1:5" ht="15">
      <c r="A7" s="26" t="s">
        <v>49</v>
      </c>
      <c r="B7" s="30" t="s">
        <v>50</v>
      </c>
      <c r="C7" s="31">
        <v>0</v>
      </c>
      <c r="D7" s="31">
        <v>0</v>
      </c>
      <c r="E7" s="29">
        <v>0</v>
      </c>
    </row>
    <row r="8" spans="1:5" ht="15">
      <c r="A8" s="32" t="s">
        <v>51</v>
      </c>
      <c r="B8" s="33" t="s">
        <v>52</v>
      </c>
      <c r="C8" s="34">
        <v>7</v>
      </c>
      <c r="D8" s="34">
        <v>5</v>
      </c>
      <c r="E8" s="35">
        <f>(C8-D8)/D8*100</f>
        <v>40</v>
      </c>
    </row>
    <row r="9" spans="1:5" ht="15">
      <c r="A9" s="26" t="s">
        <v>53</v>
      </c>
      <c r="B9" s="30" t="s">
        <v>54</v>
      </c>
      <c r="C9" s="31">
        <v>13</v>
      </c>
      <c r="D9" s="31">
        <v>7</v>
      </c>
      <c r="E9" s="36">
        <f aca="true" t="shared" si="0" ref="E9:E17">(C9-D9)/D9*100</f>
        <v>85.71428571428571</v>
      </c>
    </row>
    <row r="10" spans="1:5" ht="15">
      <c r="A10" s="26" t="s">
        <v>55</v>
      </c>
      <c r="B10" s="30" t="s">
        <v>56</v>
      </c>
      <c r="C10" s="31">
        <v>2</v>
      </c>
      <c r="D10" s="31">
        <v>4</v>
      </c>
      <c r="E10" s="36">
        <f t="shared" si="0"/>
        <v>-50</v>
      </c>
    </row>
    <row r="11" spans="1:5" ht="15">
      <c r="A11" s="37" t="s">
        <v>57</v>
      </c>
      <c r="B11" s="30" t="s">
        <v>58</v>
      </c>
      <c r="C11" s="31">
        <v>1</v>
      </c>
      <c r="D11" s="31">
        <v>1</v>
      </c>
      <c r="E11" s="36">
        <f t="shared" si="0"/>
        <v>0</v>
      </c>
    </row>
    <row r="12" spans="1:5" ht="15">
      <c r="A12" s="26" t="s">
        <v>59</v>
      </c>
      <c r="B12" s="30" t="s">
        <v>60</v>
      </c>
      <c r="C12" s="34">
        <v>3</v>
      </c>
      <c r="D12" s="34">
        <v>6</v>
      </c>
      <c r="E12" s="36">
        <f t="shared" si="0"/>
        <v>-50</v>
      </c>
    </row>
    <row r="13" spans="1:5" ht="15">
      <c r="A13" s="26" t="s">
        <v>61</v>
      </c>
      <c r="B13" s="30" t="s">
        <v>62</v>
      </c>
      <c r="C13" s="34">
        <v>0</v>
      </c>
      <c r="D13" s="34">
        <v>0</v>
      </c>
      <c r="E13" s="35">
        <v>0</v>
      </c>
    </row>
    <row r="14" spans="1:5" ht="15">
      <c r="A14" s="38" t="s">
        <v>63</v>
      </c>
      <c r="B14" s="39" t="s">
        <v>64</v>
      </c>
      <c r="C14" s="31">
        <v>0</v>
      </c>
      <c r="D14" s="40">
        <v>0</v>
      </c>
      <c r="E14" s="36">
        <v>0</v>
      </c>
    </row>
    <row r="15" spans="1:5" ht="15">
      <c r="A15" s="26" t="s">
        <v>65</v>
      </c>
      <c r="B15" s="30" t="s">
        <v>66</v>
      </c>
      <c r="C15" s="31">
        <v>1</v>
      </c>
      <c r="D15" s="40">
        <v>1</v>
      </c>
      <c r="E15" s="36">
        <f t="shared" si="0"/>
        <v>0</v>
      </c>
    </row>
    <row r="16" spans="1:5" ht="15.75" thickBot="1">
      <c r="A16" s="41" t="s">
        <v>67</v>
      </c>
      <c r="B16" s="42" t="s">
        <v>68</v>
      </c>
      <c r="C16" s="43">
        <v>520</v>
      </c>
      <c r="D16" s="44">
        <v>624</v>
      </c>
      <c r="E16" s="45">
        <f t="shared" si="0"/>
        <v>-16.666666666666664</v>
      </c>
    </row>
    <row r="17" spans="1:5" ht="15.75" thickBot="1">
      <c r="A17" s="46"/>
      <c r="B17" s="47" t="s">
        <v>69</v>
      </c>
      <c r="C17" s="48">
        <f>SUM(C6:C16)</f>
        <v>554</v>
      </c>
      <c r="D17" s="48">
        <f>SUM(D6:D16)</f>
        <v>655</v>
      </c>
      <c r="E17" s="49">
        <f t="shared" si="0"/>
        <v>-15.419847328244273</v>
      </c>
    </row>
    <row r="18" spans="1:5" ht="15.75" thickBot="1">
      <c r="A18" s="22"/>
      <c r="B18" s="22"/>
      <c r="C18" s="22"/>
      <c r="D18" s="50"/>
      <c r="E18" s="51"/>
    </row>
    <row r="19" spans="1:5" ht="15">
      <c r="A19" s="296" t="s">
        <v>40</v>
      </c>
      <c r="B19" s="298" t="s">
        <v>70</v>
      </c>
      <c r="C19" s="300" t="s">
        <v>42</v>
      </c>
      <c r="D19" s="301"/>
      <c r="E19" s="23" t="s">
        <v>43</v>
      </c>
    </row>
    <row r="20" spans="1:5" ht="15.75" thickBot="1">
      <c r="A20" s="297"/>
      <c r="B20" s="299"/>
      <c r="C20" s="24" t="s">
        <v>44</v>
      </c>
      <c r="D20" s="24" t="s">
        <v>45</v>
      </c>
      <c r="E20" s="25" t="s">
        <v>46</v>
      </c>
    </row>
    <row r="21" spans="1:5" ht="15.75" thickTop="1">
      <c r="A21" s="26" t="s">
        <v>71</v>
      </c>
      <c r="B21" s="30" t="s">
        <v>72</v>
      </c>
      <c r="C21" s="52">
        <v>0</v>
      </c>
      <c r="D21" s="52">
        <v>0</v>
      </c>
      <c r="E21" s="29">
        <v>0</v>
      </c>
    </row>
    <row r="22" spans="1:5" ht="15">
      <c r="A22" s="26" t="s">
        <v>73</v>
      </c>
      <c r="B22" s="30" t="s">
        <v>50</v>
      </c>
      <c r="C22" s="53">
        <v>0</v>
      </c>
      <c r="D22" s="53">
        <v>0</v>
      </c>
      <c r="E22" s="29">
        <v>0</v>
      </c>
    </row>
    <row r="23" spans="1:5" ht="15">
      <c r="A23" s="32" t="s">
        <v>74</v>
      </c>
      <c r="B23" s="54" t="s">
        <v>52</v>
      </c>
      <c r="C23" s="53">
        <v>0</v>
      </c>
      <c r="D23" s="53">
        <v>0</v>
      </c>
      <c r="E23" s="36">
        <v>0</v>
      </c>
    </row>
    <row r="24" spans="1:5" ht="15">
      <c r="A24" s="32" t="s">
        <v>75</v>
      </c>
      <c r="B24" s="30" t="s">
        <v>76</v>
      </c>
      <c r="C24" s="53">
        <v>0</v>
      </c>
      <c r="D24" s="53">
        <v>0</v>
      </c>
      <c r="E24" s="36">
        <v>0</v>
      </c>
    </row>
    <row r="25" spans="1:5" ht="15">
      <c r="A25" s="37" t="s">
        <v>77</v>
      </c>
      <c r="B25" s="30" t="s">
        <v>58</v>
      </c>
      <c r="C25" s="53">
        <v>0</v>
      </c>
      <c r="D25" s="53">
        <v>0</v>
      </c>
      <c r="E25" s="36">
        <v>0</v>
      </c>
    </row>
    <row r="26" spans="1:5" ht="15">
      <c r="A26" s="26" t="s">
        <v>78</v>
      </c>
      <c r="B26" s="30" t="s">
        <v>60</v>
      </c>
      <c r="C26" s="55">
        <v>0</v>
      </c>
      <c r="D26" s="55">
        <v>0</v>
      </c>
      <c r="E26" s="36">
        <v>0</v>
      </c>
    </row>
    <row r="27" spans="1:5" ht="15.75" thickBot="1">
      <c r="A27" s="56" t="s">
        <v>79</v>
      </c>
      <c r="B27" s="57" t="s">
        <v>80</v>
      </c>
      <c r="C27" s="58">
        <v>0</v>
      </c>
      <c r="D27" s="58">
        <v>0</v>
      </c>
      <c r="E27" s="36">
        <v>0</v>
      </c>
    </row>
    <row r="28" spans="1:5" ht="15.75" thickBot="1">
      <c r="A28" s="46"/>
      <c r="B28" s="47" t="s">
        <v>81</v>
      </c>
      <c r="C28" s="59">
        <f>SUM(C21:C27)</f>
        <v>0</v>
      </c>
      <c r="D28" s="59">
        <f>SUM(D21:D27)</f>
        <v>0</v>
      </c>
      <c r="E28" s="60">
        <v>0</v>
      </c>
    </row>
    <row r="29" spans="1:5" ht="15.75" thickBot="1">
      <c r="A29" s="22"/>
      <c r="B29" s="22"/>
      <c r="C29" s="22"/>
      <c r="D29" s="22"/>
      <c r="E29" s="22"/>
    </row>
    <row r="30" spans="1:5" ht="15">
      <c r="A30" s="296" t="s">
        <v>40</v>
      </c>
      <c r="B30" s="302" t="s">
        <v>82</v>
      </c>
      <c r="C30" s="300" t="s">
        <v>42</v>
      </c>
      <c r="D30" s="301"/>
      <c r="E30" s="23" t="s">
        <v>43</v>
      </c>
    </row>
    <row r="31" spans="1:5" ht="15.75" thickBot="1">
      <c r="A31" s="297"/>
      <c r="B31" s="303"/>
      <c r="C31" s="24" t="s">
        <v>44</v>
      </c>
      <c r="D31" s="24" t="s">
        <v>45</v>
      </c>
      <c r="E31" s="25" t="s">
        <v>46</v>
      </c>
    </row>
    <row r="32" spans="1:5" ht="15.75" thickTop="1">
      <c r="A32" s="26" t="s">
        <v>83</v>
      </c>
      <c r="B32" s="30" t="s">
        <v>72</v>
      </c>
      <c r="C32" s="61">
        <v>0</v>
      </c>
      <c r="D32" s="61">
        <v>0</v>
      </c>
      <c r="E32" s="62">
        <v>0</v>
      </c>
    </row>
    <row r="33" spans="1:5" ht="15">
      <c r="A33" s="26" t="s">
        <v>84</v>
      </c>
      <c r="B33" s="33" t="s">
        <v>50</v>
      </c>
      <c r="C33" s="53">
        <v>0</v>
      </c>
      <c r="D33" s="53">
        <v>0</v>
      </c>
      <c r="E33" s="36">
        <v>0</v>
      </c>
    </row>
    <row r="34" spans="1:5" ht="15">
      <c r="A34" s="32" t="s">
        <v>85</v>
      </c>
      <c r="B34" s="63" t="s">
        <v>52</v>
      </c>
      <c r="C34" s="53">
        <v>0</v>
      </c>
      <c r="D34" s="53">
        <v>0</v>
      </c>
      <c r="E34" s="36">
        <v>0</v>
      </c>
    </row>
    <row r="35" spans="1:5" ht="15">
      <c r="A35" s="37" t="s">
        <v>86</v>
      </c>
      <c r="B35" s="33" t="s">
        <v>58</v>
      </c>
      <c r="C35" s="53">
        <v>0</v>
      </c>
      <c r="D35" s="53">
        <v>0</v>
      </c>
      <c r="E35" s="36">
        <v>0</v>
      </c>
    </row>
    <row r="36" spans="1:5" ht="15">
      <c r="A36" s="26" t="s">
        <v>87</v>
      </c>
      <c r="B36" s="33" t="s">
        <v>88</v>
      </c>
      <c r="C36" s="64">
        <v>0</v>
      </c>
      <c r="D36" s="64">
        <v>0</v>
      </c>
      <c r="E36" s="36">
        <v>0</v>
      </c>
    </row>
    <row r="37" spans="1:5" ht="15">
      <c r="A37" s="37" t="s">
        <v>89</v>
      </c>
      <c r="B37" s="33" t="s">
        <v>90</v>
      </c>
      <c r="C37" s="53">
        <v>0</v>
      </c>
      <c r="D37" s="53">
        <v>0</v>
      </c>
      <c r="E37" s="36">
        <v>0</v>
      </c>
    </row>
    <row r="38" spans="1:5" ht="15.75" thickBot="1">
      <c r="A38" s="56" t="s">
        <v>89</v>
      </c>
      <c r="B38" s="65" t="s">
        <v>80</v>
      </c>
      <c r="C38" s="58">
        <f>SUM(C32:C37)</f>
        <v>0</v>
      </c>
      <c r="D38" s="58">
        <v>0</v>
      </c>
      <c r="E38" s="45">
        <v>0</v>
      </c>
    </row>
    <row r="39" spans="1:5" ht="15.75" thickBot="1">
      <c r="A39" s="46"/>
      <c r="B39" s="66" t="s">
        <v>91</v>
      </c>
      <c r="C39" s="59">
        <f>SUM(C32:C38)</f>
        <v>0</v>
      </c>
      <c r="D39" s="59">
        <f>SUM(D32:D37)</f>
        <v>0</v>
      </c>
      <c r="E39" s="60">
        <v>0</v>
      </c>
    </row>
    <row r="40" spans="1:5" ht="15.75" thickBot="1">
      <c r="A40" s="22"/>
      <c r="B40" s="22"/>
      <c r="C40" s="22"/>
      <c r="D40" s="22"/>
      <c r="E40" s="22"/>
    </row>
    <row r="41" spans="1:5" ht="15">
      <c r="A41" s="296" t="s">
        <v>40</v>
      </c>
      <c r="B41" s="298" t="s">
        <v>92</v>
      </c>
      <c r="C41" s="300" t="s">
        <v>42</v>
      </c>
      <c r="D41" s="301"/>
      <c r="E41" s="23" t="s">
        <v>43</v>
      </c>
    </row>
    <row r="42" spans="1:5" ht="15.75" thickBot="1">
      <c r="A42" s="297"/>
      <c r="B42" s="299"/>
      <c r="C42" s="24" t="s">
        <v>44</v>
      </c>
      <c r="D42" s="24" t="s">
        <v>45</v>
      </c>
      <c r="E42" s="25" t="s">
        <v>46</v>
      </c>
    </row>
    <row r="43" spans="1:5" ht="15.75" thickTop="1">
      <c r="A43" s="26" t="s">
        <v>93</v>
      </c>
      <c r="B43" s="30" t="s">
        <v>72</v>
      </c>
      <c r="C43" s="52">
        <v>0</v>
      </c>
      <c r="D43" s="52">
        <v>0</v>
      </c>
      <c r="E43" s="62">
        <v>0</v>
      </c>
    </row>
    <row r="44" spans="1:5" ht="15">
      <c r="A44" s="26" t="s">
        <v>94</v>
      </c>
      <c r="B44" s="30" t="s">
        <v>50</v>
      </c>
      <c r="C44" s="53">
        <v>0</v>
      </c>
      <c r="D44" s="53">
        <v>0</v>
      </c>
      <c r="E44" s="36">
        <v>0</v>
      </c>
    </row>
    <row r="45" spans="1:5" ht="15">
      <c r="A45" s="32" t="s">
        <v>95</v>
      </c>
      <c r="B45" s="67" t="s">
        <v>52</v>
      </c>
      <c r="C45" s="53">
        <v>0</v>
      </c>
      <c r="D45" s="53">
        <v>0</v>
      </c>
      <c r="E45" s="36">
        <v>0</v>
      </c>
    </row>
    <row r="46" spans="1:5" ht="15">
      <c r="A46" s="37" t="s">
        <v>96</v>
      </c>
      <c r="B46" s="30" t="s">
        <v>58</v>
      </c>
      <c r="C46" s="53">
        <v>0</v>
      </c>
      <c r="D46" s="53">
        <v>0</v>
      </c>
      <c r="E46" s="36">
        <v>0</v>
      </c>
    </row>
    <row r="47" spans="1:5" ht="15">
      <c r="A47" s="26" t="s">
        <v>97</v>
      </c>
      <c r="B47" s="30" t="s">
        <v>60</v>
      </c>
      <c r="C47" s="55">
        <v>0</v>
      </c>
      <c r="D47" s="55">
        <v>0</v>
      </c>
      <c r="E47" s="36">
        <v>0</v>
      </c>
    </row>
    <row r="48" spans="1:5" ht="15.75" thickBot="1">
      <c r="A48" s="56" t="s">
        <v>98</v>
      </c>
      <c r="B48" s="65" t="s">
        <v>80</v>
      </c>
      <c r="C48" s="58">
        <v>0</v>
      </c>
      <c r="D48" s="58">
        <v>0</v>
      </c>
      <c r="E48" s="45">
        <v>0</v>
      </c>
    </row>
    <row r="49" spans="1:5" ht="15.75" thickBot="1">
      <c r="A49" s="46"/>
      <c r="B49" s="47" t="s">
        <v>99</v>
      </c>
      <c r="C49" s="59">
        <f>SUM(C43:C48)</f>
        <v>0</v>
      </c>
      <c r="D49" s="59">
        <f>SUM(D43:D48)</f>
        <v>0</v>
      </c>
      <c r="E49" s="60">
        <v>0</v>
      </c>
    </row>
    <row r="50" spans="1:5" ht="15.75" thickBot="1">
      <c r="A50" s="68"/>
      <c r="B50" s="69"/>
      <c r="C50" s="50"/>
      <c r="D50" s="50"/>
      <c r="E50" s="51"/>
    </row>
    <row r="51" spans="1:5" ht="15.75" thickBot="1">
      <c r="A51" s="70"/>
      <c r="B51" s="66" t="s">
        <v>100</v>
      </c>
      <c r="C51" s="59">
        <v>554</v>
      </c>
      <c r="D51" s="71">
        <v>655</v>
      </c>
      <c r="E51" s="72">
        <f>(C51-D51)/D51*100</f>
        <v>-15.419847328244273</v>
      </c>
    </row>
    <row r="52" spans="1:5" ht="15">
      <c r="A52" s="22"/>
      <c r="B52" s="22"/>
      <c r="C52" s="22"/>
      <c r="D52" s="22"/>
      <c r="E52" s="22"/>
    </row>
  </sheetData>
  <sheetProtection/>
  <mergeCells count="14">
    <mergeCell ref="C4:D4"/>
    <mergeCell ref="A41:A42"/>
    <mergeCell ref="B41:B42"/>
    <mergeCell ref="C41:D41"/>
    <mergeCell ref="A1:E1"/>
    <mergeCell ref="A19:A20"/>
    <mergeCell ref="B19:B20"/>
    <mergeCell ref="C19:D19"/>
    <mergeCell ref="A30:A31"/>
    <mergeCell ref="B30:B31"/>
    <mergeCell ref="C30:D30"/>
    <mergeCell ref="A2:E2"/>
    <mergeCell ref="A4:A5"/>
    <mergeCell ref="B4:B5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G9" sqref="G9"/>
    </sheetView>
  </sheetViews>
  <sheetFormatPr defaultColWidth="8.796875" defaultRowHeight="15"/>
  <cols>
    <col min="1" max="1" width="9.59765625" style="0" customWidth="1"/>
    <col min="2" max="2" width="32.296875" style="0" customWidth="1"/>
    <col min="3" max="4" width="8.296875" style="0" customWidth="1"/>
    <col min="5" max="5" width="10.59765625" style="0" customWidth="1"/>
  </cols>
  <sheetData>
    <row r="1" spans="1:5" ht="15">
      <c r="A1" s="285" t="s">
        <v>0</v>
      </c>
      <c r="B1" s="285"/>
      <c r="C1" s="285"/>
      <c r="D1" s="285"/>
      <c r="E1" s="285"/>
    </row>
    <row r="2" spans="1:5" ht="15.75">
      <c r="A2" s="304" t="s">
        <v>101</v>
      </c>
      <c r="B2" s="305"/>
      <c r="C2" s="305"/>
      <c r="D2" s="305"/>
      <c r="E2" s="305"/>
    </row>
    <row r="3" spans="1:5" ht="16.5" thickBot="1">
      <c r="A3" s="73"/>
      <c r="B3" s="74"/>
      <c r="C3" s="74"/>
      <c r="D3" s="74"/>
      <c r="E3" s="75"/>
    </row>
    <row r="4" spans="1:5" ht="15">
      <c r="A4" s="306" t="s">
        <v>40</v>
      </c>
      <c r="B4" s="309" t="s">
        <v>102</v>
      </c>
      <c r="C4" s="312" t="s">
        <v>103</v>
      </c>
      <c r="D4" s="313"/>
      <c r="E4" s="316" t="s">
        <v>43</v>
      </c>
    </row>
    <row r="5" spans="1:5" ht="15">
      <c r="A5" s="307"/>
      <c r="B5" s="310"/>
      <c r="C5" s="314"/>
      <c r="D5" s="315"/>
      <c r="E5" s="317"/>
    </row>
    <row r="6" spans="1:5" ht="29.25" thickBot="1">
      <c r="A6" s="308"/>
      <c r="B6" s="311"/>
      <c r="C6" s="76" t="s">
        <v>44</v>
      </c>
      <c r="D6" s="76" t="s">
        <v>45</v>
      </c>
      <c r="E6" s="77" t="s">
        <v>46</v>
      </c>
    </row>
    <row r="7" spans="1:5" ht="16.5" thickTop="1">
      <c r="A7" s="78" t="s">
        <v>104</v>
      </c>
      <c r="B7" s="79" t="s">
        <v>105</v>
      </c>
      <c r="C7" s="80">
        <v>41</v>
      </c>
      <c r="D7" s="80">
        <v>22</v>
      </c>
      <c r="E7" s="81">
        <f>((C7-D7)/D7)*100</f>
        <v>86.36363636363636</v>
      </c>
    </row>
    <row r="8" spans="1:5" ht="15.75">
      <c r="A8" s="78" t="s">
        <v>106</v>
      </c>
      <c r="B8" s="82" t="s">
        <v>107</v>
      </c>
      <c r="C8" s="80">
        <v>0</v>
      </c>
      <c r="D8" s="80">
        <v>0</v>
      </c>
      <c r="E8" s="81">
        <v>0</v>
      </c>
    </row>
    <row r="9" spans="1:5" ht="15.75">
      <c r="A9" s="78" t="s">
        <v>108</v>
      </c>
      <c r="B9" s="82" t="s">
        <v>109</v>
      </c>
      <c r="C9" s="83">
        <v>11</v>
      </c>
      <c r="D9" s="83">
        <v>11</v>
      </c>
      <c r="E9" s="81">
        <f>((C9-D9)/D9)*100</f>
        <v>0</v>
      </c>
    </row>
    <row r="10" spans="1:5" ht="15.75">
      <c r="A10" s="78" t="s">
        <v>110</v>
      </c>
      <c r="B10" s="82" t="s">
        <v>111</v>
      </c>
      <c r="C10" s="80">
        <v>0</v>
      </c>
      <c r="D10" s="80">
        <v>0</v>
      </c>
      <c r="E10" s="81">
        <v>0</v>
      </c>
    </row>
    <row r="11" spans="1:5" ht="15.75">
      <c r="A11" s="78" t="s">
        <v>112</v>
      </c>
      <c r="B11" s="82" t="s">
        <v>113</v>
      </c>
      <c r="C11" s="80">
        <v>16</v>
      </c>
      <c r="D11" s="80">
        <v>7</v>
      </c>
      <c r="E11" s="81">
        <f>((C11-D11)/D11)*100</f>
        <v>128.57142857142858</v>
      </c>
    </row>
    <row r="12" spans="1:5" ht="15.75">
      <c r="A12" s="78" t="s">
        <v>114</v>
      </c>
      <c r="B12" s="82" t="s">
        <v>115</v>
      </c>
      <c r="C12" s="80">
        <v>179</v>
      </c>
      <c r="D12" s="80">
        <v>42</v>
      </c>
      <c r="E12" s="81">
        <f>((C12-D12)/D12)*100</f>
        <v>326.1904761904762</v>
      </c>
    </row>
    <row r="13" spans="1:5" ht="15.75">
      <c r="A13" s="78" t="s">
        <v>116</v>
      </c>
      <c r="B13" s="82" t="s">
        <v>117</v>
      </c>
      <c r="C13" s="80">
        <v>15</v>
      </c>
      <c r="D13" s="80">
        <v>18</v>
      </c>
      <c r="E13" s="81">
        <f>((C13-D13)/D13)*100</f>
        <v>-16.666666666666664</v>
      </c>
    </row>
    <row r="14" spans="1:5" ht="15.75">
      <c r="A14" s="78" t="s">
        <v>118</v>
      </c>
      <c r="B14" s="82" t="s">
        <v>119</v>
      </c>
      <c r="C14" s="80">
        <v>2</v>
      </c>
      <c r="D14" s="80">
        <v>8</v>
      </c>
      <c r="E14" s="81">
        <f>((C14-D14)/D14)*100</f>
        <v>-75</v>
      </c>
    </row>
    <row r="15" spans="1:5" ht="15.75">
      <c r="A15" s="78" t="s">
        <v>120</v>
      </c>
      <c r="B15" s="82" t="s">
        <v>121</v>
      </c>
      <c r="C15" s="80">
        <v>0</v>
      </c>
      <c r="D15" s="80">
        <v>0</v>
      </c>
      <c r="E15" s="81">
        <v>0</v>
      </c>
    </row>
    <row r="16" spans="1:5" ht="15.75">
      <c r="A16" s="78" t="s">
        <v>122</v>
      </c>
      <c r="B16" s="82" t="s">
        <v>123</v>
      </c>
      <c r="C16" s="80">
        <v>0</v>
      </c>
      <c r="D16" s="80">
        <v>1</v>
      </c>
      <c r="E16" s="81">
        <f>((C16-D16)/D16)*100</f>
        <v>-100</v>
      </c>
    </row>
    <row r="17" spans="1:5" ht="15.75">
      <c r="A17" s="78" t="s">
        <v>124</v>
      </c>
      <c r="B17" s="82" t="s">
        <v>125</v>
      </c>
      <c r="C17" s="80">
        <v>0</v>
      </c>
      <c r="D17" s="80">
        <v>0</v>
      </c>
      <c r="E17" s="81">
        <v>0</v>
      </c>
    </row>
    <row r="18" spans="1:5" ht="15.75">
      <c r="A18" s="78" t="s">
        <v>126</v>
      </c>
      <c r="B18" s="82" t="s">
        <v>127</v>
      </c>
      <c r="C18" s="80">
        <v>0</v>
      </c>
      <c r="D18" s="80">
        <v>0</v>
      </c>
      <c r="E18" s="81">
        <v>0</v>
      </c>
    </row>
    <row r="19" spans="1:5" ht="15.75">
      <c r="A19" s="78" t="s">
        <v>128</v>
      </c>
      <c r="B19" s="82" t="s">
        <v>129</v>
      </c>
      <c r="C19" s="80">
        <v>0</v>
      </c>
      <c r="D19" s="80">
        <v>0</v>
      </c>
      <c r="E19" s="81">
        <v>0</v>
      </c>
    </row>
    <row r="20" spans="1:5" ht="16.5" thickBot="1">
      <c r="A20" s="84" t="s">
        <v>130</v>
      </c>
      <c r="B20" s="85" t="s">
        <v>131</v>
      </c>
      <c r="C20" s="86">
        <v>0</v>
      </c>
      <c r="D20" s="86">
        <v>0</v>
      </c>
      <c r="E20" s="81">
        <v>0</v>
      </c>
    </row>
    <row r="21" spans="1:5" ht="15.75" thickBot="1">
      <c r="A21" s="87"/>
      <c r="B21" s="88" t="s">
        <v>132</v>
      </c>
      <c r="C21" s="89">
        <f>SUM(C7:C20)</f>
        <v>264</v>
      </c>
      <c r="D21" s="89">
        <f>SUM(D7:D20)</f>
        <v>109</v>
      </c>
      <c r="E21" s="90">
        <f>((C21-D21)/D21)*100</f>
        <v>142.2018348623853</v>
      </c>
    </row>
  </sheetData>
  <sheetProtection/>
  <mergeCells count="6">
    <mergeCell ref="A1:E1"/>
    <mergeCell ref="A2:E2"/>
    <mergeCell ref="A4:A6"/>
    <mergeCell ref="B4:B6"/>
    <mergeCell ref="C4:D5"/>
    <mergeCell ref="E4:E5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G10" sqref="G10"/>
    </sheetView>
  </sheetViews>
  <sheetFormatPr defaultColWidth="8.796875" defaultRowHeight="15"/>
  <cols>
    <col min="1" max="1" width="4.09765625" style="0" customWidth="1"/>
    <col min="2" max="2" width="40.796875" style="0" customWidth="1"/>
    <col min="3" max="4" width="7.3984375" style="0" customWidth="1"/>
    <col min="5" max="5" width="10.19921875" style="0" customWidth="1"/>
  </cols>
  <sheetData>
    <row r="1" spans="1:5" ht="15">
      <c r="A1" s="285" t="s">
        <v>347</v>
      </c>
      <c r="B1" s="285"/>
      <c r="C1" s="285"/>
      <c r="D1" s="285"/>
      <c r="E1" s="285"/>
    </row>
    <row r="2" spans="1:5" ht="15.75">
      <c r="A2" s="304" t="s">
        <v>133</v>
      </c>
      <c r="B2" s="304"/>
      <c r="C2" s="304"/>
      <c r="D2" s="304"/>
      <c r="E2" s="304"/>
    </row>
    <row r="3" spans="1:5" ht="15.75" thickBot="1">
      <c r="A3" s="91"/>
      <c r="B3" s="22"/>
      <c r="C3" s="22"/>
      <c r="D3" s="22"/>
      <c r="E3" s="92"/>
    </row>
    <row r="4" spans="1:5" ht="15">
      <c r="A4" s="306" t="s">
        <v>40</v>
      </c>
      <c r="B4" s="318" t="s">
        <v>134</v>
      </c>
      <c r="C4" s="321" t="s">
        <v>103</v>
      </c>
      <c r="D4" s="322"/>
      <c r="E4" s="325" t="s">
        <v>43</v>
      </c>
    </row>
    <row r="5" spans="1:5" ht="15">
      <c r="A5" s="307"/>
      <c r="B5" s="319"/>
      <c r="C5" s="323"/>
      <c r="D5" s="324"/>
      <c r="E5" s="326"/>
    </row>
    <row r="6" spans="1:5" ht="29.25" thickBot="1">
      <c r="A6" s="308"/>
      <c r="B6" s="320"/>
      <c r="C6" s="93" t="s">
        <v>44</v>
      </c>
      <c r="D6" s="94" t="s">
        <v>45</v>
      </c>
      <c r="E6" s="95" t="s">
        <v>46</v>
      </c>
    </row>
    <row r="7" spans="1:5" ht="16.5" thickTop="1">
      <c r="A7" s="96" t="s">
        <v>135</v>
      </c>
      <c r="B7" s="97" t="s">
        <v>136</v>
      </c>
      <c r="C7" s="98">
        <v>0</v>
      </c>
      <c r="D7" s="99">
        <v>0</v>
      </c>
      <c r="E7" s="100">
        <v>0</v>
      </c>
    </row>
    <row r="8" spans="1:5" ht="15.75">
      <c r="A8" s="96" t="s">
        <v>137</v>
      </c>
      <c r="B8" s="97" t="s">
        <v>138</v>
      </c>
      <c r="C8" s="98">
        <v>0</v>
      </c>
      <c r="D8" s="99">
        <v>0</v>
      </c>
      <c r="E8" s="100">
        <v>0</v>
      </c>
    </row>
    <row r="9" spans="1:5" ht="15.75">
      <c r="A9" s="96" t="s">
        <v>139</v>
      </c>
      <c r="B9" s="97" t="s">
        <v>140</v>
      </c>
      <c r="C9" s="98">
        <v>0</v>
      </c>
      <c r="D9" s="99">
        <v>0</v>
      </c>
      <c r="E9" s="100">
        <v>0</v>
      </c>
    </row>
    <row r="10" spans="1:5" ht="15.75">
      <c r="A10" s="96" t="s">
        <v>141</v>
      </c>
      <c r="B10" s="97" t="s">
        <v>142</v>
      </c>
      <c r="C10" s="98">
        <v>0</v>
      </c>
      <c r="D10" s="99">
        <v>0</v>
      </c>
      <c r="E10" s="100">
        <v>0</v>
      </c>
    </row>
    <row r="11" spans="1:5" ht="15.75">
      <c r="A11" s="96" t="s">
        <v>143</v>
      </c>
      <c r="B11" s="97" t="s">
        <v>144</v>
      </c>
      <c r="C11" s="98">
        <v>0</v>
      </c>
      <c r="D11" s="99">
        <v>0</v>
      </c>
      <c r="E11" s="100">
        <v>0</v>
      </c>
    </row>
    <row r="12" spans="1:5" ht="15.75">
      <c r="A12" s="96" t="s">
        <v>145</v>
      </c>
      <c r="B12" s="97" t="s">
        <v>146</v>
      </c>
      <c r="C12" s="98">
        <v>0</v>
      </c>
      <c r="D12" s="99">
        <v>0</v>
      </c>
      <c r="E12" s="100">
        <v>0</v>
      </c>
    </row>
    <row r="13" spans="1:5" ht="15.75">
      <c r="A13" s="96" t="s">
        <v>147</v>
      </c>
      <c r="B13" s="97" t="s">
        <v>148</v>
      </c>
      <c r="C13" s="98">
        <v>0</v>
      </c>
      <c r="D13" s="99">
        <v>0</v>
      </c>
      <c r="E13" s="100">
        <v>0</v>
      </c>
    </row>
    <row r="14" spans="1:5" ht="15.75">
      <c r="A14" s="96" t="s">
        <v>149</v>
      </c>
      <c r="B14" s="97" t="s">
        <v>150</v>
      </c>
      <c r="C14" s="98">
        <v>0</v>
      </c>
      <c r="D14" s="99">
        <v>0</v>
      </c>
      <c r="E14" s="100">
        <v>0</v>
      </c>
    </row>
    <row r="15" spans="1:5" ht="15.75">
      <c r="A15" s="96" t="s">
        <v>151</v>
      </c>
      <c r="B15" s="97" t="s">
        <v>152</v>
      </c>
      <c r="C15" s="98">
        <v>0</v>
      </c>
      <c r="D15" s="99">
        <v>0</v>
      </c>
      <c r="E15" s="100">
        <v>0</v>
      </c>
    </row>
    <row r="16" spans="1:5" ht="15.75">
      <c r="A16" s="96" t="s">
        <v>153</v>
      </c>
      <c r="B16" s="97" t="s">
        <v>154</v>
      </c>
      <c r="C16" s="98">
        <v>0</v>
      </c>
      <c r="D16" s="99">
        <v>0</v>
      </c>
      <c r="E16" s="100">
        <v>0</v>
      </c>
    </row>
    <row r="17" spans="1:5" ht="15.75">
      <c r="A17" s="96" t="s">
        <v>155</v>
      </c>
      <c r="B17" s="97" t="s">
        <v>156</v>
      </c>
      <c r="C17" s="98">
        <v>0</v>
      </c>
      <c r="D17" s="99">
        <v>0</v>
      </c>
      <c r="E17" s="100">
        <v>0</v>
      </c>
    </row>
    <row r="18" spans="1:5" ht="15.75">
      <c r="A18" s="96" t="s">
        <v>157</v>
      </c>
      <c r="B18" s="97" t="s">
        <v>158</v>
      </c>
      <c r="C18" s="98">
        <v>0</v>
      </c>
      <c r="D18" s="99">
        <v>0</v>
      </c>
      <c r="E18" s="100">
        <v>0</v>
      </c>
    </row>
    <row r="19" spans="1:5" ht="15.75">
      <c r="A19" s="96" t="s">
        <v>159</v>
      </c>
      <c r="B19" s="97" t="s">
        <v>160</v>
      </c>
      <c r="C19" s="98">
        <v>0</v>
      </c>
      <c r="D19" s="99">
        <v>0</v>
      </c>
      <c r="E19" s="100">
        <v>0</v>
      </c>
    </row>
    <row r="20" spans="1:5" ht="15.75">
      <c r="A20" s="96" t="s">
        <v>161</v>
      </c>
      <c r="B20" s="97" t="s">
        <v>162</v>
      </c>
      <c r="C20" s="98">
        <v>0</v>
      </c>
      <c r="D20" s="99">
        <v>0</v>
      </c>
      <c r="E20" s="100">
        <v>0</v>
      </c>
    </row>
    <row r="21" spans="1:5" ht="15.75">
      <c r="A21" s="96" t="s">
        <v>163</v>
      </c>
      <c r="B21" s="97" t="s">
        <v>164</v>
      </c>
      <c r="C21" s="98">
        <v>264</v>
      </c>
      <c r="D21" s="99">
        <v>109</v>
      </c>
      <c r="E21" s="100">
        <f>C21-D21/D21*100</f>
        <v>164</v>
      </c>
    </row>
    <row r="22" spans="1:5" ht="15.75">
      <c r="A22" s="96" t="s">
        <v>165</v>
      </c>
      <c r="B22" s="97" t="s">
        <v>166</v>
      </c>
      <c r="C22" s="98">
        <v>0</v>
      </c>
      <c r="D22" s="99">
        <v>0</v>
      </c>
      <c r="E22" s="100">
        <v>0</v>
      </c>
    </row>
    <row r="23" spans="1:5" ht="15.75">
      <c r="A23" s="96" t="s">
        <v>167</v>
      </c>
      <c r="B23" s="97" t="s">
        <v>168</v>
      </c>
      <c r="C23" s="98">
        <v>0</v>
      </c>
      <c r="D23" s="99">
        <v>0</v>
      </c>
      <c r="E23" s="100">
        <v>0</v>
      </c>
    </row>
    <row r="24" spans="1:5" ht="15.75">
      <c r="A24" s="96" t="s">
        <v>169</v>
      </c>
      <c r="B24" s="97" t="s">
        <v>170</v>
      </c>
      <c r="C24" s="98">
        <v>0</v>
      </c>
      <c r="D24" s="99">
        <v>0</v>
      </c>
      <c r="E24" s="100">
        <v>0</v>
      </c>
    </row>
    <row r="25" spans="1:5" ht="16.5" thickBot="1">
      <c r="A25" s="96" t="s">
        <v>171</v>
      </c>
      <c r="B25" s="97" t="s">
        <v>172</v>
      </c>
      <c r="C25" s="98">
        <v>0</v>
      </c>
      <c r="D25" s="99">
        <v>0</v>
      </c>
      <c r="E25" s="100">
        <v>0</v>
      </c>
    </row>
    <row r="26" spans="1:5" ht="15.75" thickBot="1">
      <c r="A26" s="101"/>
      <c r="B26" s="102" t="s">
        <v>132</v>
      </c>
      <c r="C26" s="103">
        <f>SUM(C7:C25)</f>
        <v>264</v>
      </c>
      <c r="D26" s="89">
        <f>SUM(D7:D25)</f>
        <v>109</v>
      </c>
      <c r="E26" s="104">
        <f>C26-D26/D26*100</f>
        <v>164</v>
      </c>
    </row>
  </sheetData>
  <sheetProtection/>
  <mergeCells count="6">
    <mergeCell ref="A1:E1"/>
    <mergeCell ref="A2:E2"/>
    <mergeCell ref="A4:A6"/>
    <mergeCell ref="B4:B6"/>
    <mergeCell ref="C4:D5"/>
    <mergeCell ref="E4:E5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3">
      <selection activeCell="H5" sqref="H5"/>
    </sheetView>
  </sheetViews>
  <sheetFormatPr defaultColWidth="8.796875" defaultRowHeight="15"/>
  <cols>
    <col min="1" max="1" width="31.796875" style="0" customWidth="1"/>
    <col min="2" max="3" width="4.8984375" style="0" customWidth="1"/>
    <col min="4" max="4" width="4.3984375" style="0" customWidth="1"/>
    <col min="5" max="6" width="5.8984375" style="0" customWidth="1"/>
    <col min="7" max="7" width="6.59765625" style="0" customWidth="1"/>
  </cols>
  <sheetData>
    <row r="1" spans="1:7" ht="15">
      <c r="A1" s="341" t="s">
        <v>1</v>
      </c>
      <c r="B1" s="342"/>
      <c r="C1" s="342"/>
      <c r="D1" s="342"/>
      <c r="E1" s="342"/>
      <c r="F1" s="342"/>
      <c r="G1" s="343"/>
    </row>
    <row r="2" spans="1:7" ht="15.75">
      <c r="A2" s="336" t="s">
        <v>173</v>
      </c>
      <c r="B2" s="337"/>
      <c r="C2" s="337"/>
      <c r="D2" s="337"/>
      <c r="E2" s="337"/>
      <c r="F2" s="337"/>
      <c r="G2" s="338"/>
    </row>
    <row r="3" spans="1:7" ht="15.75" thickBot="1">
      <c r="A3" s="105"/>
      <c r="B3" s="106"/>
      <c r="C3" s="106"/>
      <c r="D3" s="106"/>
      <c r="E3" s="106"/>
      <c r="F3" s="106"/>
      <c r="G3" s="107"/>
    </row>
    <row r="4" spans="1:7" ht="15">
      <c r="A4" s="339" t="s">
        <v>174</v>
      </c>
      <c r="B4" s="329" t="s">
        <v>175</v>
      </c>
      <c r="C4" s="330"/>
      <c r="D4" s="331" t="s">
        <v>176</v>
      </c>
      <c r="E4" s="333" t="s">
        <v>177</v>
      </c>
      <c r="F4" s="333"/>
      <c r="G4" s="327" t="s">
        <v>176</v>
      </c>
    </row>
    <row r="5" spans="1:7" ht="15.75">
      <c r="A5" s="339"/>
      <c r="B5" s="334"/>
      <c r="C5" s="335"/>
      <c r="D5" s="331"/>
      <c r="E5" s="108"/>
      <c r="F5" s="109"/>
      <c r="G5" s="327"/>
    </row>
    <row r="6" spans="1:7" ht="15.75" thickBot="1">
      <c r="A6" s="340"/>
      <c r="B6" s="110">
        <v>2010</v>
      </c>
      <c r="C6" s="110">
        <v>2009</v>
      </c>
      <c r="D6" s="332"/>
      <c r="E6" s="111">
        <v>2010</v>
      </c>
      <c r="F6" s="110">
        <v>2009</v>
      </c>
      <c r="G6" s="328"/>
    </row>
    <row r="7" spans="1:7" ht="16.5" thickTop="1">
      <c r="A7" s="112" t="s">
        <v>48</v>
      </c>
      <c r="B7" s="113">
        <v>0</v>
      </c>
      <c r="C7" s="113">
        <v>0</v>
      </c>
      <c r="D7" s="114">
        <f aca="true" t="shared" si="0" ref="D7:D14">B7-C7</f>
        <v>0</v>
      </c>
      <c r="E7" s="115">
        <v>0</v>
      </c>
      <c r="F7" s="116">
        <v>0</v>
      </c>
      <c r="G7" s="117">
        <f aca="true" t="shared" si="1" ref="G7:G14">E7-F7</f>
        <v>0</v>
      </c>
    </row>
    <row r="8" spans="1:7" ht="15.75">
      <c r="A8" s="112" t="s">
        <v>50</v>
      </c>
      <c r="B8" s="113">
        <v>0</v>
      </c>
      <c r="C8" s="113">
        <v>0</v>
      </c>
      <c r="D8" s="114">
        <f t="shared" si="0"/>
        <v>0</v>
      </c>
      <c r="E8" s="115">
        <v>0</v>
      </c>
      <c r="F8" s="115">
        <v>0</v>
      </c>
      <c r="G8" s="117">
        <f t="shared" si="1"/>
        <v>0</v>
      </c>
    </row>
    <row r="9" spans="1:7" ht="15.75">
      <c r="A9" s="118" t="s">
        <v>56</v>
      </c>
      <c r="B9" s="113">
        <v>0</v>
      </c>
      <c r="C9" s="113">
        <v>0</v>
      </c>
      <c r="D9" s="114">
        <f t="shared" si="0"/>
        <v>0</v>
      </c>
      <c r="E9" s="115">
        <v>0</v>
      </c>
      <c r="F9" s="115">
        <v>0</v>
      </c>
      <c r="G9" s="117">
        <f t="shared" si="1"/>
        <v>0</v>
      </c>
    </row>
    <row r="10" spans="1:7" ht="15.75">
      <c r="A10" s="119" t="s">
        <v>58</v>
      </c>
      <c r="B10" s="113">
        <v>0</v>
      </c>
      <c r="C10" s="113">
        <v>0</v>
      </c>
      <c r="D10" s="114">
        <f t="shared" si="0"/>
        <v>0</v>
      </c>
      <c r="E10" s="115">
        <v>0</v>
      </c>
      <c r="F10" s="115">
        <v>0</v>
      </c>
      <c r="G10" s="117">
        <f t="shared" si="1"/>
        <v>0</v>
      </c>
    </row>
    <row r="11" spans="1:7" ht="15.75">
      <c r="A11" s="112" t="s">
        <v>178</v>
      </c>
      <c r="B11" s="113">
        <v>0</v>
      </c>
      <c r="C11" s="113">
        <v>0</v>
      </c>
      <c r="D11" s="114">
        <f t="shared" si="0"/>
        <v>0</v>
      </c>
      <c r="E11" s="115">
        <v>0</v>
      </c>
      <c r="F11" s="115">
        <v>0</v>
      </c>
      <c r="G11" s="117">
        <f t="shared" si="1"/>
        <v>0</v>
      </c>
    </row>
    <row r="12" spans="1:7" ht="15.75">
      <c r="A12" s="112" t="s">
        <v>179</v>
      </c>
      <c r="B12" s="113">
        <v>0</v>
      </c>
      <c r="C12" s="113">
        <v>0</v>
      </c>
      <c r="D12" s="114">
        <f t="shared" si="0"/>
        <v>0</v>
      </c>
      <c r="E12" s="115">
        <v>0</v>
      </c>
      <c r="F12" s="115">
        <v>0</v>
      </c>
      <c r="G12" s="117">
        <f t="shared" si="1"/>
        <v>0</v>
      </c>
    </row>
    <row r="13" spans="1:7" ht="16.5" thickBot="1">
      <c r="A13" s="112" t="s">
        <v>60</v>
      </c>
      <c r="B13" s="113">
        <v>0</v>
      </c>
      <c r="C13" s="113">
        <v>0</v>
      </c>
      <c r="D13" s="114">
        <f t="shared" si="0"/>
        <v>0</v>
      </c>
      <c r="E13" s="115">
        <v>0</v>
      </c>
      <c r="F13" s="115">
        <v>0</v>
      </c>
      <c r="G13" s="117">
        <f t="shared" si="1"/>
        <v>0</v>
      </c>
    </row>
    <row r="14" spans="1:7" ht="16.5" thickBot="1" thickTop="1">
      <c r="A14" s="120" t="s">
        <v>180</v>
      </c>
      <c r="B14" s="121">
        <f>SUM(B7:B13)</f>
        <v>0</v>
      </c>
      <c r="C14" s="122">
        <f>SUM(C7:C13)</f>
        <v>0</v>
      </c>
      <c r="D14" s="123">
        <f t="shared" si="0"/>
        <v>0</v>
      </c>
      <c r="E14" s="124">
        <f>SUM(E7:E13)</f>
        <v>0</v>
      </c>
      <c r="F14" s="125">
        <f>SUM(F7:F13)</f>
        <v>0</v>
      </c>
      <c r="G14" s="126">
        <f t="shared" si="1"/>
        <v>0</v>
      </c>
    </row>
    <row r="15" spans="1:7" ht="15">
      <c r="A15" s="127"/>
      <c r="B15" s="128"/>
      <c r="C15" s="128"/>
      <c r="D15" s="128"/>
      <c r="E15" s="128"/>
      <c r="F15" s="128"/>
      <c r="G15" s="129"/>
    </row>
    <row r="16" spans="1:7" ht="15.75">
      <c r="A16" s="336" t="s">
        <v>181</v>
      </c>
      <c r="B16" s="337"/>
      <c r="C16" s="337"/>
      <c r="D16" s="337"/>
      <c r="E16" s="337"/>
      <c r="F16" s="337"/>
      <c r="G16" s="338"/>
    </row>
    <row r="17" spans="1:7" ht="16.5" thickBot="1">
      <c r="A17" s="105"/>
      <c r="B17" s="130"/>
      <c r="C17" s="130"/>
      <c r="D17" s="130"/>
      <c r="E17" s="130"/>
      <c r="F17" s="130"/>
      <c r="G17" s="131"/>
    </row>
    <row r="18" spans="1:7" ht="15">
      <c r="A18" s="339" t="s">
        <v>174</v>
      </c>
      <c r="B18" s="329" t="s">
        <v>175</v>
      </c>
      <c r="C18" s="330"/>
      <c r="D18" s="331" t="s">
        <v>176</v>
      </c>
      <c r="E18" s="333" t="s">
        <v>177</v>
      </c>
      <c r="F18" s="333"/>
      <c r="G18" s="327" t="s">
        <v>176</v>
      </c>
    </row>
    <row r="19" spans="1:7" ht="15.75">
      <c r="A19" s="339"/>
      <c r="B19" s="334"/>
      <c r="C19" s="335"/>
      <c r="D19" s="331"/>
      <c r="E19" s="108"/>
      <c r="F19" s="109"/>
      <c r="G19" s="327"/>
    </row>
    <row r="20" spans="1:7" ht="15.75" thickBot="1">
      <c r="A20" s="340"/>
      <c r="B20" s="110">
        <v>2010</v>
      </c>
      <c r="C20" s="110">
        <v>2009</v>
      </c>
      <c r="D20" s="332"/>
      <c r="E20" s="111">
        <v>2010</v>
      </c>
      <c r="F20" s="110">
        <v>2009</v>
      </c>
      <c r="G20" s="328"/>
    </row>
    <row r="21" spans="1:7" ht="16.5" thickTop="1">
      <c r="A21" s="112" t="s">
        <v>48</v>
      </c>
      <c r="B21" s="113">
        <v>0</v>
      </c>
      <c r="C21" s="113">
        <v>0</v>
      </c>
      <c r="D21" s="114">
        <f aca="true" t="shared" si="2" ref="D21:D27">B21-C21</f>
        <v>0</v>
      </c>
      <c r="E21" s="132">
        <v>0</v>
      </c>
      <c r="F21" s="133">
        <v>0</v>
      </c>
      <c r="G21" s="117">
        <f aca="true" t="shared" si="3" ref="G21:G27">E21-F21</f>
        <v>0</v>
      </c>
    </row>
    <row r="22" spans="1:7" ht="15.75">
      <c r="A22" s="112" t="s">
        <v>50</v>
      </c>
      <c r="B22" s="113">
        <v>0</v>
      </c>
      <c r="C22" s="113">
        <v>0</v>
      </c>
      <c r="D22" s="114">
        <f t="shared" si="2"/>
        <v>0</v>
      </c>
      <c r="E22" s="132">
        <v>0</v>
      </c>
      <c r="F22" s="132">
        <v>0</v>
      </c>
      <c r="G22" s="117">
        <f t="shared" si="3"/>
        <v>0</v>
      </c>
    </row>
    <row r="23" spans="1:7" ht="15.75">
      <c r="A23" s="118" t="s">
        <v>56</v>
      </c>
      <c r="B23" s="113">
        <v>0</v>
      </c>
      <c r="C23" s="113">
        <v>0</v>
      </c>
      <c r="D23" s="114">
        <f t="shared" si="2"/>
        <v>0</v>
      </c>
      <c r="E23" s="132">
        <v>0</v>
      </c>
      <c r="F23" s="132">
        <v>0</v>
      </c>
      <c r="G23" s="117">
        <f t="shared" si="3"/>
        <v>0</v>
      </c>
    </row>
    <row r="24" spans="1:7" ht="15.75">
      <c r="A24" s="119" t="s">
        <v>58</v>
      </c>
      <c r="B24" s="113">
        <v>0</v>
      </c>
      <c r="C24" s="113">
        <v>0</v>
      </c>
      <c r="D24" s="114">
        <f t="shared" si="2"/>
        <v>0</v>
      </c>
      <c r="E24" s="132">
        <v>0</v>
      </c>
      <c r="F24" s="132">
        <v>0</v>
      </c>
      <c r="G24" s="117">
        <f t="shared" si="3"/>
        <v>0</v>
      </c>
    </row>
    <row r="25" spans="1:7" ht="15.75">
      <c r="A25" s="112" t="s">
        <v>182</v>
      </c>
      <c r="B25" s="113">
        <v>0</v>
      </c>
      <c r="C25" s="113">
        <v>0</v>
      </c>
      <c r="D25" s="114">
        <f t="shared" si="2"/>
        <v>0</v>
      </c>
      <c r="E25" s="132">
        <v>0</v>
      </c>
      <c r="F25" s="132">
        <v>0</v>
      </c>
      <c r="G25" s="117">
        <f t="shared" si="3"/>
        <v>0</v>
      </c>
    </row>
    <row r="26" spans="1:7" ht="16.5" thickBot="1">
      <c r="A26" s="112" t="s">
        <v>60</v>
      </c>
      <c r="B26" s="113">
        <v>0</v>
      </c>
      <c r="C26" s="113">
        <v>0</v>
      </c>
      <c r="D26" s="114">
        <f t="shared" si="2"/>
        <v>0</v>
      </c>
      <c r="E26" s="132">
        <v>0</v>
      </c>
      <c r="F26" s="132">
        <v>0</v>
      </c>
      <c r="G26" s="117">
        <f t="shared" si="3"/>
        <v>0</v>
      </c>
    </row>
    <row r="27" spans="1:7" ht="16.5" thickBot="1" thickTop="1">
      <c r="A27" s="134" t="s">
        <v>183</v>
      </c>
      <c r="B27" s="135">
        <f>SUM(B21:B26)</f>
        <v>0</v>
      </c>
      <c r="C27" s="135">
        <f>SUM(C21:C26)</f>
        <v>0</v>
      </c>
      <c r="D27" s="136">
        <f t="shared" si="2"/>
        <v>0</v>
      </c>
      <c r="E27" s="137">
        <f>SUM(E21:E26)</f>
        <v>0</v>
      </c>
      <c r="F27" s="137">
        <f>SUM(F21:F26)</f>
        <v>0</v>
      </c>
      <c r="G27" s="138">
        <f t="shared" si="3"/>
        <v>0</v>
      </c>
    </row>
    <row r="28" spans="1:7" ht="16.5" thickBot="1" thickTop="1">
      <c r="A28" s="120" t="s">
        <v>184</v>
      </c>
      <c r="B28" s="121">
        <v>0</v>
      </c>
      <c r="C28" s="121">
        <v>0</v>
      </c>
      <c r="D28" s="123">
        <v>0</v>
      </c>
      <c r="E28" s="139">
        <v>0</v>
      </c>
      <c r="F28" s="139">
        <v>0</v>
      </c>
      <c r="G28" s="126">
        <v>0</v>
      </c>
    </row>
    <row r="29" spans="1:7" ht="15">
      <c r="A29" s="127"/>
      <c r="B29" s="128"/>
      <c r="C29" s="128"/>
      <c r="D29" s="128"/>
      <c r="E29" s="128"/>
      <c r="F29" s="128"/>
      <c r="G29" s="129"/>
    </row>
    <row r="30" spans="1:7" ht="15.75">
      <c r="A30" s="336" t="s">
        <v>185</v>
      </c>
      <c r="B30" s="337"/>
      <c r="C30" s="337"/>
      <c r="D30" s="337"/>
      <c r="E30" s="337"/>
      <c r="F30" s="337"/>
      <c r="G30" s="338"/>
    </row>
    <row r="31" spans="1:7" ht="15.75" thickBot="1">
      <c r="A31" s="105"/>
      <c r="B31" s="106"/>
      <c r="C31" s="106"/>
      <c r="D31" s="106"/>
      <c r="E31" s="106"/>
      <c r="F31" s="106"/>
      <c r="G31" s="107"/>
    </row>
    <row r="32" spans="1:7" ht="15.75">
      <c r="A32" s="140"/>
      <c r="B32" s="329" t="s">
        <v>175</v>
      </c>
      <c r="C32" s="330"/>
      <c r="D32" s="331" t="s">
        <v>176</v>
      </c>
      <c r="E32" s="333" t="s">
        <v>177</v>
      </c>
      <c r="F32" s="333"/>
      <c r="G32" s="327" t="s">
        <v>176</v>
      </c>
    </row>
    <row r="33" spans="1:7" ht="15.75">
      <c r="A33" s="141" t="s">
        <v>186</v>
      </c>
      <c r="B33" s="334"/>
      <c r="C33" s="335"/>
      <c r="D33" s="331"/>
      <c r="E33" s="108"/>
      <c r="F33" s="109"/>
      <c r="G33" s="327"/>
    </row>
    <row r="34" spans="1:7" ht="15.75" thickBot="1">
      <c r="A34" s="142"/>
      <c r="B34" s="110">
        <v>2010</v>
      </c>
      <c r="C34" s="110">
        <v>2009</v>
      </c>
      <c r="D34" s="332"/>
      <c r="E34" s="111">
        <v>2010</v>
      </c>
      <c r="F34" s="110">
        <v>2009</v>
      </c>
      <c r="G34" s="328"/>
    </row>
    <row r="35" spans="1:7" ht="16.5" thickTop="1">
      <c r="A35" s="112" t="s">
        <v>187</v>
      </c>
      <c r="B35" s="113">
        <v>0</v>
      </c>
      <c r="C35" s="113">
        <v>0</v>
      </c>
      <c r="D35" s="114">
        <f aca="true" t="shared" si="4" ref="D35:D43">B35-C35</f>
        <v>0</v>
      </c>
      <c r="E35" s="115">
        <v>0</v>
      </c>
      <c r="F35" s="116">
        <v>0</v>
      </c>
      <c r="G35" s="117">
        <f aca="true" t="shared" si="5" ref="G35:G43">E35-F35</f>
        <v>0</v>
      </c>
    </row>
    <row r="36" spans="1:7" ht="15.75">
      <c r="A36" s="112" t="s">
        <v>129</v>
      </c>
      <c r="B36" s="113">
        <v>0</v>
      </c>
      <c r="C36" s="113">
        <v>0</v>
      </c>
      <c r="D36" s="114">
        <f t="shared" si="4"/>
        <v>0</v>
      </c>
      <c r="E36" s="115">
        <v>0</v>
      </c>
      <c r="F36" s="115">
        <v>0</v>
      </c>
      <c r="G36" s="117">
        <f t="shared" si="5"/>
        <v>0</v>
      </c>
    </row>
    <row r="37" spans="1:7" ht="15.75">
      <c r="A37" s="112" t="s">
        <v>188</v>
      </c>
      <c r="B37" s="113">
        <v>0</v>
      </c>
      <c r="C37" s="113">
        <v>0</v>
      </c>
      <c r="D37" s="114">
        <f t="shared" si="4"/>
        <v>0</v>
      </c>
      <c r="E37" s="115">
        <v>0</v>
      </c>
      <c r="F37" s="115">
        <v>0</v>
      </c>
      <c r="G37" s="117">
        <f t="shared" si="5"/>
        <v>0</v>
      </c>
    </row>
    <row r="38" spans="1:7" ht="16.5" thickBot="1">
      <c r="A38" s="143" t="s">
        <v>189</v>
      </c>
      <c r="B38" s="144">
        <v>0</v>
      </c>
      <c r="C38" s="144">
        <v>0</v>
      </c>
      <c r="D38" s="114">
        <f t="shared" si="4"/>
        <v>0</v>
      </c>
      <c r="E38" s="145">
        <v>0</v>
      </c>
      <c r="F38" s="145">
        <v>0</v>
      </c>
      <c r="G38" s="117">
        <f t="shared" si="5"/>
        <v>0</v>
      </c>
    </row>
    <row r="39" spans="1:7" ht="16.5" thickBot="1" thickTop="1">
      <c r="A39" s="146" t="s">
        <v>180</v>
      </c>
      <c r="B39" s="147">
        <f>SUM(B35:B38)</f>
        <v>0</v>
      </c>
      <c r="C39" s="147">
        <f>SUM(C35:C38)</f>
        <v>0</v>
      </c>
      <c r="D39" s="148">
        <f t="shared" si="4"/>
        <v>0</v>
      </c>
      <c r="E39" s="149">
        <f>SUM(E35:E38)</f>
        <v>0</v>
      </c>
      <c r="F39" s="149">
        <f>SUM(F35:F38)</f>
        <v>0</v>
      </c>
      <c r="G39" s="150">
        <f t="shared" si="5"/>
        <v>0</v>
      </c>
    </row>
    <row r="40" spans="1:7" ht="16.5" thickTop="1">
      <c r="A40" s="112" t="s">
        <v>187</v>
      </c>
      <c r="B40" s="113">
        <v>0</v>
      </c>
      <c r="C40" s="113">
        <v>0</v>
      </c>
      <c r="D40" s="114">
        <f t="shared" si="4"/>
        <v>0</v>
      </c>
      <c r="E40" s="115">
        <v>0</v>
      </c>
      <c r="F40" s="115">
        <v>0</v>
      </c>
      <c r="G40" s="117">
        <f t="shared" si="5"/>
        <v>0</v>
      </c>
    </row>
    <row r="41" spans="1:7" ht="15.75">
      <c r="A41" s="112" t="s">
        <v>188</v>
      </c>
      <c r="B41" s="113">
        <v>0</v>
      </c>
      <c r="C41" s="113">
        <v>0</v>
      </c>
      <c r="D41" s="114">
        <f t="shared" si="4"/>
        <v>0</v>
      </c>
      <c r="E41" s="115">
        <v>0</v>
      </c>
      <c r="F41" s="115">
        <v>0</v>
      </c>
      <c r="G41" s="117">
        <f t="shared" si="5"/>
        <v>0</v>
      </c>
    </row>
    <row r="42" spans="1:7" ht="15.75">
      <c r="A42" s="143" t="s">
        <v>189</v>
      </c>
      <c r="B42" s="144">
        <v>0</v>
      </c>
      <c r="C42" s="144">
        <v>0</v>
      </c>
      <c r="D42" s="151">
        <f t="shared" si="4"/>
        <v>0</v>
      </c>
      <c r="E42" s="145">
        <v>0</v>
      </c>
      <c r="F42" s="145">
        <v>0</v>
      </c>
      <c r="G42" s="152">
        <f t="shared" si="5"/>
        <v>0</v>
      </c>
    </row>
    <row r="43" spans="1:7" ht="15.75" thickBot="1">
      <c r="A43" s="153" t="s">
        <v>190</v>
      </c>
      <c r="B43" s="154">
        <f>SUM(B40:B42)</f>
        <v>0</v>
      </c>
      <c r="C43" s="155">
        <f>SUM(C40:C42)</f>
        <v>0</v>
      </c>
      <c r="D43" s="156">
        <f t="shared" si="4"/>
        <v>0</v>
      </c>
      <c r="E43" s="157">
        <f>SUM(E40:E42)</f>
        <v>0</v>
      </c>
      <c r="F43" s="157">
        <f>SUM(F40:F42)</f>
        <v>0</v>
      </c>
      <c r="G43" s="158">
        <f t="shared" si="5"/>
        <v>0</v>
      </c>
    </row>
    <row r="44" spans="1:7" ht="15.75" thickTop="1">
      <c r="A44" s="22"/>
      <c r="B44" s="240"/>
      <c r="C44" s="22"/>
      <c r="D44" s="240"/>
      <c r="E44" s="240"/>
      <c r="F44" s="240"/>
      <c r="G44" s="240"/>
    </row>
  </sheetData>
  <sheetProtection/>
  <mergeCells count="21">
    <mergeCell ref="A1:G1"/>
    <mergeCell ref="A30:G30"/>
    <mergeCell ref="A18:A20"/>
    <mergeCell ref="B5:C5"/>
    <mergeCell ref="D18:D20"/>
    <mergeCell ref="E18:F18"/>
    <mergeCell ref="A2:G2"/>
    <mergeCell ref="A4:A6"/>
    <mergeCell ref="B4:C4"/>
    <mergeCell ref="D4:D6"/>
    <mergeCell ref="E4:F4"/>
    <mergeCell ref="A16:G16"/>
    <mergeCell ref="G4:G6"/>
    <mergeCell ref="G18:G20"/>
    <mergeCell ref="B32:C32"/>
    <mergeCell ref="D32:D34"/>
    <mergeCell ref="E32:F32"/>
    <mergeCell ref="G32:G34"/>
    <mergeCell ref="B33:C33"/>
    <mergeCell ref="B19:C19"/>
    <mergeCell ref="B18:C18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E27" sqref="E27"/>
    </sheetView>
  </sheetViews>
  <sheetFormatPr defaultColWidth="8.796875" defaultRowHeight="15"/>
  <cols>
    <col min="1" max="1" width="3.69921875" style="0" customWidth="1"/>
    <col min="2" max="2" width="39.59765625" style="0" customWidth="1"/>
    <col min="3" max="3" width="7.796875" style="0" customWidth="1"/>
    <col min="4" max="4" width="8.19921875" style="0" customWidth="1"/>
    <col min="5" max="5" width="10.8984375" style="0" customWidth="1"/>
  </cols>
  <sheetData>
    <row r="1" spans="1:5" ht="15">
      <c r="A1" s="285" t="s">
        <v>2</v>
      </c>
      <c r="B1" s="285"/>
      <c r="C1" s="285"/>
      <c r="D1" s="285"/>
      <c r="E1" s="285"/>
    </row>
    <row r="2" spans="1:5" ht="15.75">
      <c r="A2" s="304" t="s">
        <v>191</v>
      </c>
      <c r="B2" s="305"/>
      <c r="C2" s="305"/>
      <c r="D2" s="305"/>
      <c r="E2" s="305"/>
    </row>
    <row r="3" spans="1:5" ht="15.75" thickBot="1">
      <c r="A3" s="159"/>
      <c r="B3" s="22"/>
      <c r="C3" s="22"/>
      <c r="D3" s="22"/>
      <c r="E3" s="92"/>
    </row>
    <row r="4" spans="1:5" ht="15.75" thickBot="1">
      <c r="A4" s="350" t="s">
        <v>40</v>
      </c>
      <c r="B4" s="350" t="s">
        <v>192</v>
      </c>
      <c r="C4" s="160" t="s">
        <v>193</v>
      </c>
      <c r="D4" s="161"/>
      <c r="E4" s="162" t="s">
        <v>43</v>
      </c>
    </row>
    <row r="5" spans="1:5" ht="15">
      <c r="A5" s="351"/>
      <c r="B5" s="351"/>
      <c r="C5" s="353" t="s">
        <v>44</v>
      </c>
      <c r="D5" s="355" t="s">
        <v>45</v>
      </c>
      <c r="E5" s="357" t="s">
        <v>46</v>
      </c>
    </row>
    <row r="6" spans="1:5" ht="15.75" thickBot="1">
      <c r="A6" s="352"/>
      <c r="B6" s="352"/>
      <c r="C6" s="354"/>
      <c r="D6" s="356"/>
      <c r="E6" s="358"/>
    </row>
    <row r="7" spans="1:5" ht="15.75">
      <c r="A7" s="248">
        <v>21</v>
      </c>
      <c r="B7" s="249" t="s">
        <v>194</v>
      </c>
      <c r="C7" s="246">
        <v>0</v>
      </c>
      <c r="D7" s="163">
        <v>0</v>
      </c>
      <c r="E7" s="164">
        <v>0</v>
      </c>
    </row>
    <row r="8" spans="1:5" ht="15.75">
      <c r="A8" s="250">
        <v>22</v>
      </c>
      <c r="B8" s="251" t="s">
        <v>195</v>
      </c>
      <c r="C8" s="245">
        <v>0</v>
      </c>
      <c r="D8" s="165">
        <v>0</v>
      </c>
      <c r="E8" s="166">
        <v>0</v>
      </c>
    </row>
    <row r="9" spans="1:5" ht="15.75">
      <c r="A9" s="250">
        <v>24</v>
      </c>
      <c r="B9" s="251" t="s">
        <v>196</v>
      </c>
      <c r="C9" s="245">
        <v>4</v>
      </c>
      <c r="D9" s="165">
        <v>0</v>
      </c>
      <c r="E9" s="166">
        <v>0</v>
      </c>
    </row>
    <row r="10" spans="1:5" ht="15.75">
      <c r="A10" s="250">
        <v>25</v>
      </c>
      <c r="B10" s="251" t="s">
        <v>197</v>
      </c>
      <c r="C10" s="245">
        <v>0</v>
      </c>
      <c r="D10" s="165">
        <v>5</v>
      </c>
      <c r="E10" s="166">
        <f>(C10-D10/D10)*100</f>
        <v>-100</v>
      </c>
    </row>
    <row r="11" spans="1:5" ht="15.75">
      <c r="A11" s="250">
        <v>26</v>
      </c>
      <c r="B11" s="251" t="s">
        <v>198</v>
      </c>
      <c r="C11" s="245">
        <v>0</v>
      </c>
      <c r="D11" s="165">
        <v>0</v>
      </c>
      <c r="E11" s="166">
        <v>0</v>
      </c>
    </row>
    <row r="12" spans="1:5" ht="15.75">
      <c r="A12" s="250">
        <v>31</v>
      </c>
      <c r="B12" s="251" t="s">
        <v>199</v>
      </c>
      <c r="C12" s="245">
        <v>0</v>
      </c>
      <c r="D12" s="165">
        <v>1</v>
      </c>
      <c r="E12" s="166">
        <f>(C12-D12/D12)*100</f>
        <v>-100</v>
      </c>
    </row>
    <row r="13" spans="1:5" ht="15.75">
      <c r="A13" s="253">
        <v>32</v>
      </c>
      <c r="B13" s="252" t="s">
        <v>200</v>
      </c>
      <c r="C13" s="245">
        <v>0</v>
      </c>
      <c r="D13" s="165">
        <v>0</v>
      </c>
      <c r="E13" s="166">
        <v>0</v>
      </c>
    </row>
    <row r="14" spans="1:7" ht="15.75">
      <c r="A14" s="250">
        <v>33</v>
      </c>
      <c r="B14" s="251" t="s">
        <v>201</v>
      </c>
      <c r="C14" s="245">
        <v>0</v>
      </c>
      <c r="D14" s="165">
        <v>0</v>
      </c>
      <c r="E14" s="166">
        <v>0</v>
      </c>
      <c r="G14" s="244"/>
    </row>
    <row r="15" spans="1:5" ht="15.75">
      <c r="A15" s="250">
        <v>42</v>
      </c>
      <c r="B15" s="251" t="s">
        <v>202</v>
      </c>
      <c r="C15" s="245">
        <v>0</v>
      </c>
      <c r="D15" s="165">
        <v>0</v>
      </c>
      <c r="E15" s="166">
        <v>0</v>
      </c>
    </row>
    <row r="16" spans="1:5" ht="15.75">
      <c r="A16" s="250">
        <v>46</v>
      </c>
      <c r="B16" s="251" t="s">
        <v>203</v>
      </c>
      <c r="C16" s="245">
        <v>0</v>
      </c>
      <c r="D16" s="165">
        <v>0</v>
      </c>
      <c r="E16" s="166">
        <v>0</v>
      </c>
    </row>
    <row r="17" spans="1:5" ht="15.75">
      <c r="A17" s="250">
        <v>48</v>
      </c>
      <c r="B17" s="251" t="s">
        <v>204</v>
      </c>
      <c r="C17" s="245">
        <v>0</v>
      </c>
      <c r="D17" s="165">
        <v>0</v>
      </c>
      <c r="E17" s="166">
        <v>0</v>
      </c>
    </row>
    <row r="18" spans="1:5" ht="15.75">
      <c r="A18" s="253">
        <v>49</v>
      </c>
      <c r="B18" s="252" t="s">
        <v>205</v>
      </c>
      <c r="C18" s="245">
        <v>0</v>
      </c>
      <c r="D18" s="165">
        <v>0</v>
      </c>
      <c r="E18" s="166">
        <v>0</v>
      </c>
    </row>
    <row r="19" spans="1:5" ht="15.75">
      <c r="A19" s="253">
        <v>50</v>
      </c>
      <c r="B19" s="252" t="s">
        <v>206</v>
      </c>
      <c r="C19" s="245">
        <v>0</v>
      </c>
      <c r="D19" s="165">
        <v>0</v>
      </c>
      <c r="E19" s="166">
        <v>0</v>
      </c>
    </row>
    <row r="20" spans="1:5" ht="16.5" thickBot="1">
      <c r="A20" s="254">
        <v>51</v>
      </c>
      <c r="B20" s="255" t="s">
        <v>207</v>
      </c>
      <c r="C20" s="247">
        <v>0</v>
      </c>
      <c r="D20" s="167">
        <v>0</v>
      </c>
      <c r="E20" s="168">
        <v>0</v>
      </c>
    </row>
    <row r="21" spans="1:5" ht="16.5" thickBot="1">
      <c r="A21" s="344" t="s">
        <v>351</v>
      </c>
      <c r="B21" s="345"/>
      <c r="C21" s="169">
        <f>SUM(C7:C20)</f>
        <v>4</v>
      </c>
      <c r="D21" s="170">
        <f>SUM(D7:D20)</f>
        <v>6</v>
      </c>
      <c r="E21" s="171">
        <v>-33.33</v>
      </c>
    </row>
    <row r="22" spans="1:5" ht="16.5" thickBot="1">
      <c r="A22" s="346" t="s">
        <v>208</v>
      </c>
      <c r="B22" s="347"/>
      <c r="C22" s="172">
        <v>0</v>
      </c>
      <c r="D22" s="172">
        <v>0</v>
      </c>
      <c r="E22" s="173">
        <v>0</v>
      </c>
    </row>
    <row r="23" spans="1:5" ht="16.5" thickBot="1">
      <c r="A23" s="346" t="s">
        <v>209</v>
      </c>
      <c r="B23" s="347"/>
      <c r="C23" s="172">
        <v>0</v>
      </c>
      <c r="D23" s="172">
        <v>0</v>
      </c>
      <c r="E23" s="173">
        <v>0</v>
      </c>
    </row>
    <row r="24" spans="1:5" ht="16.5" thickBot="1">
      <c r="A24" s="348" t="s">
        <v>210</v>
      </c>
      <c r="B24" s="349"/>
      <c r="C24" s="174">
        <v>0</v>
      </c>
      <c r="D24" s="174">
        <v>0</v>
      </c>
      <c r="E24" s="175">
        <v>0</v>
      </c>
    </row>
    <row r="25" spans="1:5" ht="15">
      <c r="A25" s="22"/>
      <c r="B25" s="22"/>
      <c r="C25" s="22"/>
      <c r="D25" s="22"/>
      <c r="E25" s="22"/>
    </row>
  </sheetData>
  <sheetProtection/>
  <mergeCells count="11">
    <mergeCell ref="E5:E6"/>
    <mergeCell ref="A21:B21"/>
    <mergeCell ref="A22:B22"/>
    <mergeCell ref="A23:B23"/>
    <mergeCell ref="A24:B24"/>
    <mergeCell ref="A1:E1"/>
    <mergeCell ref="A2:E2"/>
    <mergeCell ref="A4:A6"/>
    <mergeCell ref="B4:B6"/>
    <mergeCell ref="C5:C6"/>
    <mergeCell ref="D5:D6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L21" sqref="L21"/>
    </sheetView>
  </sheetViews>
  <sheetFormatPr defaultColWidth="8.796875" defaultRowHeight="15"/>
  <cols>
    <col min="1" max="1" width="4.3984375" style="0" customWidth="1"/>
    <col min="2" max="2" width="25.59765625" style="0" customWidth="1"/>
    <col min="3" max="10" width="4.3984375" style="0" customWidth="1"/>
  </cols>
  <sheetData>
    <row r="1" spans="1:10" ht="15">
      <c r="A1" s="359" t="s">
        <v>211</v>
      </c>
      <c r="B1" s="360"/>
      <c r="C1" s="360"/>
      <c r="D1" s="360"/>
      <c r="E1" s="360"/>
      <c r="F1" s="360"/>
      <c r="G1" s="360"/>
      <c r="H1" s="360"/>
      <c r="I1" s="360"/>
      <c r="J1" s="360"/>
    </row>
    <row r="2" spans="1:10" ht="15">
      <c r="A2" s="177"/>
      <c r="B2" s="176"/>
      <c r="C2" s="176"/>
      <c r="D2" s="176"/>
      <c r="E2" s="176"/>
      <c r="F2" s="176"/>
      <c r="G2" s="176"/>
      <c r="H2" s="176"/>
      <c r="I2" s="176"/>
      <c r="J2" s="176"/>
    </row>
    <row r="3" spans="1:10" ht="15.75">
      <c r="A3" s="361" t="s">
        <v>212</v>
      </c>
      <c r="B3" s="361"/>
      <c r="C3" s="361"/>
      <c r="D3" s="361"/>
      <c r="E3" s="361"/>
      <c r="F3" s="361"/>
      <c r="G3" s="361"/>
      <c r="H3" s="361"/>
      <c r="I3" s="361"/>
      <c r="J3" s="361"/>
    </row>
    <row r="4" spans="1:10" ht="15.75">
      <c r="A4" s="361" t="s">
        <v>213</v>
      </c>
      <c r="B4" s="361"/>
      <c r="C4" s="361"/>
      <c r="D4" s="361"/>
      <c r="E4" s="361"/>
      <c r="F4" s="361"/>
      <c r="G4" s="361"/>
      <c r="H4" s="361"/>
      <c r="I4" s="361"/>
      <c r="J4" s="361"/>
    </row>
    <row r="5" spans="1:10" ht="15">
      <c r="A5" s="362"/>
      <c r="B5" s="362"/>
      <c r="C5" s="362"/>
      <c r="D5" s="362"/>
      <c r="E5" s="362"/>
      <c r="F5" s="362"/>
      <c r="G5" s="362"/>
      <c r="H5" s="362"/>
      <c r="I5" s="362"/>
      <c r="J5" s="362"/>
    </row>
    <row r="6" spans="1:10" ht="39" thickBot="1">
      <c r="A6" s="178" t="s">
        <v>40</v>
      </c>
      <c r="B6" s="178" t="s">
        <v>214</v>
      </c>
      <c r="C6" s="178">
        <v>2004</v>
      </c>
      <c r="D6" s="178">
        <v>2005</v>
      </c>
      <c r="E6" s="178">
        <v>2006</v>
      </c>
      <c r="F6" s="178">
        <v>2007</v>
      </c>
      <c r="G6" s="178">
        <v>2008</v>
      </c>
      <c r="H6" s="178">
        <v>2009</v>
      </c>
      <c r="I6" s="178">
        <v>2010</v>
      </c>
      <c r="J6" s="178" t="s">
        <v>32</v>
      </c>
    </row>
    <row r="7" spans="1:10" ht="15.75" thickTop="1">
      <c r="A7" s="179" t="s">
        <v>215</v>
      </c>
      <c r="B7" s="180" t="s">
        <v>216</v>
      </c>
      <c r="C7" s="181">
        <v>0</v>
      </c>
      <c r="D7" s="181">
        <v>0</v>
      </c>
      <c r="E7" s="181">
        <v>0</v>
      </c>
      <c r="F7" s="181">
        <v>0</v>
      </c>
      <c r="G7" s="181">
        <v>0</v>
      </c>
      <c r="H7" s="181">
        <v>0</v>
      </c>
      <c r="I7" s="181">
        <v>0</v>
      </c>
      <c r="J7" s="181">
        <f aca="true" t="shared" si="0" ref="J7:J17">SUM(B7:I7)</f>
        <v>0</v>
      </c>
    </row>
    <row r="8" spans="1:10" ht="25.5">
      <c r="A8" s="182" t="s">
        <v>217</v>
      </c>
      <c r="B8" s="183" t="s">
        <v>218</v>
      </c>
      <c r="C8" s="184">
        <v>0</v>
      </c>
      <c r="D8" s="184">
        <v>0</v>
      </c>
      <c r="E8" s="184">
        <v>0</v>
      </c>
      <c r="F8" s="184">
        <v>0</v>
      </c>
      <c r="G8" s="184">
        <v>0</v>
      </c>
      <c r="H8" s="184">
        <v>0</v>
      </c>
      <c r="I8" s="184">
        <v>0</v>
      </c>
      <c r="J8" s="184">
        <f t="shared" si="0"/>
        <v>0</v>
      </c>
    </row>
    <row r="9" spans="1:10" ht="25.5">
      <c r="A9" s="182" t="s">
        <v>38</v>
      </c>
      <c r="B9" s="183" t="s">
        <v>219</v>
      </c>
      <c r="C9" s="181">
        <v>0</v>
      </c>
      <c r="D9" s="181">
        <v>0</v>
      </c>
      <c r="E9" s="181">
        <v>0</v>
      </c>
      <c r="F9" s="181">
        <v>0</v>
      </c>
      <c r="G9" s="181">
        <v>0</v>
      </c>
      <c r="H9" s="181">
        <v>0</v>
      </c>
      <c r="I9" s="181">
        <v>0</v>
      </c>
      <c r="J9" s="184">
        <f t="shared" si="0"/>
        <v>0</v>
      </c>
    </row>
    <row r="10" spans="1:10" ht="25.5">
      <c r="A10" s="182" t="s">
        <v>220</v>
      </c>
      <c r="B10" s="183" t="s">
        <v>221</v>
      </c>
      <c r="C10" s="181">
        <v>0</v>
      </c>
      <c r="D10" s="181">
        <v>0</v>
      </c>
      <c r="E10" s="181">
        <v>0</v>
      </c>
      <c r="F10" s="181">
        <v>0</v>
      </c>
      <c r="G10" s="181">
        <v>0</v>
      </c>
      <c r="H10" s="181">
        <v>0</v>
      </c>
      <c r="I10" s="181">
        <v>0</v>
      </c>
      <c r="J10" s="184">
        <f t="shared" si="0"/>
        <v>0</v>
      </c>
    </row>
    <row r="11" spans="1:10" ht="15">
      <c r="A11" s="182" t="s">
        <v>222</v>
      </c>
      <c r="B11" s="183" t="s">
        <v>223</v>
      </c>
      <c r="C11" s="181">
        <v>0</v>
      </c>
      <c r="D11" s="181">
        <v>0</v>
      </c>
      <c r="E11" s="181">
        <v>0</v>
      </c>
      <c r="F11" s="181">
        <v>0</v>
      </c>
      <c r="G11" s="181">
        <v>0</v>
      </c>
      <c r="H11" s="181">
        <v>0</v>
      </c>
      <c r="I11" s="181">
        <v>0</v>
      </c>
      <c r="J11" s="184">
        <f t="shared" si="0"/>
        <v>0</v>
      </c>
    </row>
    <row r="12" spans="1:10" ht="25.5">
      <c r="A12" s="182" t="s">
        <v>224</v>
      </c>
      <c r="B12" s="183" t="s">
        <v>225</v>
      </c>
      <c r="C12" s="181">
        <v>0</v>
      </c>
      <c r="D12" s="181">
        <v>0</v>
      </c>
      <c r="E12" s="181">
        <v>0</v>
      </c>
      <c r="F12" s="181">
        <v>0</v>
      </c>
      <c r="G12" s="181">
        <v>0</v>
      </c>
      <c r="H12" s="181">
        <v>0</v>
      </c>
      <c r="I12" s="181">
        <v>0</v>
      </c>
      <c r="J12" s="184">
        <f t="shared" si="0"/>
        <v>0</v>
      </c>
    </row>
    <row r="13" spans="1:10" ht="25.5">
      <c r="A13" s="182" t="s">
        <v>226</v>
      </c>
      <c r="B13" s="183" t="s">
        <v>227</v>
      </c>
      <c r="C13" s="181">
        <v>0</v>
      </c>
      <c r="D13" s="181">
        <v>0</v>
      </c>
      <c r="E13" s="181">
        <v>0</v>
      </c>
      <c r="F13" s="181">
        <v>0</v>
      </c>
      <c r="G13" s="181">
        <v>0</v>
      </c>
      <c r="H13" s="181">
        <v>0</v>
      </c>
      <c r="I13" s="181">
        <v>0</v>
      </c>
      <c r="J13" s="184">
        <f t="shared" si="0"/>
        <v>0</v>
      </c>
    </row>
    <row r="14" spans="1:10" ht="25.5">
      <c r="A14" s="182" t="s">
        <v>228</v>
      </c>
      <c r="B14" s="183" t="s">
        <v>229</v>
      </c>
      <c r="C14" s="181">
        <v>0</v>
      </c>
      <c r="D14" s="181">
        <v>0</v>
      </c>
      <c r="E14" s="181">
        <v>0</v>
      </c>
      <c r="F14" s="181">
        <v>0</v>
      </c>
      <c r="G14" s="181">
        <v>0</v>
      </c>
      <c r="H14" s="181">
        <v>0</v>
      </c>
      <c r="I14" s="181">
        <v>0</v>
      </c>
      <c r="J14" s="184">
        <f t="shared" si="0"/>
        <v>0</v>
      </c>
    </row>
    <row r="15" spans="1:10" ht="15">
      <c r="A15" s="182" t="s">
        <v>230</v>
      </c>
      <c r="B15" s="183" t="s">
        <v>231</v>
      </c>
      <c r="C15" s="181">
        <v>0</v>
      </c>
      <c r="D15" s="181">
        <v>0</v>
      </c>
      <c r="E15" s="181">
        <v>0</v>
      </c>
      <c r="F15" s="181">
        <v>0</v>
      </c>
      <c r="G15" s="181">
        <v>0</v>
      </c>
      <c r="H15" s="181">
        <v>0</v>
      </c>
      <c r="I15" s="181">
        <v>0</v>
      </c>
      <c r="J15" s="184">
        <f t="shared" si="0"/>
        <v>0</v>
      </c>
    </row>
    <row r="16" spans="1:10" ht="15">
      <c r="A16" s="182" t="s">
        <v>232</v>
      </c>
      <c r="B16" s="183" t="s">
        <v>233</v>
      </c>
      <c r="C16" s="181">
        <v>0</v>
      </c>
      <c r="D16" s="181">
        <v>0</v>
      </c>
      <c r="E16" s="181">
        <v>0</v>
      </c>
      <c r="F16" s="181">
        <v>0</v>
      </c>
      <c r="G16" s="181">
        <v>0</v>
      </c>
      <c r="H16" s="181">
        <v>0</v>
      </c>
      <c r="I16" s="181">
        <v>0</v>
      </c>
      <c r="J16" s="184">
        <f t="shared" si="0"/>
        <v>0</v>
      </c>
    </row>
    <row r="17" spans="1:10" ht="15.75" thickBot="1">
      <c r="A17" s="185" t="s">
        <v>234</v>
      </c>
      <c r="B17" s="186" t="s">
        <v>235</v>
      </c>
      <c r="C17" s="181">
        <v>0</v>
      </c>
      <c r="D17" s="181">
        <v>0</v>
      </c>
      <c r="E17" s="181">
        <v>0</v>
      </c>
      <c r="F17" s="181">
        <v>0</v>
      </c>
      <c r="G17" s="181">
        <v>0</v>
      </c>
      <c r="H17" s="181">
        <v>0</v>
      </c>
      <c r="I17" s="181">
        <v>0</v>
      </c>
      <c r="J17" s="184">
        <f t="shared" si="0"/>
        <v>0</v>
      </c>
    </row>
    <row r="18" spans="1:10" ht="15.75" thickTop="1">
      <c r="A18" s="187"/>
      <c r="B18" s="188" t="s">
        <v>236</v>
      </c>
      <c r="C18" s="189">
        <f aca="true" t="shared" si="1" ref="C18:J18">SUM(C7:C17)</f>
        <v>0</v>
      </c>
      <c r="D18" s="189">
        <f t="shared" si="1"/>
        <v>0</v>
      </c>
      <c r="E18" s="189">
        <f t="shared" si="1"/>
        <v>0</v>
      </c>
      <c r="F18" s="189">
        <f t="shared" si="1"/>
        <v>0</v>
      </c>
      <c r="G18" s="189">
        <f t="shared" si="1"/>
        <v>0</v>
      </c>
      <c r="H18" s="189">
        <f t="shared" si="1"/>
        <v>0</v>
      </c>
      <c r="I18" s="189">
        <f>SUM(I7:I17)</f>
        <v>0</v>
      </c>
      <c r="J18" s="189">
        <f t="shared" si="1"/>
        <v>0</v>
      </c>
    </row>
  </sheetData>
  <sheetProtection/>
  <mergeCells count="4">
    <mergeCell ref="A1:J1"/>
    <mergeCell ref="A3:J3"/>
    <mergeCell ref="A4:J4"/>
    <mergeCell ref="A5:J5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20"/>
  <sheetViews>
    <sheetView zoomScalePageLayoutView="0" workbookViewId="0" topLeftCell="A7">
      <selection activeCell="K4" sqref="K4"/>
    </sheetView>
  </sheetViews>
  <sheetFormatPr defaultColWidth="8.796875" defaultRowHeight="15"/>
  <cols>
    <col min="1" max="1" width="4.3984375" style="0" customWidth="1"/>
    <col min="2" max="2" width="25.59765625" style="0" customWidth="1"/>
    <col min="3" max="6" width="4.3984375" style="0" customWidth="1"/>
  </cols>
  <sheetData>
    <row r="1" spans="1:10" ht="15">
      <c r="A1" s="285" t="s">
        <v>237</v>
      </c>
      <c r="B1" s="286"/>
      <c r="C1" s="286"/>
      <c r="D1" s="286"/>
      <c r="E1" s="286"/>
      <c r="F1" s="286"/>
      <c r="G1" s="366"/>
      <c r="H1" s="366"/>
      <c r="I1" s="366"/>
      <c r="J1" s="366"/>
    </row>
    <row r="2" spans="1:10" ht="15">
      <c r="A2" s="20"/>
      <c r="B2" s="20"/>
      <c r="C2" s="20"/>
      <c r="D2" s="20"/>
      <c r="E2" s="20"/>
      <c r="F2" s="20"/>
      <c r="G2" s="190"/>
      <c r="H2" s="190"/>
      <c r="I2" s="190"/>
      <c r="J2" s="190"/>
    </row>
    <row r="3" spans="1:10" ht="18.75">
      <c r="A3" s="363" t="s">
        <v>238</v>
      </c>
      <c r="B3" s="364"/>
      <c r="C3" s="364"/>
      <c r="D3" s="364"/>
      <c r="E3" s="364"/>
      <c r="F3" s="364"/>
      <c r="G3" s="364"/>
      <c r="H3" s="364"/>
      <c r="I3" s="364"/>
      <c r="J3" s="364"/>
    </row>
    <row r="4" spans="1:10" ht="15.75">
      <c r="A4" s="363" t="s">
        <v>239</v>
      </c>
      <c r="B4" s="364"/>
      <c r="C4" s="364"/>
      <c r="D4" s="364"/>
      <c r="E4" s="364"/>
      <c r="F4" s="364"/>
      <c r="G4" s="364"/>
      <c r="H4" s="364"/>
      <c r="I4" s="364"/>
      <c r="J4" s="364"/>
    </row>
    <row r="5" spans="1:20" ht="15.75">
      <c r="A5" s="363"/>
      <c r="B5" s="364"/>
      <c r="C5" s="364"/>
      <c r="D5" s="364"/>
      <c r="E5" s="364"/>
      <c r="F5" s="364"/>
      <c r="G5" s="364"/>
      <c r="H5" s="364"/>
      <c r="I5" s="364"/>
      <c r="J5" s="364"/>
      <c r="K5" s="363"/>
      <c r="L5" s="364"/>
      <c r="M5" s="364"/>
      <c r="N5" s="364"/>
      <c r="O5" s="364"/>
      <c r="P5" s="364"/>
      <c r="Q5" s="364"/>
      <c r="R5" s="364"/>
      <c r="S5" s="364"/>
      <c r="T5" s="364"/>
    </row>
    <row r="6" spans="1:10" ht="15">
      <c r="A6" s="365" t="s">
        <v>40</v>
      </c>
      <c r="B6" s="365" t="s">
        <v>240</v>
      </c>
      <c r="C6" s="365">
        <v>2004</v>
      </c>
      <c r="D6" s="365">
        <v>2005</v>
      </c>
      <c r="E6" s="365">
        <v>2006</v>
      </c>
      <c r="F6" s="365"/>
      <c r="G6" s="365">
        <v>2007</v>
      </c>
      <c r="H6" s="365">
        <v>2008</v>
      </c>
      <c r="I6" s="365">
        <v>2009</v>
      </c>
      <c r="J6" s="365">
        <v>2010</v>
      </c>
    </row>
    <row r="7" spans="1:10" ht="15">
      <c r="A7" s="365"/>
      <c r="B7" s="365"/>
      <c r="C7" s="365"/>
      <c r="D7" s="365"/>
      <c r="E7" s="367" t="s">
        <v>241</v>
      </c>
      <c r="F7" s="367" t="s">
        <v>242</v>
      </c>
      <c r="G7" s="365"/>
      <c r="H7" s="365"/>
      <c r="I7" s="365"/>
      <c r="J7" s="365"/>
    </row>
    <row r="8" spans="1:10" ht="15">
      <c r="A8" s="365"/>
      <c r="B8" s="365"/>
      <c r="C8" s="365"/>
      <c r="D8" s="365"/>
      <c r="E8" s="368"/>
      <c r="F8" s="368"/>
      <c r="G8" s="365"/>
      <c r="H8" s="365"/>
      <c r="I8" s="365"/>
      <c r="J8" s="365"/>
    </row>
    <row r="9" spans="1:10" ht="15">
      <c r="A9" s="182" t="s">
        <v>215</v>
      </c>
      <c r="B9" s="183" t="s">
        <v>216</v>
      </c>
      <c r="C9" s="184">
        <v>0</v>
      </c>
      <c r="D9" s="184">
        <v>0</v>
      </c>
      <c r="E9" s="184">
        <v>0</v>
      </c>
      <c r="F9" s="184">
        <v>0</v>
      </c>
      <c r="G9" s="184">
        <v>0</v>
      </c>
      <c r="H9" s="184">
        <v>0</v>
      </c>
      <c r="I9" s="184">
        <v>0</v>
      </c>
      <c r="J9" s="184">
        <v>0</v>
      </c>
    </row>
    <row r="10" spans="1:10" ht="25.5">
      <c r="A10" s="182" t="s">
        <v>217</v>
      </c>
      <c r="B10" s="183" t="s">
        <v>218</v>
      </c>
      <c r="C10" s="184">
        <v>0</v>
      </c>
      <c r="D10" s="184">
        <v>0</v>
      </c>
      <c r="E10" s="184">
        <v>1</v>
      </c>
      <c r="F10" s="184">
        <v>0</v>
      </c>
      <c r="G10" s="184">
        <v>0</v>
      </c>
      <c r="H10" s="184">
        <v>0</v>
      </c>
      <c r="I10" s="184">
        <v>3</v>
      </c>
      <c r="J10" s="184">
        <v>1</v>
      </c>
    </row>
    <row r="11" spans="1:10" ht="25.5">
      <c r="A11" s="182" t="s">
        <v>38</v>
      </c>
      <c r="B11" s="183" t="s">
        <v>219</v>
      </c>
      <c r="C11" s="184">
        <v>0</v>
      </c>
      <c r="D11" s="184">
        <v>0</v>
      </c>
      <c r="E11" s="184">
        <v>0</v>
      </c>
      <c r="F11" s="184">
        <v>0</v>
      </c>
      <c r="G11" s="184">
        <v>1</v>
      </c>
      <c r="H11" s="184">
        <v>5</v>
      </c>
      <c r="I11" s="184">
        <v>1</v>
      </c>
      <c r="J11" s="184">
        <v>1</v>
      </c>
    </row>
    <row r="12" spans="1:10" ht="25.5">
      <c r="A12" s="182" t="s">
        <v>220</v>
      </c>
      <c r="B12" s="183" t="s">
        <v>221</v>
      </c>
      <c r="C12" s="184">
        <v>0</v>
      </c>
      <c r="D12" s="184">
        <v>0</v>
      </c>
      <c r="E12" s="184">
        <v>0</v>
      </c>
      <c r="F12" s="184">
        <v>1</v>
      </c>
      <c r="G12" s="184">
        <v>1</v>
      </c>
      <c r="H12" s="184">
        <v>2</v>
      </c>
      <c r="I12" s="184">
        <v>5</v>
      </c>
      <c r="J12" s="184">
        <v>3</v>
      </c>
    </row>
    <row r="13" spans="1:10" ht="15">
      <c r="A13" s="182" t="s">
        <v>222</v>
      </c>
      <c r="B13" s="183" t="s">
        <v>223</v>
      </c>
      <c r="C13" s="184">
        <v>1</v>
      </c>
      <c r="D13" s="184">
        <v>0</v>
      </c>
      <c r="E13" s="184">
        <v>0</v>
      </c>
      <c r="F13" s="184">
        <v>0</v>
      </c>
      <c r="G13" s="184">
        <v>1</v>
      </c>
      <c r="H13" s="184">
        <v>0</v>
      </c>
      <c r="I13" s="184">
        <v>6</v>
      </c>
      <c r="J13" s="184">
        <v>1</v>
      </c>
    </row>
    <row r="14" spans="1:10" ht="25.5">
      <c r="A14" s="182" t="s">
        <v>224</v>
      </c>
      <c r="B14" s="183" t="s">
        <v>225</v>
      </c>
      <c r="C14" s="184">
        <v>0</v>
      </c>
      <c r="D14" s="184">
        <v>0</v>
      </c>
      <c r="E14" s="184">
        <v>0</v>
      </c>
      <c r="F14" s="184">
        <v>0</v>
      </c>
      <c r="G14" s="184">
        <v>1</v>
      </c>
      <c r="H14" s="184">
        <v>0</v>
      </c>
      <c r="I14" s="184">
        <v>1</v>
      </c>
      <c r="J14" s="184">
        <v>1</v>
      </c>
    </row>
    <row r="15" spans="1:10" ht="25.5">
      <c r="A15" s="182" t="s">
        <v>226</v>
      </c>
      <c r="B15" s="183" t="s">
        <v>227</v>
      </c>
      <c r="C15" s="184">
        <v>0</v>
      </c>
      <c r="D15" s="184">
        <v>1</v>
      </c>
      <c r="E15" s="184">
        <v>0</v>
      </c>
      <c r="F15" s="184">
        <v>0</v>
      </c>
      <c r="G15" s="184">
        <v>0</v>
      </c>
      <c r="H15" s="184">
        <v>0</v>
      </c>
      <c r="I15" s="184">
        <v>0</v>
      </c>
      <c r="J15" s="184">
        <v>0</v>
      </c>
    </row>
    <row r="16" spans="1:10" ht="25.5">
      <c r="A16" s="182" t="s">
        <v>228</v>
      </c>
      <c r="B16" s="183" t="s">
        <v>229</v>
      </c>
      <c r="C16" s="184">
        <v>0</v>
      </c>
      <c r="D16" s="184">
        <v>0</v>
      </c>
      <c r="E16" s="184">
        <v>0</v>
      </c>
      <c r="F16" s="184">
        <v>0</v>
      </c>
      <c r="G16" s="184">
        <v>0</v>
      </c>
      <c r="H16" s="184">
        <v>0</v>
      </c>
      <c r="I16" s="184">
        <v>0</v>
      </c>
      <c r="J16" s="184">
        <v>0</v>
      </c>
    </row>
    <row r="17" spans="1:10" ht="15">
      <c r="A17" s="182" t="s">
        <v>230</v>
      </c>
      <c r="B17" s="183" t="s">
        <v>231</v>
      </c>
      <c r="C17" s="184">
        <v>0</v>
      </c>
      <c r="D17" s="184">
        <v>0</v>
      </c>
      <c r="E17" s="184">
        <v>0</v>
      </c>
      <c r="F17" s="184">
        <v>0</v>
      </c>
      <c r="G17" s="184">
        <v>0</v>
      </c>
      <c r="H17" s="184">
        <v>0</v>
      </c>
      <c r="I17" s="184">
        <v>0</v>
      </c>
      <c r="J17" s="184">
        <v>0</v>
      </c>
    </row>
    <row r="18" spans="1:10" ht="15">
      <c r="A18" s="182" t="s">
        <v>232</v>
      </c>
      <c r="B18" s="183" t="s">
        <v>233</v>
      </c>
      <c r="C18" s="184">
        <v>0</v>
      </c>
      <c r="D18" s="184">
        <v>0</v>
      </c>
      <c r="E18" s="184">
        <v>0</v>
      </c>
      <c r="F18" s="184">
        <v>0</v>
      </c>
      <c r="G18" s="184">
        <v>1</v>
      </c>
      <c r="H18" s="184">
        <v>0</v>
      </c>
      <c r="I18" s="184">
        <v>1</v>
      </c>
      <c r="J18" s="184">
        <v>0</v>
      </c>
    </row>
    <row r="19" spans="1:10" ht="15">
      <c r="A19" s="182" t="s">
        <v>234</v>
      </c>
      <c r="B19" s="183" t="s">
        <v>235</v>
      </c>
      <c r="C19" s="184">
        <v>0</v>
      </c>
      <c r="D19" s="184">
        <v>0</v>
      </c>
      <c r="E19" s="184">
        <v>0</v>
      </c>
      <c r="F19" s="184">
        <v>0</v>
      </c>
      <c r="G19" s="184">
        <v>1</v>
      </c>
      <c r="H19" s="184">
        <v>0</v>
      </c>
      <c r="I19" s="184">
        <v>1</v>
      </c>
      <c r="J19" s="184">
        <v>2</v>
      </c>
    </row>
    <row r="20" spans="1:10" ht="15">
      <c r="A20" s="191"/>
      <c r="B20" s="192" t="s">
        <v>236</v>
      </c>
      <c r="C20" s="193">
        <f aca="true" t="shared" si="0" ref="C20:J20">SUM(C9:C19)</f>
        <v>1</v>
      </c>
      <c r="D20" s="193">
        <f t="shared" si="0"/>
        <v>1</v>
      </c>
      <c r="E20" s="193">
        <f t="shared" si="0"/>
        <v>1</v>
      </c>
      <c r="F20" s="193">
        <f t="shared" si="0"/>
        <v>1</v>
      </c>
      <c r="G20" s="193">
        <f t="shared" si="0"/>
        <v>6</v>
      </c>
      <c r="H20" s="193">
        <f t="shared" si="0"/>
        <v>7</v>
      </c>
      <c r="I20" s="193">
        <f>SUM(I9:I19)</f>
        <v>18</v>
      </c>
      <c r="J20" s="193">
        <f t="shared" si="0"/>
        <v>9</v>
      </c>
    </row>
  </sheetData>
  <sheetProtection/>
  <mergeCells count="16">
    <mergeCell ref="E7:E8"/>
    <mergeCell ref="F7:F8"/>
    <mergeCell ref="E6:F6"/>
    <mergeCell ref="G6:G8"/>
    <mergeCell ref="H6:H8"/>
    <mergeCell ref="I6:I8"/>
    <mergeCell ref="K5:T5"/>
    <mergeCell ref="A6:A8"/>
    <mergeCell ref="B6:B8"/>
    <mergeCell ref="C6:C8"/>
    <mergeCell ref="D6:D8"/>
    <mergeCell ref="A1:J1"/>
    <mergeCell ref="A3:J3"/>
    <mergeCell ref="A4:J4"/>
    <mergeCell ref="A5:J5"/>
    <mergeCell ref="J6:J8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20"/>
  <sheetViews>
    <sheetView zoomScalePageLayoutView="0" workbookViewId="0" topLeftCell="A1">
      <selection activeCell="H25" sqref="H25"/>
    </sheetView>
  </sheetViews>
  <sheetFormatPr defaultColWidth="8.796875" defaultRowHeight="15"/>
  <cols>
    <col min="1" max="1" width="4.3984375" style="0" customWidth="1"/>
    <col min="2" max="2" width="25.59765625" style="0" customWidth="1"/>
  </cols>
  <sheetData>
    <row r="1" spans="1:5" ht="15">
      <c r="A1" s="285" t="s">
        <v>243</v>
      </c>
      <c r="B1" s="286"/>
      <c r="C1" s="366"/>
      <c r="D1" s="366"/>
      <c r="E1" s="366"/>
    </row>
    <row r="2" spans="1:5" ht="15">
      <c r="A2" s="20"/>
      <c r="B2" s="20"/>
      <c r="C2" s="190"/>
      <c r="D2" s="190"/>
      <c r="E2" s="190"/>
    </row>
    <row r="3" spans="1:17" ht="15.75">
      <c r="A3" s="363" t="s">
        <v>244</v>
      </c>
      <c r="B3" s="364"/>
      <c r="C3" s="364"/>
      <c r="D3" s="364"/>
      <c r="E3" s="364"/>
      <c r="H3" s="363"/>
      <c r="I3" s="364"/>
      <c r="J3" s="364"/>
      <c r="K3" s="364"/>
      <c r="L3" s="364"/>
      <c r="M3" s="364"/>
      <c r="N3" s="364"/>
      <c r="O3" s="364"/>
      <c r="P3" s="364"/>
      <c r="Q3" s="364"/>
    </row>
    <row r="4" spans="1:17" ht="15.75">
      <c r="A4" s="363" t="s">
        <v>245</v>
      </c>
      <c r="B4" s="364"/>
      <c r="C4" s="364"/>
      <c r="D4" s="364"/>
      <c r="E4" s="364"/>
      <c r="H4" s="363"/>
      <c r="I4" s="364"/>
      <c r="J4" s="364"/>
      <c r="K4" s="364"/>
      <c r="L4" s="364"/>
      <c r="M4" s="364"/>
      <c r="N4" s="364"/>
      <c r="O4" s="364"/>
      <c r="P4" s="364"/>
      <c r="Q4" s="364"/>
    </row>
    <row r="5" spans="1:15" ht="15.75">
      <c r="A5" s="369"/>
      <c r="B5" s="369"/>
      <c r="C5" s="369"/>
      <c r="D5" s="369"/>
      <c r="E5" s="369"/>
      <c r="F5" s="369"/>
      <c r="G5" s="369"/>
      <c r="H5" s="369"/>
      <c r="I5" s="369"/>
      <c r="J5" s="369"/>
      <c r="K5" s="369"/>
      <c r="L5" s="369"/>
      <c r="M5" s="369"/>
      <c r="N5" s="369"/>
      <c r="O5" s="369"/>
    </row>
    <row r="6" spans="1:5" ht="15">
      <c r="A6" s="365" t="s">
        <v>40</v>
      </c>
      <c r="B6" s="365" t="s">
        <v>240</v>
      </c>
      <c r="C6" s="365">
        <v>2008</v>
      </c>
      <c r="D6" s="365">
        <v>2009</v>
      </c>
      <c r="E6" s="365">
        <v>2010</v>
      </c>
    </row>
    <row r="7" spans="1:5" ht="15">
      <c r="A7" s="365"/>
      <c r="B7" s="365"/>
      <c r="C7" s="365"/>
      <c r="D7" s="365"/>
      <c r="E7" s="365"/>
    </row>
    <row r="8" spans="1:5" ht="15">
      <c r="A8" s="365"/>
      <c r="B8" s="365"/>
      <c r="C8" s="365"/>
      <c r="D8" s="365"/>
      <c r="E8" s="365"/>
    </row>
    <row r="9" spans="1:5" ht="15">
      <c r="A9" s="182" t="s">
        <v>215</v>
      </c>
      <c r="B9" s="183" t="s">
        <v>216</v>
      </c>
      <c r="C9" s="184">
        <v>0</v>
      </c>
      <c r="D9" s="184">
        <v>0</v>
      </c>
      <c r="E9" s="184">
        <v>0</v>
      </c>
    </row>
    <row r="10" spans="1:5" ht="25.5">
      <c r="A10" s="182" t="s">
        <v>217</v>
      </c>
      <c r="B10" s="183" t="s">
        <v>218</v>
      </c>
      <c r="C10" s="184">
        <v>0</v>
      </c>
      <c r="D10" s="184">
        <v>0</v>
      </c>
      <c r="E10" s="184">
        <v>0</v>
      </c>
    </row>
    <row r="11" spans="1:5" ht="25.5">
      <c r="A11" s="182" t="s">
        <v>38</v>
      </c>
      <c r="B11" s="183" t="s">
        <v>219</v>
      </c>
      <c r="C11" s="184">
        <v>0</v>
      </c>
      <c r="D11" s="184">
        <v>0</v>
      </c>
      <c r="E11" s="184">
        <v>0</v>
      </c>
    </row>
    <row r="12" spans="1:5" ht="25.5">
      <c r="A12" s="182" t="s">
        <v>220</v>
      </c>
      <c r="B12" s="183" t="s">
        <v>221</v>
      </c>
      <c r="C12" s="184">
        <v>2</v>
      </c>
      <c r="D12" s="184">
        <v>2</v>
      </c>
      <c r="E12" s="184">
        <v>1</v>
      </c>
    </row>
    <row r="13" spans="1:5" ht="15">
      <c r="A13" s="182" t="s">
        <v>222</v>
      </c>
      <c r="B13" s="183" t="s">
        <v>223</v>
      </c>
      <c r="C13" s="184">
        <v>0</v>
      </c>
      <c r="D13" s="184">
        <v>2</v>
      </c>
      <c r="E13" s="184">
        <v>0</v>
      </c>
    </row>
    <row r="14" spans="1:5" ht="25.5">
      <c r="A14" s="182" t="s">
        <v>224</v>
      </c>
      <c r="B14" s="183" t="s">
        <v>225</v>
      </c>
      <c r="C14" s="184">
        <v>0</v>
      </c>
      <c r="D14" s="184">
        <v>0</v>
      </c>
      <c r="E14" s="184">
        <v>0</v>
      </c>
    </row>
    <row r="15" spans="1:5" ht="25.5">
      <c r="A15" s="182" t="s">
        <v>226</v>
      </c>
      <c r="B15" s="183" t="s">
        <v>227</v>
      </c>
      <c r="C15" s="184">
        <v>0</v>
      </c>
      <c r="D15" s="184">
        <v>0</v>
      </c>
      <c r="E15" s="184">
        <v>0</v>
      </c>
    </row>
    <row r="16" spans="1:5" ht="25.5">
      <c r="A16" s="182" t="s">
        <v>228</v>
      </c>
      <c r="B16" s="183" t="s">
        <v>229</v>
      </c>
      <c r="C16" s="184">
        <v>0</v>
      </c>
      <c r="D16" s="184">
        <v>0</v>
      </c>
      <c r="E16" s="184">
        <v>0</v>
      </c>
    </row>
    <row r="17" spans="1:5" ht="15">
      <c r="A17" s="182" t="s">
        <v>230</v>
      </c>
      <c r="B17" s="183" t="s">
        <v>231</v>
      </c>
      <c r="C17" s="184">
        <v>0</v>
      </c>
      <c r="D17" s="184">
        <v>0</v>
      </c>
      <c r="E17" s="184">
        <v>0</v>
      </c>
    </row>
    <row r="18" spans="1:5" ht="15">
      <c r="A18" s="182" t="s">
        <v>232</v>
      </c>
      <c r="B18" s="183" t="s">
        <v>233</v>
      </c>
      <c r="C18" s="184">
        <v>0</v>
      </c>
      <c r="D18" s="184">
        <v>1</v>
      </c>
      <c r="E18" s="184">
        <v>0</v>
      </c>
    </row>
    <row r="19" spans="1:5" ht="15">
      <c r="A19" s="182" t="s">
        <v>234</v>
      </c>
      <c r="B19" s="183" t="s">
        <v>235</v>
      </c>
      <c r="C19" s="184">
        <v>0</v>
      </c>
      <c r="D19" s="184">
        <v>1</v>
      </c>
      <c r="E19" s="184">
        <v>2</v>
      </c>
    </row>
    <row r="20" spans="1:5" ht="15">
      <c r="A20" s="191"/>
      <c r="B20" s="192" t="s">
        <v>236</v>
      </c>
      <c r="C20" s="193">
        <f>SUM(C9:C19)</f>
        <v>2</v>
      </c>
      <c r="D20" s="193">
        <f>SUM(D9:D19)</f>
        <v>6</v>
      </c>
      <c r="E20" s="193">
        <f>SUM(E9:E19)</f>
        <v>3</v>
      </c>
    </row>
  </sheetData>
  <sheetProtection/>
  <mergeCells count="11">
    <mergeCell ref="H3:Q3"/>
    <mergeCell ref="A4:E4"/>
    <mergeCell ref="H4:Q4"/>
    <mergeCell ref="A5:O5"/>
    <mergeCell ref="A6:A8"/>
    <mergeCell ref="B6:B8"/>
    <mergeCell ref="C6:C8"/>
    <mergeCell ref="D6:D8"/>
    <mergeCell ref="E6:E8"/>
    <mergeCell ref="A1:E1"/>
    <mergeCell ref="A3:E3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Viera Backstuberová</dc:creator>
  <cp:keywords/>
  <dc:description/>
  <cp:lastModifiedBy>kuntova</cp:lastModifiedBy>
  <cp:lastPrinted>2011-05-30T08:08:30Z</cp:lastPrinted>
  <dcterms:created xsi:type="dcterms:W3CDTF">2001-03-06T09:40:04Z</dcterms:created>
  <dcterms:modified xsi:type="dcterms:W3CDTF">2011-05-30T08:12:04Z</dcterms:modified>
  <cp:category/>
  <cp:version/>
  <cp:contentType/>
  <cp:contentStatus/>
</cp:coreProperties>
</file>