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445" activeTab="0"/>
  </bookViews>
  <sheets>
    <sheet name="bez ceny" sheetId="1" r:id="rId1"/>
    <sheet name="Hárok2" sheetId="2" r:id="rId2"/>
    <sheet name="Hárok3" sheetId="3" r:id="rId3"/>
  </sheets>
  <definedNames>
    <definedName name="_xlnm.Print_Area" localSheetId="0">'bez ceny'!$A$1:$AA$41</definedName>
  </definedNames>
  <calcPr fullCalcOnLoad="1"/>
</workbook>
</file>

<file path=xl/sharedStrings.xml><?xml version="1.0" encoding="utf-8"?>
<sst xmlns="http://schemas.openxmlformats.org/spreadsheetml/2006/main" count="45" uniqueCount="35">
  <si>
    <t>Viacúčelové vrtuľníky</t>
  </si>
  <si>
    <t>Dopravné lietadlá</t>
  </si>
  <si>
    <t>Rádiolokačná technika VzS</t>
  </si>
  <si>
    <t>Prostriedky PVO</t>
  </si>
  <si>
    <t>cvičné lietadlá</t>
  </si>
  <si>
    <t>jedn. cena v €</t>
  </si>
  <si>
    <t xml:space="preserve">Komodity </t>
  </si>
  <si>
    <t>Obrnené vozidlá</t>
  </si>
  <si>
    <t>Spolu za komoditu</t>
  </si>
  <si>
    <t>Spolu</t>
  </si>
  <si>
    <t>Spolu 2014-2024 v €</t>
  </si>
  <si>
    <t>Letectvo *</t>
  </si>
  <si>
    <r>
      <t xml:space="preserve">* </t>
    </r>
    <r>
      <rPr>
        <i/>
        <sz val="10"/>
        <rFont val="Arial"/>
        <family val="2"/>
      </rPr>
      <t>Poznámka:</t>
    </r>
  </si>
  <si>
    <t>Výzbroj, bojová technika...</t>
  </si>
  <si>
    <t>potreba v ks</t>
  </si>
  <si>
    <t>Bojové obrnené vozidlá -kolesové</t>
  </si>
  <si>
    <t>Rádiolokátor 3D blízky dosah</t>
  </si>
  <si>
    <t>Rádiolokátor 3D malý dosah</t>
  </si>
  <si>
    <t>Rádiolokátor 3D stredný dosah prehľadový</t>
  </si>
  <si>
    <t>Rádiolokátor 3D stredný dosah</t>
  </si>
  <si>
    <t>SHORAD-MEAD - systém PVO krátkeho a stredného dosahu</t>
  </si>
  <si>
    <t>C-RAM, protiraketový systém</t>
  </si>
  <si>
    <t xml:space="preserve">Strategická voľba č.1 - základný model </t>
  </si>
  <si>
    <t>Odhadovaná priemerná potreba zdrojov na obmenu nad rámec rozpočtu predstavuje :</t>
  </si>
  <si>
    <t xml:space="preserve">Strategická voľba č.2 - model "A" </t>
  </si>
  <si>
    <t xml:space="preserve">Strategická voľba č.2 - model "B" </t>
  </si>
  <si>
    <t>Životnosť súčasných MiG-29 je do roku 2030, v prípade rozhodnutia o obnove pred ukončením ich životnosti,</t>
  </si>
  <si>
    <t xml:space="preserve">bude potrebné cca ďalších 1 500 mil. €  (na 15ks) čo v horizonte 10 rokov predstavuje potrebu cca 150 mil. €/rok, </t>
  </si>
  <si>
    <t xml:space="preserve">cca 330-360mil. €/rok pre strategickú voľbu č.1 - základný model </t>
  </si>
  <si>
    <t xml:space="preserve">cca 300-330mil. €/rok pre strategickú voľbu č.2 - model "A" </t>
  </si>
  <si>
    <t xml:space="preserve">cca 240-270mil. €/rok pre strategickú voľbu č.2 - model "B" </t>
  </si>
  <si>
    <t>pre strategickú voľbu č.1 - základný model a strategickú voľbu č. 2 - model "A". Táto čiastka v kalkuláciách nie je započítaná.</t>
  </si>
  <si>
    <t xml:space="preserve">Kalkulácie sú odborným odhadom v priemerných súčasných cenách s možnými rôznorodými špecifickými atribútmi pre jednotlivé projekty. </t>
  </si>
  <si>
    <t>Príloha č. 2</t>
  </si>
  <si>
    <t xml:space="preserve">Odhadovaná kalkulácia obmeny (modernizácie) výzbroje, techniky a materiálu - nad rámec rozpočtu kapitoly MO SR  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</si>
</sst>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;[Red]\-#,##0\ [$€-1]"/>
  </numFmts>
  <fonts count="2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8" borderId="10" xfId="0" applyFill="1" applyBorder="1" applyAlignment="1">
      <alignment horizontal="center"/>
    </xf>
    <xf numFmtId="3" fontId="0" fillId="8" borderId="10" xfId="0" applyNumberFormat="1" applyFill="1" applyBorder="1" applyAlignment="1">
      <alignment/>
    </xf>
    <xf numFmtId="0" fontId="0" fillId="8" borderId="0" xfId="0" applyFill="1" applyAlignment="1">
      <alignment/>
    </xf>
    <xf numFmtId="0" fontId="6" fillId="8" borderId="0" xfId="0" applyFont="1" applyFill="1" applyAlignment="1">
      <alignment/>
    </xf>
    <xf numFmtId="3" fontId="6" fillId="8" borderId="0" xfId="0" applyNumberFormat="1" applyFont="1" applyFill="1" applyAlignment="1">
      <alignment/>
    </xf>
    <xf numFmtId="0" fontId="0" fillId="4" borderId="10" xfId="0" applyFill="1" applyBorder="1" applyAlignment="1">
      <alignment horizontal="center"/>
    </xf>
    <xf numFmtId="3" fontId="0" fillId="4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3" fontId="6" fillId="4" borderId="0" xfId="0" applyNumberFormat="1" applyFont="1" applyFill="1" applyAlignment="1">
      <alignment/>
    </xf>
    <xf numFmtId="0" fontId="0" fillId="7" borderId="10" xfId="0" applyFill="1" applyBorder="1" applyAlignment="1">
      <alignment horizontal="center"/>
    </xf>
    <xf numFmtId="3" fontId="0" fillId="7" borderId="10" xfId="0" applyNumberFormat="1" applyFill="1" applyBorder="1" applyAlignment="1">
      <alignment/>
    </xf>
    <xf numFmtId="0" fontId="0" fillId="7" borderId="0" xfId="0" applyFill="1" applyAlignment="1">
      <alignment/>
    </xf>
    <xf numFmtId="0" fontId="6" fillId="7" borderId="0" xfId="0" applyFont="1" applyFill="1" applyAlignment="1">
      <alignment/>
    </xf>
    <xf numFmtId="3" fontId="6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4" borderId="10" xfId="0" applyNumberFormat="1" applyFill="1" applyBorder="1" applyAlignment="1">
      <alignment horizontal="right" vertic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3" fontId="0" fillId="8" borderId="10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3" fontId="0" fillId="7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E1">
      <selection activeCell="F8" sqref="F8"/>
    </sheetView>
  </sheetViews>
  <sheetFormatPr defaultColWidth="9.140625" defaultRowHeight="12.75"/>
  <cols>
    <col min="1" max="1" width="14.28125" style="0" bestFit="1" customWidth="1"/>
    <col min="2" max="2" width="38.57421875" style="0" customWidth="1"/>
    <col min="3" max="3" width="13.7109375" style="0" hidden="1" customWidth="1"/>
    <col min="4" max="4" width="12.00390625" style="0" hidden="1" customWidth="1"/>
    <col min="5" max="5" width="18.00390625" style="0" customWidth="1"/>
    <col min="6" max="6" width="17.421875" style="0" customWidth="1"/>
    <col min="7" max="7" width="13.7109375" style="0" hidden="1" customWidth="1"/>
    <col min="8" max="8" width="12.00390625" style="0" hidden="1" customWidth="1"/>
    <col min="9" max="9" width="18.00390625" style="0" customWidth="1"/>
    <col min="10" max="10" width="17.421875" style="0" customWidth="1"/>
    <col min="11" max="11" width="13.7109375" style="0" hidden="1" customWidth="1"/>
    <col min="12" max="12" width="12.00390625" style="0" hidden="1" customWidth="1"/>
    <col min="13" max="13" width="18.00390625" style="0" customWidth="1"/>
    <col min="14" max="14" width="17.421875" style="0" customWidth="1"/>
  </cols>
  <sheetData>
    <row r="1" spans="1:14" ht="12.75">
      <c r="A1" s="27"/>
      <c r="N1" t="s">
        <v>33</v>
      </c>
    </row>
    <row r="2" spans="1:14" ht="15.7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6" ht="15.75">
      <c r="A3" s="38"/>
      <c r="B3" s="38"/>
      <c r="C3" s="38"/>
      <c r="D3" s="38"/>
      <c r="E3" s="38"/>
      <c r="F3" s="38"/>
    </row>
    <row r="4" ht="15.75">
      <c r="A4" s="1"/>
    </row>
    <row r="6" spans="1:14" ht="12.75">
      <c r="A6" s="33" t="s">
        <v>6</v>
      </c>
      <c r="B6" s="45" t="s">
        <v>13</v>
      </c>
      <c r="C6" s="42" t="s">
        <v>22</v>
      </c>
      <c r="D6" s="43"/>
      <c r="E6" s="43"/>
      <c r="F6" s="44"/>
      <c r="G6" s="29" t="s">
        <v>24</v>
      </c>
      <c r="H6" s="30"/>
      <c r="I6" s="30"/>
      <c r="J6" s="31"/>
      <c r="K6" s="35" t="s">
        <v>25</v>
      </c>
      <c r="L6" s="36"/>
      <c r="M6" s="36"/>
      <c r="N6" s="37"/>
    </row>
    <row r="7" spans="1:14" ht="12.75">
      <c r="A7" s="34"/>
      <c r="B7" s="46"/>
      <c r="C7" s="17" t="s">
        <v>5</v>
      </c>
      <c r="D7" s="17" t="s">
        <v>14</v>
      </c>
      <c r="E7" s="17" t="s">
        <v>10</v>
      </c>
      <c r="F7" s="17" t="s">
        <v>8</v>
      </c>
      <c r="G7" s="7" t="s">
        <v>5</v>
      </c>
      <c r="H7" s="7" t="s">
        <v>14</v>
      </c>
      <c r="I7" s="7" t="s">
        <v>10</v>
      </c>
      <c r="J7" s="7" t="s">
        <v>8</v>
      </c>
      <c r="K7" s="12" t="s">
        <v>5</v>
      </c>
      <c r="L7" s="12" t="s">
        <v>14</v>
      </c>
      <c r="M7" s="12" t="s">
        <v>10</v>
      </c>
      <c r="N7" s="12" t="s">
        <v>8</v>
      </c>
    </row>
    <row r="8" spans="1:14" ht="12.75">
      <c r="A8" s="2" t="s">
        <v>7</v>
      </c>
      <c r="B8" s="2" t="s">
        <v>15</v>
      </c>
      <c r="C8" s="18">
        <v>5000000</v>
      </c>
      <c r="D8" s="18">
        <v>454</v>
      </c>
      <c r="E8" s="18">
        <f>C8*D8</f>
        <v>2270000000</v>
      </c>
      <c r="F8" s="18">
        <f>E8</f>
        <v>2270000000</v>
      </c>
      <c r="G8" s="8">
        <v>5000000</v>
      </c>
      <c r="H8" s="8">
        <v>412</v>
      </c>
      <c r="I8" s="8">
        <f>G8*H8</f>
        <v>2060000000</v>
      </c>
      <c r="J8" s="8">
        <f>I8</f>
        <v>2060000000</v>
      </c>
      <c r="K8" s="13">
        <v>5000000</v>
      </c>
      <c r="L8" s="13">
        <v>312</v>
      </c>
      <c r="M8" s="13">
        <f>K8*L8</f>
        <v>1560000000</v>
      </c>
      <c r="N8" s="13">
        <f>M8</f>
        <v>1560000000</v>
      </c>
    </row>
    <row r="9" spans="1:14" ht="12.75">
      <c r="A9" s="41" t="s">
        <v>11</v>
      </c>
      <c r="B9" s="2" t="s">
        <v>4</v>
      </c>
      <c r="C9" s="18">
        <v>30000000</v>
      </c>
      <c r="D9" s="18">
        <v>6</v>
      </c>
      <c r="E9" s="18">
        <f>C9*D9</f>
        <v>180000000</v>
      </c>
      <c r="F9" s="40">
        <f>E9+E10+E11</f>
        <v>796000000</v>
      </c>
      <c r="G9" s="8">
        <v>30000000</v>
      </c>
      <c r="H9" s="8">
        <v>6</v>
      </c>
      <c r="I9" s="8">
        <f>G9*H9</f>
        <v>180000000</v>
      </c>
      <c r="J9" s="32">
        <f>I9+I10+I11</f>
        <v>670000000</v>
      </c>
      <c r="K9" s="13">
        <v>30000000</v>
      </c>
      <c r="L9" s="13">
        <v>0</v>
      </c>
      <c r="M9" s="13">
        <f>K9*L9</f>
        <v>0</v>
      </c>
      <c r="N9" s="28">
        <f>M9+M10+M11</f>
        <v>616000000</v>
      </c>
    </row>
    <row r="10" spans="1:14" ht="12.75">
      <c r="A10" s="41"/>
      <c r="B10" s="2" t="s">
        <v>0</v>
      </c>
      <c r="C10" s="18">
        <v>35000000</v>
      </c>
      <c r="D10" s="18">
        <v>14</v>
      </c>
      <c r="E10" s="18">
        <f aca="true" t="shared" si="0" ref="E10:E17">C10*D10</f>
        <v>490000000</v>
      </c>
      <c r="F10" s="40"/>
      <c r="G10" s="8">
        <v>35000000</v>
      </c>
      <c r="H10" s="8">
        <v>14</v>
      </c>
      <c r="I10" s="8">
        <f aca="true" t="shared" si="1" ref="I10:I17">G10*H10</f>
        <v>490000000</v>
      </c>
      <c r="J10" s="32"/>
      <c r="K10" s="13">
        <v>35000000</v>
      </c>
      <c r="L10" s="13">
        <v>14</v>
      </c>
      <c r="M10" s="13">
        <f aca="true" t="shared" si="2" ref="M10:M17">K10*L10</f>
        <v>490000000</v>
      </c>
      <c r="N10" s="28"/>
    </row>
    <row r="11" spans="1:14" ht="12.75">
      <c r="A11" s="41"/>
      <c r="B11" s="2" t="s">
        <v>1</v>
      </c>
      <c r="C11" s="18">
        <v>42000000</v>
      </c>
      <c r="D11" s="18">
        <v>3</v>
      </c>
      <c r="E11" s="18">
        <f t="shared" si="0"/>
        <v>126000000</v>
      </c>
      <c r="F11" s="40"/>
      <c r="G11" s="8">
        <v>42000000</v>
      </c>
      <c r="H11" s="8">
        <v>0</v>
      </c>
      <c r="I11" s="8">
        <f t="shared" si="1"/>
        <v>0</v>
      </c>
      <c r="J11" s="32"/>
      <c r="K11" s="13">
        <v>42000000</v>
      </c>
      <c r="L11" s="13">
        <v>3</v>
      </c>
      <c r="M11" s="13">
        <f t="shared" si="2"/>
        <v>126000000</v>
      </c>
      <c r="N11" s="28"/>
    </row>
    <row r="12" spans="1:14" ht="12.75">
      <c r="A12" s="39" t="s">
        <v>2</v>
      </c>
      <c r="B12" s="2" t="s">
        <v>16</v>
      </c>
      <c r="C12" s="18">
        <v>4500000</v>
      </c>
      <c r="D12" s="18">
        <v>4</v>
      </c>
      <c r="E12" s="18">
        <f t="shared" si="0"/>
        <v>18000000</v>
      </c>
      <c r="F12" s="40">
        <f>E12+E13+E14+E15</f>
        <v>224000000</v>
      </c>
      <c r="G12" s="8">
        <v>4500000</v>
      </c>
      <c r="H12" s="8">
        <v>4</v>
      </c>
      <c r="I12" s="8">
        <f t="shared" si="1"/>
        <v>18000000</v>
      </c>
      <c r="J12" s="32">
        <f>I12+I13+I14+I15</f>
        <v>224000000</v>
      </c>
      <c r="K12" s="13">
        <v>4500000</v>
      </c>
      <c r="L12" s="13">
        <v>4</v>
      </c>
      <c r="M12" s="13">
        <f t="shared" si="2"/>
        <v>18000000</v>
      </c>
      <c r="N12" s="28">
        <f>M12+M13+M14+M15</f>
        <v>224000000</v>
      </c>
    </row>
    <row r="13" spans="1:14" ht="12.75">
      <c r="A13" s="39"/>
      <c r="B13" s="2" t="s">
        <v>17</v>
      </c>
      <c r="C13" s="18">
        <v>14000000</v>
      </c>
      <c r="D13" s="18">
        <v>5</v>
      </c>
      <c r="E13" s="18">
        <f t="shared" si="0"/>
        <v>70000000</v>
      </c>
      <c r="F13" s="40"/>
      <c r="G13" s="8">
        <v>14000000</v>
      </c>
      <c r="H13" s="8">
        <v>5</v>
      </c>
      <c r="I13" s="8">
        <f t="shared" si="1"/>
        <v>70000000</v>
      </c>
      <c r="J13" s="32"/>
      <c r="K13" s="13">
        <v>14000000</v>
      </c>
      <c r="L13" s="13">
        <v>5</v>
      </c>
      <c r="M13" s="13">
        <f t="shared" si="2"/>
        <v>70000000</v>
      </c>
      <c r="N13" s="28"/>
    </row>
    <row r="14" spans="1:14" ht="12.75">
      <c r="A14" s="39"/>
      <c r="B14" s="2" t="s">
        <v>18</v>
      </c>
      <c r="C14" s="18">
        <v>8000000</v>
      </c>
      <c r="D14" s="18">
        <v>3</v>
      </c>
      <c r="E14" s="18">
        <f t="shared" si="0"/>
        <v>24000000</v>
      </c>
      <c r="F14" s="40"/>
      <c r="G14" s="8">
        <v>8000000</v>
      </c>
      <c r="H14" s="8">
        <v>3</v>
      </c>
      <c r="I14" s="8">
        <f t="shared" si="1"/>
        <v>24000000</v>
      </c>
      <c r="J14" s="32"/>
      <c r="K14" s="13">
        <v>8000000</v>
      </c>
      <c r="L14" s="13">
        <v>3</v>
      </c>
      <c r="M14" s="13">
        <f t="shared" si="2"/>
        <v>24000000</v>
      </c>
      <c r="N14" s="28"/>
    </row>
    <row r="15" spans="1:14" ht="12.75">
      <c r="A15" s="39"/>
      <c r="B15" s="2" t="s">
        <v>19</v>
      </c>
      <c r="C15" s="18">
        <v>16000000</v>
      </c>
      <c r="D15" s="18">
        <v>7</v>
      </c>
      <c r="E15" s="18">
        <f t="shared" si="0"/>
        <v>112000000</v>
      </c>
      <c r="F15" s="40"/>
      <c r="G15" s="8">
        <v>16000000</v>
      </c>
      <c r="H15" s="8">
        <v>7</v>
      </c>
      <c r="I15" s="8">
        <f t="shared" si="1"/>
        <v>112000000</v>
      </c>
      <c r="J15" s="32"/>
      <c r="K15" s="13">
        <v>16000000</v>
      </c>
      <c r="L15" s="13">
        <v>7</v>
      </c>
      <c r="M15" s="13">
        <f t="shared" si="2"/>
        <v>112000000</v>
      </c>
      <c r="N15" s="28"/>
    </row>
    <row r="16" spans="1:14" ht="12.75">
      <c r="A16" s="39" t="s">
        <v>3</v>
      </c>
      <c r="B16" s="2" t="s">
        <v>21</v>
      </c>
      <c r="C16" s="18">
        <v>1000000</v>
      </c>
      <c r="D16" s="18">
        <v>2</v>
      </c>
      <c r="E16" s="18">
        <f t="shared" si="0"/>
        <v>2000000</v>
      </c>
      <c r="F16" s="40">
        <f>E16+E17</f>
        <v>10000000</v>
      </c>
      <c r="G16" s="8">
        <v>1000000</v>
      </c>
      <c r="H16" s="8">
        <v>1</v>
      </c>
      <c r="I16" s="8">
        <f t="shared" si="1"/>
        <v>1000000</v>
      </c>
      <c r="J16" s="32">
        <f>I16+I17</f>
        <v>5000000</v>
      </c>
      <c r="K16" s="13">
        <v>1000000</v>
      </c>
      <c r="L16" s="13">
        <v>2</v>
      </c>
      <c r="M16" s="13">
        <f t="shared" si="2"/>
        <v>2000000</v>
      </c>
      <c r="N16" s="28">
        <f>M16+M17</f>
        <v>10000000</v>
      </c>
    </row>
    <row r="17" spans="1:14" ht="25.5">
      <c r="A17" s="39"/>
      <c r="B17" s="6" t="s">
        <v>20</v>
      </c>
      <c r="C17" s="18">
        <v>2000000</v>
      </c>
      <c r="D17" s="18">
        <v>4</v>
      </c>
      <c r="E17" s="18">
        <f t="shared" si="0"/>
        <v>8000000</v>
      </c>
      <c r="F17" s="40"/>
      <c r="G17" s="8">
        <v>2000000</v>
      </c>
      <c r="H17" s="8">
        <v>2</v>
      </c>
      <c r="I17" s="8">
        <f t="shared" si="1"/>
        <v>4000000</v>
      </c>
      <c r="J17" s="32"/>
      <c r="K17" s="13">
        <v>2000000</v>
      </c>
      <c r="L17" s="13">
        <v>4</v>
      </c>
      <c r="M17" s="13">
        <f t="shared" si="2"/>
        <v>8000000</v>
      </c>
      <c r="N17" s="28"/>
    </row>
    <row r="18" spans="3:14" ht="12.75">
      <c r="C18" s="19"/>
      <c r="D18" s="20" t="s">
        <v>9</v>
      </c>
      <c r="E18" s="21">
        <f>SUM(E8:E17)</f>
        <v>3300000000</v>
      </c>
      <c r="F18" s="19"/>
      <c r="G18" s="9"/>
      <c r="H18" s="10" t="s">
        <v>9</v>
      </c>
      <c r="I18" s="11">
        <f>SUM(I8:I17)</f>
        <v>2959000000</v>
      </c>
      <c r="J18" s="9"/>
      <c r="K18" s="14"/>
      <c r="L18" s="15" t="s">
        <v>9</v>
      </c>
      <c r="M18" s="16">
        <f>SUM(M8:M17)</f>
        <v>2410000000</v>
      </c>
      <c r="N18" s="14"/>
    </row>
    <row r="19" ht="12.75">
      <c r="A19" t="s">
        <v>12</v>
      </c>
    </row>
    <row r="20" spans="1:8" ht="12.75">
      <c r="A20" s="23" t="s">
        <v>26</v>
      </c>
      <c r="B20" s="22"/>
      <c r="C20" s="22"/>
      <c r="D20" s="22"/>
      <c r="E20" s="22"/>
      <c r="F20" s="22"/>
      <c r="G20" s="22"/>
      <c r="H20" s="22"/>
    </row>
    <row r="21" spans="1:8" ht="12.75">
      <c r="A21" s="23" t="s">
        <v>27</v>
      </c>
      <c r="B21" s="22"/>
      <c r="C21" s="22"/>
      <c r="D21" s="22"/>
      <c r="E21" s="22"/>
      <c r="F21" s="22"/>
      <c r="G21" s="22"/>
      <c r="H21" s="22"/>
    </row>
    <row r="22" spans="1:8" ht="12.75">
      <c r="A22" s="22" t="s">
        <v>31</v>
      </c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2"/>
      <c r="B24" s="22"/>
      <c r="C24" s="22"/>
      <c r="D24" s="22"/>
      <c r="E24" s="22"/>
      <c r="F24" s="22"/>
      <c r="G24" s="22"/>
      <c r="H24" s="22"/>
    </row>
    <row r="25" spans="4:5" ht="12.75">
      <c r="D25" s="3"/>
      <c r="E25" s="4"/>
    </row>
    <row r="26" spans="1:14" ht="12.75">
      <c r="A26" s="5" t="s">
        <v>23</v>
      </c>
      <c r="G26" s="19"/>
      <c r="H26" s="19"/>
      <c r="I26" s="24"/>
      <c r="J26" s="24"/>
      <c r="K26" s="24"/>
      <c r="L26" s="24"/>
      <c r="M26" s="24"/>
      <c r="N26" s="24"/>
    </row>
    <row r="27" spans="6:14" ht="12.75">
      <c r="F27" s="20" t="s">
        <v>28</v>
      </c>
      <c r="G27" s="19"/>
      <c r="H27" s="19"/>
      <c r="I27" s="19"/>
      <c r="J27" s="19"/>
      <c r="K27" s="19"/>
      <c r="L27" s="19"/>
      <c r="M27" s="19"/>
      <c r="N27" s="19"/>
    </row>
    <row r="28" spans="6:14" ht="12.75">
      <c r="F28" s="10" t="s">
        <v>29</v>
      </c>
      <c r="G28" s="14"/>
      <c r="H28" s="14"/>
      <c r="I28" s="9"/>
      <c r="J28" s="9"/>
      <c r="K28" s="9"/>
      <c r="L28" s="9"/>
      <c r="M28" s="9"/>
      <c r="N28" s="9"/>
    </row>
    <row r="29" spans="1:14" s="24" customFormat="1" ht="12.75">
      <c r="A29"/>
      <c r="B29"/>
      <c r="C29"/>
      <c r="D29"/>
      <c r="E29"/>
      <c r="F29" s="15" t="s">
        <v>30</v>
      </c>
      <c r="G29"/>
      <c r="H29"/>
      <c r="I29" s="14"/>
      <c r="J29" s="14"/>
      <c r="K29" s="14"/>
      <c r="L29" s="14"/>
      <c r="M29" s="14"/>
      <c r="N29" s="14"/>
    </row>
    <row r="30" spans="1:14" ht="12.75">
      <c r="A30" s="24"/>
      <c r="B30" s="24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</row>
    <row r="31" spans="1:10" ht="12.75">
      <c r="A31" s="26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5" t="s">
        <v>32</v>
      </c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19">
    <mergeCell ref="A2:N2"/>
    <mergeCell ref="A16:A17"/>
    <mergeCell ref="F16:F17"/>
    <mergeCell ref="A3:F3"/>
    <mergeCell ref="A9:A11"/>
    <mergeCell ref="A12:A15"/>
    <mergeCell ref="F9:F11"/>
    <mergeCell ref="F12:F15"/>
    <mergeCell ref="C6:F6"/>
    <mergeCell ref="B6:B7"/>
    <mergeCell ref="A6:A7"/>
    <mergeCell ref="K6:N6"/>
    <mergeCell ref="N9:N11"/>
    <mergeCell ref="N12:N15"/>
    <mergeCell ref="N16:N17"/>
    <mergeCell ref="G6:J6"/>
    <mergeCell ref="J9:J11"/>
    <mergeCell ref="J12:J15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polonecj</dc:creator>
  <cp:keywords/>
  <dc:description/>
  <cp:lastModifiedBy>wiedemannm</cp:lastModifiedBy>
  <cp:lastPrinted>2011-06-30T11:29:34Z</cp:lastPrinted>
  <dcterms:created xsi:type="dcterms:W3CDTF">2011-06-20T05:26:31Z</dcterms:created>
  <dcterms:modified xsi:type="dcterms:W3CDTF">2011-07-01T05:43:35Z</dcterms:modified>
  <cp:category/>
  <cp:version/>
  <cp:contentType/>
  <cp:contentStatus/>
</cp:coreProperties>
</file>