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<sst xmlns="http://schemas.openxmlformats.org/spreadsheetml/2006/main" count="69" uniqueCount="59">
  <si>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</si>
  <si>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</si>
  <si>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</si>
  <si>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</si>
  <si>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</si>
  <si>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</si>
  <si>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</si>
  <si>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</si>
  <si>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</si>
  <si>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</si>
  <si>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</si>
  <si>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</si>
  <si>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</si>
  <si>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>11.</t>
  </si>
  <si>
    <t>Pokladničné hodnoty</t>
  </si>
  <si>
    <t>- klasifikované úvery (istina)</t>
  </si>
  <si>
    <t>- klasifikované úvery (úrok)</t>
  </si>
  <si>
    <t>- opravné položky</t>
  </si>
  <si>
    <t>AKTÍVA (v tis.Sk)</t>
  </si>
  <si>
    <t>Pohľadávky z poskyt. úverov bankám (brutto)</t>
  </si>
  <si>
    <t>Rozpočet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</si>
  <si>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</si>
  <si>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</si>
  <si>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</si>
  <si>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</si>
  <si>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</si>
  <si>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štátne pokladničné poukážky</t>
  </si>
  <si>
    <t>Cenné papiere</t>
  </si>
  <si>
    <t xml:space="preserve">Zúčtovanie so ŠR - nárok na prídel do zverených zdrojov financovania </t>
  </si>
  <si>
    <t>Skutočnosť</t>
  </si>
  <si>
    <t>Hmotný a nehmotný majetok</t>
  </si>
  <si>
    <t>Pohľadávky z poistenia a zaistenia vývoz. úverov (brutto)</t>
  </si>
  <si>
    <t>- štátne dlhopisy</t>
  </si>
  <si>
    <t xml:space="preserve">- ostatné cenné papiere </t>
  </si>
  <si>
    <t>- hmotný majetok spolu</t>
  </si>
  <si>
    <t>- nehmotný majetok spolu</t>
  </si>
  <si>
    <t>Vklady v bankách</t>
  </si>
  <si>
    <t>- bežné účty v bankách</t>
  </si>
  <si>
    <t>- bežné účty v NBS</t>
  </si>
  <si>
    <t>Opravné položky ku klasifikovaným pohľadávkam</t>
  </si>
  <si>
    <t xml:space="preserve">- vývozné úvery klientom </t>
  </si>
  <si>
    <t>- dovozné úvery klientom</t>
  </si>
  <si>
    <t>- refinančné úvery bankám</t>
  </si>
  <si>
    <t>- eskontné úvery bankám</t>
  </si>
  <si>
    <t>- eskontné úvery klientom</t>
  </si>
  <si>
    <t>Opravné položky ku klasifikovaným úverom</t>
  </si>
  <si>
    <t>- ostatné pohľadávky voči bankám</t>
  </si>
  <si>
    <t>- termínované vklady v NBS</t>
  </si>
  <si>
    <t>- termínované vklady v bankách</t>
  </si>
  <si>
    <t>Rozdiel</t>
  </si>
  <si>
    <t>k 31.12.2007</t>
  </si>
  <si>
    <t>Príloha č. 1</t>
  </si>
  <si>
    <t>Podielové cenné papiere a vklady</t>
  </si>
  <si>
    <t>Pohľadávky z poistenia a zaistenia vývoz. úverov (netto)</t>
  </si>
  <si>
    <t>Plnenie rozpočtu aktív k 30.6.2007</t>
  </si>
  <si>
    <t>k 31.12.2006</t>
  </si>
  <si>
    <t>k 30.6.2007</t>
  </si>
  <si>
    <t xml:space="preserve">skut. VI.2007 - skut. XII.2006 </t>
  </si>
  <si>
    <t>skut. VI.2007 - rozpočet 2007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</si>
</sst>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3" fontId="4" fillId="0" borderId="0" xfId="0" applyFont="1" applyAlignment="1">
      <alignment/>
    </xf>
    <xf numFmtId="3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49" fontId="3" fillId="3" borderId="14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2" xfId="0" applyFont="1" applyBorder="1" applyAlignment="1">
      <alignment horizontal="center"/>
    </xf>
    <xf numFmtId="3" fontId="2" fillId="2" borderId="10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3" fontId="2" fillId="0" borderId="4" xfId="0" applyFont="1" applyBorder="1" applyAlignment="1">
      <alignment horizontal="center" vertical="center"/>
    </xf>
    <xf numFmtId="3" fontId="5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2" fillId="3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6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31">
      <selection activeCell="I43" sqref="I43"/>
    </sheetView>
  </sheetViews>
  <sheetFormatPr defaultColWidth="9.00390625" defaultRowHeight="12.75"/>
  <cols>
    <col min="1" max="1" width="4.375" style="0" customWidth="1"/>
    <col min="2" max="2" width="41.875" style="0" customWidth="1"/>
    <col min="3" max="5" width="12.75390625" style="0" customWidth="1"/>
    <col min="6" max="7" width="13.375" style="0" bestFit="1" customWidth="1"/>
  </cols>
  <sheetData>
    <row r="1" spans="2:7" ht="21.75" customHeight="1">
      <c r="B1" s="9"/>
      <c r="G1" s="44" t="s">
        <v>51</v>
      </c>
    </row>
    <row r="2" spans="1:2" ht="21" customHeight="1">
      <c r="A2" s="62" t="s">
        <v>54</v>
      </c>
      <c r="B2" s="16"/>
    </row>
    <row r="3" spans="1:2" ht="22.5" customHeight="1" thickBot="1">
      <c r="A3" s="10"/>
      <c r="B3" s="10"/>
    </row>
    <row r="4" spans="1:7" ht="15" customHeight="1">
      <c r="A4" s="21"/>
      <c r="B4" s="22"/>
      <c r="C4" s="63" t="s">
        <v>29</v>
      </c>
      <c r="D4" s="63" t="s">
        <v>20</v>
      </c>
      <c r="E4" s="63" t="s">
        <v>29</v>
      </c>
      <c r="F4" s="63" t="s">
        <v>49</v>
      </c>
      <c r="G4" s="63" t="s">
        <v>49</v>
      </c>
    </row>
    <row r="5" spans="1:7" ht="26.25" thickBot="1">
      <c r="A5" s="56" t="s">
        <v>0</v>
      </c>
      <c r="B5" s="23" t="s">
        <v>18</v>
      </c>
      <c r="C5" s="61" t="s">
        <v>55</v>
      </c>
      <c r="D5" s="61" t="s">
        <v>50</v>
      </c>
      <c r="E5" s="61" t="s">
        <v>56</v>
      </c>
      <c r="F5" s="61" t="s">
        <v>57</v>
      </c>
      <c r="G5" s="61" t="s">
        <v>58</v>
      </c>
    </row>
    <row r="6" spans="1:7" ht="20.25" customHeight="1" thickBot="1">
      <c r="A6" s="36" t="s">
        <v>1</v>
      </c>
      <c r="B6" s="37" t="s">
        <v>14</v>
      </c>
      <c r="C6" s="57">
        <v>160</v>
      </c>
      <c r="D6" s="57">
        <v>180</v>
      </c>
      <c r="E6" s="57">
        <v>103</v>
      </c>
      <c r="F6" s="57">
        <f>E6-C6</f>
        <v>-57</v>
      </c>
      <c r="G6" s="57">
        <f>E6-D6</f>
        <v>-77</v>
      </c>
    </row>
    <row r="7" spans="1:7" ht="20.25" customHeight="1">
      <c r="A7" s="34" t="s">
        <v>3</v>
      </c>
      <c r="B7" s="1" t="s">
        <v>36</v>
      </c>
      <c r="C7" s="27">
        <f>C9+C10+C11+C12</f>
        <v>970958</v>
      </c>
      <c r="D7" s="27">
        <f>D9+D10+D11+D12</f>
        <v>853500</v>
      </c>
      <c r="E7" s="27">
        <f>E9+E10+E11+E12</f>
        <v>712244</v>
      </c>
      <c r="F7" s="27">
        <f>E7-C7</f>
        <v>-258714</v>
      </c>
      <c r="G7" s="27">
        <f>E7-D7</f>
        <v>-141256</v>
      </c>
    </row>
    <row r="8" spans="1:7" ht="14.25" customHeight="1">
      <c r="A8" s="38"/>
      <c r="B8" s="4" t="s">
        <v>2</v>
      </c>
      <c r="C8" s="28"/>
      <c r="D8" s="28"/>
      <c r="E8" s="28"/>
      <c r="F8" s="28"/>
      <c r="G8" s="28"/>
    </row>
    <row r="9" spans="1:7" s="40" customFormat="1" ht="15.75" customHeight="1">
      <c r="A9" s="11"/>
      <c r="B9" s="12" t="s">
        <v>38</v>
      </c>
      <c r="C9" s="30">
        <v>946</v>
      </c>
      <c r="D9" s="30">
        <v>1000</v>
      </c>
      <c r="E9" s="30">
        <v>1371</v>
      </c>
      <c r="F9" s="30">
        <f>E9-C9</f>
        <v>425</v>
      </c>
      <c r="G9" s="30">
        <f>E9-D9</f>
        <v>371</v>
      </c>
    </row>
    <row r="10" spans="1:7" ht="15" customHeight="1">
      <c r="A10" s="11"/>
      <c r="B10" s="5" t="s">
        <v>37</v>
      </c>
      <c r="C10" s="29">
        <v>443786</v>
      </c>
      <c r="D10" s="29">
        <v>52500</v>
      </c>
      <c r="E10" s="29">
        <v>246949</v>
      </c>
      <c r="F10" s="29">
        <f>E10-C10</f>
        <v>-196837</v>
      </c>
      <c r="G10" s="29">
        <f>E10-D10</f>
        <v>194449</v>
      </c>
    </row>
    <row r="11" spans="1:7" ht="15" customHeight="1">
      <c r="A11" s="11"/>
      <c r="B11" s="5" t="s">
        <v>47</v>
      </c>
      <c r="C11" s="29">
        <v>0</v>
      </c>
      <c r="D11" s="29">
        <v>0</v>
      </c>
      <c r="E11" s="29">
        <v>0</v>
      </c>
      <c r="F11" s="29">
        <f>E11-C11</f>
        <v>0</v>
      </c>
      <c r="G11" s="29">
        <f>E11-D11</f>
        <v>0</v>
      </c>
    </row>
    <row r="12" spans="1:7" ht="16.5" customHeight="1" thickBot="1">
      <c r="A12" s="11"/>
      <c r="B12" s="4" t="s">
        <v>48</v>
      </c>
      <c r="C12" s="24">
        <v>526226</v>
      </c>
      <c r="D12" s="24">
        <v>800000</v>
      </c>
      <c r="E12" s="24">
        <v>463924</v>
      </c>
      <c r="F12" s="24">
        <f>E12-C12</f>
        <v>-62302</v>
      </c>
      <c r="G12" s="24">
        <f>E12-D12</f>
        <v>-336076</v>
      </c>
    </row>
    <row r="13" spans="1:7" ht="20.25" customHeight="1">
      <c r="A13" s="35" t="s">
        <v>4</v>
      </c>
      <c r="B13" s="1" t="s">
        <v>21</v>
      </c>
      <c r="C13" s="27">
        <f>C14+C19</f>
        <v>5829707</v>
      </c>
      <c r="D13" s="27">
        <f>D14+D19</f>
        <v>5950000</v>
      </c>
      <c r="E13" s="27">
        <f>E14+E19</f>
        <v>6093804</v>
      </c>
      <c r="F13" s="27">
        <f>E13-C13</f>
        <v>264097</v>
      </c>
      <c r="G13" s="27">
        <f>E13-D13</f>
        <v>143804</v>
      </c>
    </row>
    <row r="14" spans="1:7" s="40" customFormat="1" ht="16.5" customHeight="1">
      <c r="A14" s="45"/>
      <c r="B14" s="4" t="s">
        <v>19</v>
      </c>
      <c r="C14" s="24">
        <f>C16+C17</f>
        <v>5829707</v>
      </c>
      <c r="D14" s="24">
        <f>D16+D17</f>
        <v>5950000</v>
      </c>
      <c r="E14" s="24">
        <f>E16+E17</f>
        <v>6093804</v>
      </c>
      <c r="F14" s="24">
        <f>E14-C14</f>
        <v>264097</v>
      </c>
      <c r="G14" s="24">
        <f>E14-D14</f>
        <v>143804</v>
      </c>
    </row>
    <row r="15" spans="1:7" s="40" customFormat="1" ht="14.25" customHeight="1">
      <c r="A15" s="3"/>
      <c r="B15" s="4" t="s">
        <v>2</v>
      </c>
      <c r="C15" s="24"/>
      <c r="D15" s="24"/>
      <c r="E15" s="24"/>
      <c r="F15" s="24"/>
      <c r="G15" s="24"/>
    </row>
    <row r="16" spans="1:7" ht="15.75" customHeight="1">
      <c r="A16" s="31"/>
      <c r="B16" s="12" t="s">
        <v>42</v>
      </c>
      <c r="C16" s="30">
        <v>5753099</v>
      </c>
      <c r="D16" s="30">
        <v>5900000</v>
      </c>
      <c r="E16" s="30">
        <v>6068265</v>
      </c>
      <c r="F16" s="30">
        <f>E16-C16</f>
        <v>315166</v>
      </c>
      <c r="G16" s="30">
        <f>E16-D16</f>
        <v>168265</v>
      </c>
    </row>
    <row r="17" spans="1:7" ht="15.75" customHeight="1">
      <c r="A17" s="31"/>
      <c r="B17" s="5" t="s">
        <v>43</v>
      </c>
      <c r="C17" s="29">
        <v>76608</v>
      </c>
      <c r="D17" s="29">
        <v>50000</v>
      </c>
      <c r="E17" s="29">
        <v>25539</v>
      </c>
      <c r="F17" s="29">
        <f>E17-C17</f>
        <v>-51069</v>
      </c>
      <c r="G17" s="29">
        <f>E17-D17</f>
        <v>-24461</v>
      </c>
    </row>
    <row r="18" spans="1:7" ht="15.75" customHeight="1">
      <c r="A18" s="31"/>
      <c r="B18" s="4" t="s">
        <v>46</v>
      </c>
      <c r="C18" s="30"/>
      <c r="D18" s="30"/>
      <c r="E18" s="30"/>
      <c r="F18" s="30">
        <f>E18-C18</f>
        <v>0</v>
      </c>
      <c r="G18" s="30">
        <f>E18-D18</f>
        <v>0</v>
      </c>
    </row>
    <row r="19" spans="1:7" ht="15.75" customHeight="1">
      <c r="A19" s="31"/>
      <c r="B19" s="5" t="s">
        <v>45</v>
      </c>
      <c r="C19" s="29">
        <v>0</v>
      </c>
      <c r="D19" s="29">
        <v>0</v>
      </c>
      <c r="E19" s="29">
        <v>0</v>
      </c>
      <c r="F19" s="29">
        <f>E19-C19</f>
        <v>0</v>
      </c>
      <c r="G19" s="29">
        <f>E19-D19</f>
        <v>0</v>
      </c>
    </row>
    <row r="20" spans="1:7" ht="15.75" customHeight="1">
      <c r="A20" s="31"/>
      <c r="B20" s="4" t="s">
        <v>15</v>
      </c>
      <c r="C20" s="24"/>
      <c r="D20" s="24"/>
      <c r="E20" s="24"/>
      <c r="F20" s="24">
        <f>E20-C20</f>
        <v>0</v>
      </c>
      <c r="G20" s="24">
        <f>E20-D20</f>
        <v>0</v>
      </c>
    </row>
    <row r="21" spans="1:7" ht="18" customHeight="1">
      <c r="A21" s="31"/>
      <c r="B21" s="13" t="s">
        <v>16</v>
      </c>
      <c r="C21" s="25"/>
      <c r="D21" s="25"/>
      <c r="E21" s="25"/>
      <c r="F21" s="25">
        <f>E21-C21</f>
        <v>0</v>
      </c>
      <c r="G21" s="25">
        <f>E21-D21</f>
        <v>0</v>
      </c>
    </row>
    <row r="22" spans="1:7" ht="18" customHeight="1" thickBot="1">
      <c r="A22" s="17"/>
      <c r="B22" s="42" t="s">
        <v>17</v>
      </c>
      <c r="C22" s="26"/>
      <c r="D22" s="26"/>
      <c r="E22" s="26"/>
      <c r="F22" s="26">
        <f>E22-C22</f>
        <v>0</v>
      </c>
      <c r="G22" s="26">
        <f>E22-D22</f>
        <v>0</v>
      </c>
    </row>
    <row r="23" spans="1:7" ht="18" customHeight="1">
      <c r="A23" s="34" t="s">
        <v>5</v>
      </c>
      <c r="B23" s="1" t="s">
        <v>22</v>
      </c>
      <c r="C23" s="2">
        <f>C24+C30</f>
        <v>1303483</v>
      </c>
      <c r="D23" s="2">
        <f>D24+D30</f>
        <v>756460</v>
      </c>
      <c r="E23" s="2">
        <f>E24+E30</f>
        <v>1430239</v>
      </c>
      <c r="F23" s="2">
        <f>E23-C23</f>
        <v>126756</v>
      </c>
      <c r="G23" s="2">
        <f>E23-D23</f>
        <v>673779</v>
      </c>
    </row>
    <row r="24" spans="1:7" s="40" customFormat="1" ht="16.5" customHeight="1">
      <c r="A24" s="46"/>
      <c r="B24" s="4" t="s">
        <v>23</v>
      </c>
      <c r="C24" s="47">
        <f>C26+C27+C28+C29</f>
        <v>1398671</v>
      </c>
      <c r="D24" s="47">
        <f>D26+D27+D28+D29</f>
        <v>850000</v>
      </c>
      <c r="E24" s="47">
        <f>E26+E27+E28+E29</f>
        <v>1557506</v>
      </c>
      <c r="F24" s="47">
        <f>E24-C24</f>
        <v>158835</v>
      </c>
      <c r="G24" s="47">
        <f>E24-D24</f>
        <v>707506</v>
      </c>
    </row>
    <row r="25" spans="1:7" ht="15" customHeight="1">
      <c r="A25" s="11"/>
      <c r="B25" s="4" t="s">
        <v>2</v>
      </c>
      <c r="C25" s="24"/>
      <c r="D25" s="24"/>
      <c r="E25" s="24"/>
      <c r="F25" s="24"/>
      <c r="G25" s="24"/>
    </row>
    <row r="26" spans="1:7" ht="16.5" customHeight="1">
      <c r="A26" s="11"/>
      <c r="B26" s="12" t="s">
        <v>40</v>
      </c>
      <c r="C26" s="30">
        <v>21136</v>
      </c>
      <c r="D26" s="30">
        <v>0</v>
      </c>
      <c r="E26" s="30">
        <v>21136</v>
      </c>
      <c r="F26" s="30">
        <f>E26-C26</f>
        <v>0</v>
      </c>
      <c r="G26" s="30">
        <f>E26-D26</f>
        <v>21136</v>
      </c>
    </row>
    <row r="27" spans="1:7" ht="16.5" customHeight="1">
      <c r="A27" s="11"/>
      <c r="B27" s="12" t="s">
        <v>41</v>
      </c>
      <c r="C27" s="51">
        <v>0</v>
      </c>
      <c r="D27" s="51">
        <v>0</v>
      </c>
      <c r="E27" s="51">
        <v>0</v>
      </c>
      <c r="F27" s="51">
        <f>E27-C27</f>
        <v>0</v>
      </c>
      <c r="G27" s="51">
        <f>E27-D27</f>
        <v>0</v>
      </c>
    </row>
    <row r="28" spans="1:7" ht="16.5" customHeight="1">
      <c r="A28" s="3"/>
      <c r="B28" s="5" t="s">
        <v>44</v>
      </c>
      <c r="C28" s="51">
        <v>1377535</v>
      </c>
      <c r="D28" s="51">
        <v>850000</v>
      </c>
      <c r="E28" s="51">
        <v>1536370</v>
      </c>
      <c r="F28" s="51">
        <f>E28-C28</f>
        <v>158835</v>
      </c>
      <c r="G28" s="51">
        <f>E28-D28</f>
        <v>686370</v>
      </c>
    </row>
    <row r="29" spans="1:7" ht="16.5" customHeight="1">
      <c r="A29" s="3"/>
      <c r="B29" s="5" t="s">
        <v>24</v>
      </c>
      <c r="C29" s="51">
        <v>0</v>
      </c>
      <c r="D29" s="51">
        <v>0</v>
      </c>
      <c r="E29" s="51">
        <v>0</v>
      </c>
      <c r="F29" s="51">
        <f>E29-C29</f>
        <v>0</v>
      </c>
      <c r="G29" s="51">
        <f>E29-D29</f>
        <v>0</v>
      </c>
    </row>
    <row r="30" spans="1:7" ht="16.5" customHeight="1">
      <c r="A30" s="31"/>
      <c r="B30" s="5" t="s">
        <v>45</v>
      </c>
      <c r="C30" s="54">
        <v>-95188</v>
      </c>
      <c r="D30" s="54">
        <v>-93540</v>
      </c>
      <c r="E30" s="54">
        <v>-127267</v>
      </c>
      <c r="F30" s="54">
        <f>E30-C30</f>
        <v>-32079</v>
      </c>
      <c r="G30" s="54">
        <f>E30-D30</f>
        <v>-33727</v>
      </c>
    </row>
    <row r="31" spans="1:7" ht="18.75" customHeight="1">
      <c r="A31" s="31"/>
      <c r="B31" s="4" t="s">
        <v>15</v>
      </c>
      <c r="C31" s="50"/>
      <c r="D31" s="50"/>
      <c r="E31" s="50"/>
      <c r="F31" s="50">
        <f>E31-C31</f>
        <v>0</v>
      </c>
      <c r="G31" s="50">
        <f>E31-D31</f>
        <v>0</v>
      </c>
    </row>
    <row r="32" spans="1:7" ht="18.75" customHeight="1">
      <c r="A32" s="31"/>
      <c r="B32" s="13" t="s">
        <v>16</v>
      </c>
      <c r="C32" s="60"/>
      <c r="D32" s="60"/>
      <c r="E32" s="60"/>
      <c r="F32" s="60">
        <f>E32-C32</f>
        <v>0</v>
      </c>
      <c r="G32" s="60">
        <f>E32-D32</f>
        <v>0</v>
      </c>
    </row>
    <row r="33" spans="1:7" ht="18.75" customHeight="1" thickBot="1">
      <c r="A33" s="17"/>
      <c r="B33" s="42" t="s">
        <v>17</v>
      </c>
      <c r="C33" s="55"/>
      <c r="D33" s="55"/>
      <c r="E33" s="55"/>
      <c r="F33" s="55">
        <f>E33-C33</f>
        <v>0</v>
      </c>
      <c r="G33" s="55">
        <f>E33-D33</f>
        <v>0</v>
      </c>
    </row>
    <row r="34" spans="1:7" ht="25.5">
      <c r="A34" s="35" t="s">
        <v>6</v>
      </c>
      <c r="B34" s="1" t="s">
        <v>53</v>
      </c>
      <c r="C34" s="27">
        <f>C35+C36</f>
        <v>132503</v>
      </c>
      <c r="D34" s="27">
        <f>D35+D36</f>
        <v>9000</v>
      </c>
      <c r="E34" s="27">
        <f>E35+E36</f>
        <v>9639</v>
      </c>
      <c r="F34" s="27">
        <f>E34-C34</f>
        <v>-122864</v>
      </c>
      <c r="G34" s="27">
        <f>E34-D34</f>
        <v>639</v>
      </c>
    </row>
    <row r="35" spans="1:7" s="40" customFormat="1" ht="27" customHeight="1">
      <c r="A35" s="45"/>
      <c r="B35" s="12" t="s">
        <v>31</v>
      </c>
      <c r="C35" s="51">
        <v>134551</v>
      </c>
      <c r="D35" s="51">
        <v>11260</v>
      </c>
      <c r="E35" s="51">
        <v>11699</v>
      </c>
      <c r="F35" s="51">
        <f>E35-C35</f>
        <v>-122852</v>
      </c>
      <c r="G35" s="51">
        <f>E35-D35</f>
        <v>439</v>
      </c>
    </row>
    <row r="36" spans="1:7" s="40" customFormat="1" ht="26.25" thickBot="1">
      <c r="A36" s="48"/>
      <c r="B36" s="41" t="s">
        <v>39</v>
      </c>
      <c r="C36" s="52">
        <v>-2048</v>
      </c>
      <c r="D36" s="52">
        <v>-2260</v>
      </c>
      <c r="E36" s="52">
        <v>-2060</v>
      </c>
      <c r="F36" s="52">
        <f>E36-C36</f>
        <v>-12</v>
      </c>
      <c r="G36" s="52">
        <f>E36-D36</f>
        <v>200</v>
      </c>
    </row>
    <row r="37" spans="1:7" ht="29.25" customHeight="1" thickBot="1">
      <c r="A37" s="36" t="s">
        <v>7</v>
      </c>
      <c r="B37" s="37" t="s">
        <v>28</v>
      </c>
      <c r="C37" s="39">
        <v>0</v>
      </c>
      <c r="D37" s="39">
        <v>0</v>
      </c>
      <c r="E37" s="39">
        <v>0</v>
      </c>
      <c r="F37" s="39">
        <f>E37-C37</f>
        <v>0</v>
      </c>
      <c r="G37" s="39">
        <f>E37-D37</f>
        <v>0</v>
      </c>
    </row>
    <row r="38" spans="1:7" ht="19.5" customHeight="1">
      <c r="A38" s="35" t="s">
        <v>8</v>
      </c>
      <c r="B38" s="18" t="s">
        <v>30</v>
      </c>
      <c r="C38" s="27">
        <f>C40+C41</f>
        <v>168392</v>
      </c>
      <c r="D38" s="27">
        <f>D40+D41</f>
        <v>169230</v>
      </c>
      <c r="E38" s="27">
        <f>E40+E41</f>
        <v>158004</v>
      </c>
      <c r="F38" s="27">
        <f>E38-C38</f>
        <v>-10388</v>
      </c>
      <c r="G38" s="27">
        <f>E38-D38</f>
        <v>-11226</v>
      </c>
    </row>
    <row r="39" spans="1:7" ht="16.5" customHeight="1">
      <c r="A39" s="3"/>
      <c r="B39" s="19" t="s">
        <v>2</v>
      </c>
      <c r="C39" s="50"/>
      <c r="D39" s="50"/>
      <c r="E39" s="50"/>
      <c r="F39" s="50"/>
      <c r="G39" s="50"/>
    </row>
    <row r="40" spans="1:7" ht="19.5" customHeight="1">
      <c r="A40" s="3"/>
      <c r="B40" s="20" t="s">
        <v>34</v>
      </c>
      <c r="C40" s="51">
        <v>148851</v>
      </c>
      <c r="D40" s="51">
        <v>141200</v>
      </c>
      <c r="E40" s="51">
        <v>141102</v>
      </c>
      <c r="F40" s="51">
        <f>E40-C40</f>
        <v>-7749</v>
      </c>
      <c r="G40" s="51">
        <f>E40-D40</f>
        <v>-98</v>
      </c>
    </row>
    <row r="41" spans="1:7" ht="19.5" customHeight="1" thickBot="1">
      <c r="A41" s="3"/>
      <c r="B41" s="13" t="s">
        <v>35</v>
      </c>
      <c r="C41" s="54">
        <v>19541</v>
      </c>
      <c r="D41" s="60">
        <v>28030</v>
      </c>
      <c r="E41" s="60">
        <v>16902</v>
      </c>
      <c r="F41" s="60">
        <f>E41-C41</f>
        <v>-2639</v>
      </c>
      <c r="G41" s="60">
        <f>E41-D41</f>
        <v>-11128</v>
      </c>
    </row>
    <row r="42" spans="1:7" s="59" customFormat="1" ht="21.75" customHeight="1" thickBot="1">
      <c r="A42" s="36" t="s">
        <v>9</v>
      </c>
      <c r="B42" s="15" t="s">
        <v>52</v>
      </c>
      <c r="C42" s="53">
        <v>0</v>
      </c>
      <c r="D42" s="53">
        <v>0</v>
      </c>
      <c r="E42" s="53">
        <v>0</v>
      </c>
      <c r="F42" s="53">
        <f>E42-C42</f>
        <v>0</v>
      </c>
      <c r="G42" s="53">
        <f>E42-D42</f>
        <v>0</v>
      </c>
    </row>
    <row r="43" spans="1:7" ht="19.5" customHeight="1">
      <c r="A43" s="35" t="s">
        <v>10</v>
      </c>
      <c r="B43" s="8" t="s">
        <v>27</v>
      </c>
      <c r="C43" s="27">
        <f>C45+C46+C47</f>
        <v>48113</v>
      </c>
      <c r="D43" s="27">
        <f>D45+D46+D47</f>
        <v>200000</v>
      </c>
      <c r="E43" s="27">
        <f>E45+E46+E47</f>
        <v>46948</v>
      </c>
      <c r="F43" s="27">
        <f>E43-C43</f>
        <v>-1165</v>
      </c>
      <c r="G43" s="27">
        <f>E43-D43</f>
        <v>-153052</v>
      </c>
    </row>
    <row r="44" spans="1:7" ht="17.25" customHeight="1">
      <c r="A44" s="3"/>
      <c r="B44" s="7" t="s">
        <v>2</v>
      </c>
      <c r="C44" s="50"/>
      <c r="D44" s="50"/>
      <c r="E44" s="50"/>
      <c r="F44" s="50"/>
      <c r="G44" s="50"/>
    </row>
    <row r="45" spans="1:7" ht="17.25" customHeight="1">
      <c r="A45" s="3"/>
      <c r="B45" s="49" t="s">
        <v>26</v>
      </c>
      <c r="C45" s="29">
        <v>0</v>
      </c>
      <c r="D45" s="29">
        <v>150000</v>
      </c>
      <c r="E45" s="29">
        <v>0</v>
      </c>
      <c r="F45" s="29">
        <f>E45-C45</f>
        <v>0</v>
      </c>
      <c r="G45" s="29">
        <f>E45-D45</f>
        <v>-150000</v>
      </c>
    </row>
    <row r="46" spans="1:7" ht="17.25" customHeight="1">
      <c r="A46" s="3"/>
      <c r="B46" s="49" t="s">
        <v>32</v>
      </c>
      <c r="C46" s="29">
        <v>48113</v>
      </c>
      <c r="D46" s="29">
        <v>50000</v>
      </c>
      <c r="E46" s="29">
        <v>46948</v>
      </c>
      <c r="F46" s="29">
        <f>E46-C46</f>
        <v>-1165</v>
      </c>
      <c r="G46" s="29">
        <f>E46-D46</f>
        <v>-3052</v>
      </c>
    </row>
    <row r="47" spans="1:7" ht="18" customHeight="1" thickBot="1">
      <c r="A47" s="3"/>
      <c r="B47" s="7" t="s">
        <v>33</v>
      </c>
      <c r="C47" s="24">
        <v>0</v>
      </c>
      <c r="D47" s="24">
        <v>0</v>
      </c>
      <c r="E47" s="24">
        <v>0</v>
      </c>
      <c r="F47" s="24">
        <f>E47-C47</f>
        <v>0</v>
      </c>
      <c r="G47" s="24">
        <f>E47-D47</f>
        <v>0</v>
      </c>
    </row>
    <row r="48" spans="1:7" ht="16.5" customHeight="1" thickBot="1">
      <c r="A48" s="43" t="s">
        <v>12</v>
      </c>
      <c r="B48" s="6" t="s">
        <v>11</v>
      </c>
      <c r="C48" s="58">
        <f>12499+2033+131890-4223-1</f>
        <v>142198</v>
      </c>
      <c r="D48" s="58">
        <v>11630</v>
      </c>
      <c r="E48" s="58">
        <f>19558+410+107328-2676</f>
        <v>124620</v>
      </c>
      <c r="F48" s="58">
        <f>E48-C48</f>
        <v>-17578</v>
      </c>
      <c r="G48" s="58">
        <f>E48-D48</f>
        <v>112990</v>
      </c>
    </row>
    <row r="49" spans="1:7" ht="25.5" customHeight="1" thickBot="1">
      <c r="A49" s="33" t="s">
        <v>13</v>
      </c>
      <c r="B49" s="32" t="s">
        <v>25</v>
      </c>
      <c r="C49" s="14">
        <f>C6+C7+C13+C23+C34+C37+C38+C42+C43+C48</f>
        <v>8595514</v>
      </c>
      <c r="D49" s="14">
        <f>D6+D7+D13+D23+D34+D37+D38+D42+D43+D48</f>
        <v>7950000</v>
      </c>
      <c r="E49" s="14">
        <f>E6+E7+E13+E23+E34+E37+E38+E42+E43+E48</f>
        <v>8575601</v>
      </c>
      <c r="F49" s="14">
        <f>E49-C49</f>
        <v>-19913</v>
      </c>
      <c r="G49" s="14">
        <f>E49-D49</f>
        <v>625601</v>
      </c>
    </row>
  </sheetData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2007-07-24T07:22:56Z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