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396" windowWidth="23256" windowHeight="6456" activeTab="4"/>
  </bookViews>
  <sheets>
    <sheet name="Príloha č. 1" sheetId="1" r:id="rId1"/>
    <sheet name="Príloha č. 2" sheetId="2" r:id="rId2"/>
    <sheet name="Príloha č. 3" sheetId="3" r:id="rId3"/>
    <sheet name="Príloha č. 4 " sheetId="4" r:id="rId4"/>
    <sheet name="Príloha č. 5" sheetId="5" r:id="rId5"/>
  </sheets>
  <definedNames/>
  <calcPr fullCalcOnLoad="1"/>
</workbook>
</file>

<file path=xl/sharedStrings.xml><?xml version="1.0" encoding="utf-8"?>
<sst xmlns="http://schemas.openxmlformats.org/spreadsheetml/2006/main" count="990" uniqueCount="166">
  <si>
    <t>Ukazovateľ</t>
  </si>
  <si>
    <t>Rok</t>
  </si>
  <si>
    <t>počet</t>
  </si>
  <si>
    <t>ha</t>
  </si>
  <si>
    <t>ha/počet</t>
  </si>
  <si>
    <t>%</t>
  </si>
  <si>
    <t>žiadosti</t>
  </si>
  <si>
    <t>merná jednotka</t>
  </si>
  <si>
    <t>fyzicky odovzdané</t>
  </si>
  <si>
    <t>Medziročný nárast</t>
  </si>
  <si>
    <t>Organizácia:</t>
  </si>
  <si>
    <t>Postup reprivatizácie lesných pozemkov</t>
  </si>
  <si>
    <t>Spolu</t>
  </si>
  <si>
    <t>k lesným pozemkom</t>
  </si>
  <si>
    <t xml:space="preserve">   z toho žiadosti súkromných lesomajiteľov</t>
  </si>
  <si>
    <t>Žiadosti vybavené kladne</t>
  </si>
  <si>
    <t xml:space="preserve"> - fyzicky odovzdané lesné pozemky (z r. 1 a 2)</t>
  </si>
  <si>
    <t>v tom        žiadosti    (z r. 5 a 6)</t>
  </si>
  <si>
    <t>súkromných lesomajiteľov</t>
  </si>
  <si>
    <t>z toho</t>
  </si>
  <si>
    <t>zákona č. 229/91 Zb. v z.n.p.</t>
  </si>
  <si>
    <t>zákona č. 503/03 Z.z.</t>
  </si>
  <si>
    <t>pozemkových spoločenstiev (urbárov,</t>
  </si>
  <si>
    <t>komposesorátov, želiarov a iných)</t>
  </si>
  <si>
    <t>miest a obcí</t>
  </si>
  <si>
    <t>cirkví</t>
  </si>
  <si>
    <t>iných vlastníkov</t>
  </si>
  <si>
    <t>Žiadosti nevybavené</t>
  </si>
  <si>
    <t>fyzicky neodovzdané lesné pozemky</t>
  </si>
  <si>
    <t>v tom</t>
  </si>
  <si>
    <t>a) štátne</t>
  </si>
  <si>
    <t>v     tom</t>
  </si>
  <si>
    <t>a) súkromné</t>
  </si>
  <si>
    <t>c) obecné</t>
  </si>
  <si>
    <t>d) cirkevné</t>
  </si>
  <si>
    <t>e) iné</t>
  </si>
  <si>
    <t>Vo vlastníctve neštátnych subjektov,</t>
  </si>
  <si>
    <t>Náhrady</t>
  </si>
  <si>
    <t>Uplatnené</t>
  </si>
  <si>
    <t>Znalecké posudky</t>
  </si>
  <si>
    <t>Znalecké posudky neprijaté</t>
  </si>
  <si>
    <t>Poskytnuté</t>
  </si>
  <si>
    <t>Náhrady podľa</t>
  </si>
  <si>
    <t>II. časti zákona</t>
  </si>
  <si>
    <t>spolu</t>
  </si>
  <si>
    <t>IV. časti zákona</t>
  </si>
  <si>
    <t>C E L K O M</t>
  </si>
  <si>
    <t>uplatňované podľa zákona č. 229/1991 Zb. v znení neskorších predpisov</t>
  </si>
  <si>
    <t>Súkromní vlastníci</t>
  </si>
  <si>
    <t>Odovzdané</t>
  </si>
  <si>
    <t>Z toho</t>
  </si>
  <si>
    <t>obhos.</t>
  </si>
  <si>
    <t>nájom</t>
  </si>
  <si>
    <t>Celková    výmera</t>
  </si>
  <si>
    <t>Neodov.    lesy</t>
  </si>
  <si>
    <t>Spoločenstevné útvary</t>
  </si>
  <si>
    <t>Mestá a obce</t>
  </si>
  <si>
    <t>Cirkevné a nábožen. Spolky</t>
  </si>
  <si>
    <t>Iní vlastníci</t>
  </si>
  <si>
    <t>Celkom</t>
  </si>
  <si>
    <t>Neštátne</t>
  </si>
  <si>
    <t>Lesy       štátne</t>
  </si>
  <si>
    <t>stavby</t>
  </si>
  <si>
    <t>porovnateľné porasty</t>
  </si>
  <si>
    <t>inventár a zásoby</t>
  </si>
  <si>
    <t>vlastníckych a užívacích práv k lesným pozemkom</t>
  </si>
  <si>
    <t>Prehľad o výmere obhospodarovaných lesných pozemkov</t>
  </si>
  <si>
    <t>štátnymi organizáciami lesného hospodárstva</t>
  </si>
  <si>
    <t>Počet</t>
  </si>
  <si>
    <t>subjektov</t>
  </si>
  <si>
    <t>Výmera v ha</t>
  </si>
  <si>
    <t>Údaje podľa vlastníckej štruktúry</t>
  </si>
  <si>
    <t>Č.</t>
  </si>
  <si>
    <t>Celková obhospodarovaná výmera lesných pozemkov</t>
  </si>
  <si>
    <t>r. 4+6+7</t>
  </si>
  <si>
    <t>v obhospodarovaní</t>
  </si>
  <si>
    <t>prenajaté iným subjektom</t>
  </si>
  <si>
    <t>Neštátne-spolu r. 8+9+15</t>
  </si>
  <si>
    <t>Vo vlastníctve SR - spolu r. 3+6</t>
  </si>
  <si>
    <t>v zmluvnom nájme od neštátnych subjektov,</t>
  </si>
  <si>
    <t>vo vlastníctve neštátnych subjektov požiadané</t>
  </si>
  <si>
    <t>o vydanie vo vybavovaní r. 10 až 14</t>
  </si>
  <si>
    <t>b) spoločenstevné (nedeliteľné)</t>
  </si>
  <si>
    <t>ktorí zatiaľ nepožiadali o vydanie majetku</t>
  </si>
  <si>
    <t>Spolu za Slovenskú republiku</t>
  </si>
  <si>
    <t>X</t>
  </si>
  <si>
    <t>Šaštín</t>
  </si>
  <si>
    <t>Smolenice</t>
  </si>
  <si>
    <t>Levice</t>
  </si>
  <si>
    <t>Topoľčianky</t>
  </si>
  <si>
    <t>Prievidza</t>
  </si>
  <si>
    <t>Trenčín</t>
  </si>
  <si>
    <t>Považská Bystrica</t>
  </si>
  <si>
    <t>Žilina</t>
  </si>
  <si>
    <t>Čadca</t>
  </si>
  <si>
    <t>Námestovo</t>
  </si>
  <si>
    <t>Liptovský Hrádok</t>
  </si>
  <si>
    <t>Beňuš</t>
  </si>
  <si>
    <t>Čierny Balog</t>
  </si>
  <si>
    <t>Slovenská Ľupča</t>
  </si>
  <si>
    <t>Žarnovica</t>
  </si>
  <si>
    <t>Kriváň</t>
  </si>
  <si>
    <t>Rimavská Sobota</t>
  </si>
  <si>
    <t>Revúca</t>
  </si>
  <si>
    <t>Rožňava</t>
  </si>
  <si>
    <t>Košice</t>
  </si>
  <si>
    <t>Prešov</t>
  </si>
  <si>
    <t>Vranov</t>
  </si>
  <si>
    <t>Sobrance</t>
  </si>
  <si>
    <t>Semenoles L. Hrádok</t>
  </si>
  <si>
    <t>Lesy SR, š.p.</t>
  </si>
  <si>
    <t>LPM Ulič, š.p.</t>
  </si>
  <si>
    <t>ŠL TANAP</t>
  </si>
  <si>
    <t>Malacky</t>
  </si>
  <si>
    <t>Pliešovce</t>
  </si>
  <si>
    <t>Kežmarok</t>
  </si>
  <si>
    <t>Kamenica n/Cr.</t>
  </si>
  <si>
    <t>VLM SR, š.p.</t>
  </si>
  <si>
    <t>Celkom SR</t>
  </si>
  <si>
    <t>Príloha č. 2a</t>
  </si>
  <si>
    <t>Príloha č. 2b</t>
  </si>
  <si>
    <t>Príloha č. 2c</t>
  </si>
  <si>
    <t>Príloha č. 2d</t>
  </si>
  <si>
    <t>Príloha č. 2e</t>
  </si>
  <si>
    <t>Príloha č. 2f</t>
  </si>
  <si>
    <t>Príloha č. 1a</t>
  </si>
  <si>
    <t>Príloha č. 1b</t>
  </si>
  <si>
    <t>Príloha č. 1c</t>
  </si>
  <si>
    <t>Príloha č. 1d</t>
  </si>
  <si>
    <t>Príloha č. 1e</t>
  </si>
  <si>
    <t>Príloha č. 1f</t>
  </si>
  <si>
    <t>Príloha č. 3a</t>
  </si>
  <si>
    <t>Príloha č. 3b</t>
  </si>
  <si>
    <t>Príloha č. 3c</t>
  </si>
  <si>
    <t>Príloha č. 3d</t>
  </si>
  <si>
    <t>Príloha č. 3e</t>
  </si>
  <si>
    <t>Príloha č. 3f</t>
  </si>
  <si>
    <t>Príloha č. 4a</t>
  </si>
  <si>
    <t>Príloha č. 4b</t>
  </si>
  <si>
    <t>Príloha č. 4c</t>
  </si>
  <si>
    <t>Príloha č. 4d</t>
  </si>
  <si>
    <t>Príloha č. 4e</t>
  </si>
  <si>
    <t>Príloha č. 4f</t>
  </si>
  <si>
    <t>Príloha č. 5</t>
  </si>
  <si>
    <t>b) sporné</t>
  </si>
  <si>
    <t>žiadosti o vydanie podľa § 6 a § 9</t>
  </si>
  <si>
    <t>žiadosti o navrátenie vlastníctva podľa § 3</t>
  </si>
  <si>
    <t>Prehľad o počte prijatých žiadostí o usporiadanie</t>
  </si>
  <si>
    <t>Žiadosti o usporiadanie vlastníckych a užívacích práv</t>
  </si>
  <si>
    <t>Celková    výmera LP</t>
  </si>
  <si>
    <t xml:space="preserve"> </t>
  </si>
  <si>
    <t>Neodov.   lesy</t>
  </si>
  <si>
    <t>Spolu za rezort MPRV SR</t>
  </si>
  <si>
    <t xml:space="preserve">Spolu za rezort MPRV SR </t>
  </si>
  <si>
    <t>Spolu za MPRV SR</t>
  </si>
  <si>
    <t>ŠOLH                     (OZ)</t>
  </si>
  <si>
    <t>1991- 2009</t>
  </si>
  <si>
    <t xml:space="preserve">Poznámka: V tabuľke č. 5 je celková výmera obhospodarovanej pôdy o 286 ha nižšia ako je uvedené v tabuľke č. 2 z dôvodu, že VLM SR, č.p. OZ Malacky má prenajaté od dvoch subjektov, ktoré odovzdali do užívania LESY SR, š.p. </t>
  </si>
  <si>
    <t>€</t>
  </si>
  <si>
    <t>stav k 31.12.2014</t>
  </si>
  <si>
    <t>Štátne lesy Tatranského národného parku Tatranská Lomnica</t>
  </si>
  <si>
    <t xml:space="preserve">LESY Slovenskej republiky, štátny podnik </t>
  </si>
  <si>
    <t xml:space="preserve">Vojenské lesy a majetky SR - štátny podnik </t>
  </si>
  <si>
    <t>Lesopoľnohospodársky majetok Ulič, štátny podnik</t>
  </si>
  <si>
    <t>LESY Slovenskej republiky, štátny podnik</t>
  </si>
  <si>
    <t>Prehľad o odovzdaných a prenajatých lesných pozemkoch v ha od začiatku reprivatizácie do 31.12.2014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</si>
</sst>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"/>
    <numFmt numFmtId="173" formatCode="\P\r\a\vd\a;&quot;Pravda&quot;;&quot;Nepravda&quot;"/>
    <numFmt numFmtId="174" formatCode="[$€-2]\ #\ ##,000_);[Red]\([$¥€-2]\ #\ ##,000\)"/>
    <numFmt numFmtId="175" formatCode="#,##0.000"/>
  </numFmts>
  <fonts count="5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8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9.5"/>
      <name val="Arial"/>
      <family val="2"/>
    </font>
    <font>
      <sz val="9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5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3" fontId="1" fillId="0" borderId="15" xfId="0" applyNumberFormat="1" applyFont="1" applyBorder="1" applyAlignment="1">
      <alignment vertical="center"/>
    </xf>
    <xf numFmtId="4" fontId="6" fillId="0" borderId="16" xfId="0" applyNumberFormat="1" applyFont="1" applyBorder="1" applyAlignment="1">
      <alignment vertical="center"/>
    </xf>
    <xf numFmtId="4" fontId="6" fillId="0" borderId="17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4" fontId="6" fillId="0" borderId="18" xfId="0" applyNumberFormat="1" applyFont="1" applyBorder="1" applyAlignment="1">
      <alignment vertic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3" fontId="1" fillId="0" borderId="25" xfId="0" applyNumberFormat="1" applyFont="1" applyFill="1" applyBorder="1" applyAlignment="1">
      <alignment vertical="center"/>
    </xf>
    <xf numFmtId="3" fontId="1" fillId="0" borderId="16" xfId="0" applyNumberFormat="1" applyFont="1" applyFill="1" applyBorder="1" applyAlignment="1">
      <alignment vertical="center"/>
    </xf>
    <xf numFmtId="4" fontId="6" fillId="0" borderId="16" xfId="0" applyNumberFormat="1" applyFont="1" applyFill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3" fontId="1" fillId="0" borderId="26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4" fontId="6" fillId="0" borderId="21" xfId="0" applyNumberFormat="1" applyFont="1" applyBorder="1" applyAlignment="1">
      <alignment vertical="center"/>
    </xf>
    <xf numFmtId="4" fontId="6" fillId="0" borderId="27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3" fontId="9" fillId="0" borderId="10" xfId="0" applyNumberFormat="1" applyFont="1" applyFill="1" applyBorder="1" applyAlignment="1">
      <alignment vertical="center"/>
    </xf>
    <xf numFmtId="3" fontId="6" fillId="0" borderId="25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6" fillId="0" borderId="26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4" fontId="6" fillId="0" borderId="10" xfId="0" applyNumberFormat="1" applyFont="1" applyFill="1" applyBorder="1" applyAlignment="1">
      <alignment vertical="center"/>
    </xf>
    <xf numFmtId="4" fontId="6" fillId="0" borderId="17" xfId="0" applyNumberFormat="1" applyFont="1" applyFill="1" applyBorder="1" applyAlignment="1">
      <alignment vertical="center"/>
    </xf>
    <xf numFmtId="4" fontId="6" fillId="0" borderId="21" xfId="0" applyNumberFormat="1" applyFont="1" applyFill="1" applyBorder="1" applyAlignment="1">
      <alignment vertical="center"/>
    </xf>
    <xf numFmtId="4" fontId="6" fillId="0" borderId="18" xfId="0" applyNumberFormat="1" applyFont="1" applyFill="1" applyBorder="1" applyAlignment="1">
      <alignment vertical="center"/>
    </xf>
    <xf numFmtId="4" fontId="6" fillId="0" borderId="27" xfId="0" applyNumberFormat="1" applyFont="1" applyFill="1" applyBorder="1" applyAlignment="1">
      <alignment vertical="center"/>
    </xf>
    <xf numFmtId="3" fontId="10" fillId="0" borderId="25" xfId="0" applyNumberFormat="1" applyFont="1" applyFill="1" applyBorder="1" applyAlignment="1">
      <alignment vertical="center"/>
    </xf>
    <xf numFmtId="3" fontId="10" fillId="0" borderId="16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3" fontId="10" fillId="0" borderId="15" xfId="0" applyNumberFormat="1" applyFont="1" applyFill="1" applyBorder="1" applyAlignment="1">
      <alignment vertical="center"/>
    </xf>
    <xf numFmtId="3" fontId="10" fillId="0" borderId="26" xfId="0" applyNumberFormat="1" applyFont="1" applyFill="1" applyBorder="1" applyAlignment="1">
      <alignment vertical="center"/>
    </xf>
    <xf numFmtId="3" fontId="10" fillId="0" borderId="21" xfId="0" applyNumberFormat="1" applyFont="1" applyFill="1" applyBorder="1" applyAlignment="1">
      <alignment vertic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37" xfId="0" applyBorder="1" applyAlignment="1">
      <alignment horizontal="right"/>
    </xf>
    <xf numFmtId="0" fontId="0" fillId="0" borderId="38" xfId="0" applyBorder="1" applyAlignment="1">
      <alignment horizontal="right"/>
    </xf>
    <xf numFmtId="0" fontId="3" fillId="0" borderId="39" xfId="0" applyFon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5" fillId="0" borderId="41" xfId="0" applyNumberFormat="1" applyFont="1" applyBorder="1" applyAlignment="1">
      <alignment/>
    </xf>
    <xf numFmtId="0" fontId="0" fillId="0" borderId="42" xfId="0" applyBorder="1" applyAlignment="1">
      <alignment horizontal="right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0" xfId="0" applyFont="1" applyAlignment="1">
      <alignment/>
    </xf>
    <xf numFmtId="3" fontId="9" fillId="0" borderId="16" xfId="0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3" fontId="9" fillId="0" borderId="19" xfId="0" applyNumberFormat="1" applyFont="1" applyBorder="1" applyAlignment="1">
      <alignment/>
    </xf>
    <xf numFmtId="0" fontId="1" fillId="0" borderId="0" xfId="0" applyFont="1" applyFill="1" applyAlignment="1">
      <alignment/>
    </xf>
    <xf numFmtId="3" fontId="0" fillId="0" borderId="0" xfId="0" applyNumberFormat="1" applyAlignment="1">
      <alignment/>
    </xf>
    <xf numFmtId="3" fontId="6" fillId="0" borderId="0" xfId="0" applyNumberFormat="1" applyFont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3" fontId="0" fillId="0" borderId="21" xfId="0" applyNumberForma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44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3" fontId="1" fillId="0" borderId="51" xfId="0" applyNumberFormat="1" applyFont="1" applyFill="1" applyBorder="1" applyAlignment="1">
      <alignment vertical="center"/>
    </xf>
    <xf numFmtId="3" fontId="1" fillId="0" borderId="52" xfId="0" applyNumberFormat="1" applyFont="1" applyBorder="1" applyAlignment="1">
      <alignment vertical="center"/>
    </xf>
    <xf numFmtId="3" fontId="1" fillId="0" borderId="50" xfId="0" applyNumberFormat="1" applyFont="1" applyBorder="1" applyAlignment="1">
      <alignment vertical="center"/>
    </xf>
    <xf numFmtId="0" fontId="1" fillId="0" borderId="53" xfId="0" applyFont="1" applyBorder="1" applyAlignment="1">
      <alignment horizontal="center" vertical="center"/>
    </xf>
    <xf numFmtId="3" fontId="6" fillId="0" borderId="51" xfId="0" applyNumberFormat="1" applyFont="1" applyFill="1" applyBorder="1" applyAlignment="1">
      <alignment vertical="center"/>
    </xf>
    <xf numFmtId="3" fontId="6" fillId="0" borderId="52" xfId="0" applyNumberFormat="1" applyFont="1" applyBorder="1" applyAlignment="1">
      <alignment vertical="center"/>
    </xf>
    <xf numFmtId="3" fontId="6" fillId="0" borderId="50" xfId="0" applyNumberFormat="1" applyFont="1" applyBorder="1" applyAlignment="1">
      <alignment vertical="center"/>
    </xf>
    <xf numFmtId="4" fontId="6" fillId="0" borderId="11" xfId="0" applyNumberFormat="1" applyFont="1" applyFill="1" applyBorder="1" applyAlignment="1">
      <alignment vertical="center"/>
    </xf>
    <xf numFmtId="3" fontId="10" fillId="0" borderId="51" xfId="0" applyNumberFormat="1" applyFont="1" applyFill="1" applyBorder="1" applyAlignment="1">
      <alignment vertical="center"/>
    </xf>
    <xf numFmtId="3" fontId="10" fillId="0" borderId="52" xfId="0" applyNumberFormat="1" applyFont="1" applyFill="1" applyBorder="1" applyAlignment="1">
      <alignment vertical="center"/>
    </xf>
    <xf numFmtId="3" fontId="10" fillId="0" borderId="50" xfId="0" applyNumberFormat="1" applyFont="1" applyFill="1" applyBorder="1" applyAlignment="1">
      <alignment vertical="center"/>
    </xf>
    <xf numFmtId="3" fontId="10" fillId="0" borderId="54" xfId="0" applyNumberFormat="1" applyFont="1" applyFill="1" applyBorder="1" applyAlignment="1">
      <alignment vertical="center"/>
    </xf>
    <xf numFmtId="3" fontId="10" fillId="0" borderId="55" xfId="0" applyNumberFormat="1" applyFont="1" applyFill="1" applyBorder="1" applyAlignment="1">
      <alignment vertical="center"/>
    </xf>
    <xf numFmtId="3" fontId="10" fillId="0" borderId="43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56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57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58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3" fontId="0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3" fontId="0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horizontal="right" vertical="center"/>
    </xf>
    <xf numFmtId="0" fontId="0" fillId="0" borderId="45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59" xfId="0" applyFill="1" applyBorder="1" applyAlignment="1">
      <alignment horizontal="center" vertical="center"/>
    </xf>
    <xf numFmtId="3" fontId="0" fillId="0" borderId="59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3" fontId="0" fillId="0" borderId="52" xfId="0" applyNumberFormat="1" applyFill="1" applyBorder="1" applyAlignment="1">
      <alignment horizontal="center" vertical="center"/>
    </xf>
    <xf numFmtId="3" fontId="0" fillId="0" borderId="0" xfId="0" applyNumberFormat="1" applyFill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52" xfId="0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2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right"/>
    </xf>
    <xf numFmtId="0" fontId="1" fillId="0" borderId="60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3" fontId="6" fillId="0" borderId="51" xfId="0" applyNumberFormat="1" applyFont="1" applyFill="1" applyBorder="1" applyAlignment="1">
      <alignment/>
    </xf>
    <xf numFmtId="3" fontId="1" fillId="0" borderId="52" xfId="0" applyNumberFormat="1" applyFont="1" applyFill="1" applyBorder="1" applyAlignment="1">
      <alignment/>
    </xf>
    <xf numFmtId="3" fontId="6" fillId="0" borderId="52" xfId="0" applyNumberFormat="1" applyFont="1" applyFill="1" applyBorder="1" applyAlignment="1">
      <alignment/>
    </xf>
    <xf numFmtId="3" fontId="1" fillId="0" borderId="50" xfId="0" applyNumberFormat="1" applyFont="1" applyFill="1" applyBorder="1" applyAlignment="1">
      <alignment/>
    </xf>
    <xf numFmtId="3" fontId="11" fillId="0" borderId="52" xfId="0" applyNumberFormat="1" applyFont="1" applyFill="1" applyBorder="1" applyAlignment="1">
      <alignment/>
    </xf>
    <xf numFmtId="3" fontId="1" fillId="0" borderId="55" xfId="0" applyNumberFormat="1" applyFont="1" applyFill="1" applyBorder="1" applyAlignment="1">
      <alignment/>
    </xf>
    <xf numFmtId="3" fontId="11" fillId="0" borderId="62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1" fillId="0" borderId="36" xfId="0" applyNumberFormat="1" applyFont="1" applyFill="1" applyBorder="1" applyAlignment="1">
      <alignment/>
    </xf>
    <xf numFmtId="3" fontId="1" fillId="0" borderId="59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3" fontId="1" fillId="0" borderId="42" xfId="0" applyNumberFormat="1" applyFont="1" applyFill="1" applyBorder="1" applyAlignment="1">
      <alignment/>
    </xf>
    <xf numFmtId="3" fontId="6" fillId="0" borderId="63" xfId="0" applyNumberFormat="1" applyFont="1" applyFill="1" applyBorder="1" applyAlignment="1">
      <alignment/>
    </xf>
    <xf numFmtId="3" fontId="6" fillId="0" borderId="64" xfId="0" applyNumberFormat="1" applyFont="1" applyFill="1" applyBorder="1" applyAlignment="1">
      <alignment/>
    </xf>
    <xf numFmtId="3" fontId="6" fillId="0" borderId="65" xfId="0" applyNumberFormat="1" applyFont="1" applyFill="1" applyBorder="1" applyAlignment="1">
      <alignment/>
    </xf>
    <xf numFmtId="3" fontId="6" fillId="0" borderId="41" xfId="0" applyNumberFormat="1" applyFont="1" applyFill="1" applyBorder="1" applyAlignment="1">
      <alignment/>
    </xf>
    <xf numFmtId="3" fontId="6" fillId="0" borderId="60" xfId="0" applyNumberFormat="1" applyFont="1" applyFill="1" applyBorder="1" applyAlignment="1">
      <alignment/>
    </xf>
    <xf numFmtId="3" fontId="6" fillId="0" borderId="61" xfId="0" applyNumberFormat="1" applyFont="1" applyFill="1" applyBorder="1" applyAlignment="1">
      <alignment/>
    </xf>
    <xf numFmtId="3" fontId="6" fillId="0" borderId="43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3" fontId="6" fillId="0" borderId="25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1" fillId="0" borderId="26" xfId="0" applyNumberFormat="1" applyFont="1" applyFill="1" applyBorder="1" applyAlignment="1">
      <alignment/>
    </xf>
    <xf numFmtId="3" fontId="6" fillId="0" borderId="66" xfId="0" applyNumberFormat="1" applyFont="1" applyFill="1" applyBorder="1" applyAlignment="1">
      <alignment/>
    </xf>
    <xf numFmtId="3" fontId="6" fillId="0" borderId="53" xfId="0" applyNumberFormat="1" applyFont="1" applyFill="1" applyBorder="1" applyAlignment="1">
      <alignment/>
    </xf>
    <xf numFmtId="3" fontId="6" fillId="0" borderId="48" xfId="0" applyNumberFormat="1" applyFont="1" applyFill="1" applyBorder="1" applyAlignment="1">
      <alignment/>
    </xf>
    <xf numFmtId="3" fontId="11" fillId="0" borderId="28" xfId="0" applyNumberFormat="1" applyFont="1" applyFill="1" applyBorder="1" applyAlignment="1">
      <alignment/>
    </xf>
    <xf numFmtId="3" fontId="1" fillId="0" borderId="54" xfId="0" applyNumberFormat="1" applyFont="1" applyFill="1" applyBorder="1" applyAlignment="1">
      <alignment/>
    </xf>
    <xf numFmtId="3" fontId="1" fillId="0" borderId="67" xfId="0" applyNumberFormat="1" applyFont="1" applyFill="1" applyBorder="1" applyAlignment="1">
      <alignment/>
    </xf>
    <xf numFmtId="3" fontId="6" fillId="0" borderId="67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27" xfId="0" applyNumberFormat="1" applyFont="1" applyFill="1" applyBorder="1" applyAlignment="1">
      <alignment/>
    </xf>
    <xf numFmtId="3" fontId="6" fillId="0" borderId="68" xfId="0" applyNumberFormat="1" applyFont="1" applyFill="1" applyBorder="1" applyAlignment="1">
      <alignment/>
    </xf>
    <xf numFmtId="3" fontId="6" fillId="0" borderId="69" xfId="0" applyNumberFormat="1" applyFont="1" applyFill="1" applyBorder="1" applyAlignment="1">
      <alignment/>
    </xf>
    <xf numFmtId="3" fontId="1" fillId="0" borderId="58" xfId="0" applyNumberFormat="1" applyFont="1" applyFill="1" applyBorder="1" applyAlignment="1">
      <alignment/>
    </xf>
    <xf numFmtId="3" fontId="10" fillId="0" borderId="70" xfId="0" applyNumberFormat="1" applyFont="1" applyFill="1" applyBorder="1" applyAlignment="1">
      <alignment/>
    </xf>
    <xf numFmtId="3" fontId="10" fillId="0" borderId="67" xfId="0" applyNumberFormat="1" applyFont="1" applyFill="1" applyBorder="1" applyAlignment="1">
      <alignment/>
    </xf>
    <xf numFmtId="3" fontId="10" fillId="0" borderId="71" xfId="0" applyNumberFormat="1" applyFont="1" applyFill="1" applyBorder="1" applyAlignment="1">
      <alignment/>
    </xf>
    <xf numFmtId="3" fontId="10" fillId="0" borderId="41" xfId="0" applyNumberFormat="1" applyFont="1" applyFill="1" applyBorder="1" applyAlignment="1">
      <alignment/>
    </xf>
    <xf numFmtId="3" fontId="10" fillId="0" borderId="60" xfId="0" applyNumberFormat="1" applyFont="1" applyFill="1" applyBorder="1" applyAlignment="1">
      <alignment/>
    </xf>
    <xf numFmtId="3" fontId="10" fillId="0" borderId="61" xfId="0" applyNumberFormat="1" applyFont="1" applyFill="1" applyBorder="1" applyAlignment="1">
      <alignment/>
    </xf>
    <xf numFmtId="0" fontId="1" fillId="0" borderId="72" xfId="0" applyFont="1" applyBorder="1" applyAlignment="1">
      <alignment horizontal="center" vertical="center"/>
    </xf>
    <xf numFmtId="4" fontId="6" fillId="0" borderId="19" xfId="0" applyNumberFormat="1" applyFont="1" applyFill="1" applyBorder="1" applyAlignment="1">
      <alignment vertical="center"/>
    </xf>
    <xf numFmtId="4" fontId="6" fillId="0" borderId="19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0" fontId="1" fillId="0" borderId="0" xfId="0" applyFont="1" applyAlignment="1">
      <alignment/>
    </xf>
    <xf numFmtId="0" fontId="0" fillId="0" borderId="27" xfId="0" applyFont="1" applyBorder="1" applyAlignment="1">
      <alignment horizontal="center"/>
    </xf>
    <xf numFmtId="0" fontId="0" fillId="0" borderId="59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52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0" fontId="0" fillId="0" borderId="73" xfId="0" applyFont="1" applyFill="1" applyBorder="1" applyAlignment="1">
      <alignment vertical="center"/>
    </xf>
    <xf numFmtId="0" fontId="0" fillId="0" borderId="72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46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59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3" fontId="0" fillId="0" borderId="59" xfId="0" applyNumberFormat="1" applyFill="1" applyBorder="1" applyAlignment="1">
      <alignment horizontal="center" vertical="center"/>
    </xf>
    <xf numFmtId="3" fontId="0" fillId="0" borderId="52" xfId="0" applyNumberForma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vertical="center"/>
    </xf>
    <xf numFmtId="3" fontId="0" fillId="0" borderId="59" xfId="0" applyNumberFormat="1" applyFont="1" applyFill="1" applyBorder="1" applyAlignment="1">
      <alignment horizontal="center" vertical="center"/>
    </xf>
    <xf numFmtId="3" fontId="0" fillId="0" borderId="52" xfId="0" applyNumberFormat="1" applyFont="1" applyFill="1" applyBorder="1" applyAlignment="1">
      <alignment horizontal="center" vertical="center"/>
    </xf>
    <xf numFmtId="3" fontId="5" fillId="0" borderId="59" xfId="0" applyNumberFormat="1" applyFont="1" applyFill="1" applyBorder="1" applyAlignment="1">
      <alignment vertical="center"/>
    </xf>
    <xf numFmtId="3" fontId="5" fillId="0" borderId="52" xfId="0" applyNumberFormat="1" applyFont="1" applyFill="1" applyBorder="1" applyAlignment="1">
      <alignment vertical="center"/>
    </xf>
    <xf numFmtId="0" fontId="0" fillId="0" borderId="32" xfId="0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7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72" xfId="0" applyFill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76" xfId="0" applyFont="1" applyFill="1" applyBorder="1" applyAlignment="1">
      <alignment horizontal="center"/>
    </xf>
    <xf numFmtId="0" fontId="0" fillId="0" borderId="74" xfId="0" applyFill="1" applyBorder="1" applyAlignment="1">
      <alignment horizontal="center"/>
    </xf>
    <xf numFmtId="0" fontId="0" fillId="0" borderId="75" xfId="0" applyFill="1" applyBorder="1" applyAlignment="1">
      <alignment horizontal="center"/>
    </xf>
    <xf numFmtId="0" fontId="1" fillId="0" borderId="52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77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75" xfId="0" applyFont="1" applyFill="1" applyBorder="1" applyAlignment="1">
      <alignment horizontal="center" vertical="center" wrapText="1"/>
    </xf>
    <xf numFmtId="0" fontId="1" fillId="0" borderId="78" xfId="0" applyFont="1" applyFill="1" applyBorder="1" applyAlignment="1">
      <alignment horizontal="center" vertical="center" wrapText="1"/>
    </xf>
    <xf numFmtId="0" fontId="1" fillId="0" borderId="79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Alignment="1">
      <alignment horizontal="right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24"/>
  <sheetViews>
    <sheetView zoomScalePageLayoutView="0" workbookViewId="0" topLeftCell="A325">
      <selection activeCell="A1" sqref="A1"/>
    </sheetView>
  </sheetViews>
  <sheetFormatPr defaultColWidth="9.140625" defaultRowHeight="12.75" customHeight="1"/>
  <cols>
    <col min="1" max="1" width="1.7109375" style="104" customWidth="1"/>
    <col min="2" max="2" width="9.8515625" style="104" customWidth="1"/>
    <col min="3" max="3" width="6.140625" style="104" customWidth="1"/>
    <col min="4" max="4" width="37.421875" style="104" customWidth="1"/>
    <col min="5" max="5" width="9.28125" style="104" customWidth="1"/>
    <col min="6" max="6" width="4.421875" style="143" customWidth="1"/>
    <col min="7" max="7" width="16.421875" style="144" customWidth="1"/>
    <col min="8" max="8" width="1.7109375" style="104" customWidth="1"/>
    <col min="9" max="16384" width="9.140625" style="104" customWidth="1"/>
  </cols>
  <sheetData>
    <row r="1" spans="6:7" s="109" customFormat="1" ht="12.75" customHeight="1">
      <c r="F1" s="139"/>
      <c r="G1" s="140"/>
    </row>
    <row r="2" spans="2:7" ht="12.75" customHeight="1">
      <c r="B2" s="264" t="s">
        <v>147</v>
      </c>
      <c r="C2" s="265"/>
      <c r="D2" s="265"/>
      <c r="E2" s="265"/>
      <c r="F2" s="265"/>
      <c r="G2" s="265"/>
    </row>
    <row r="3" spans="2:7" ht="12.75" customHeight="1">
      <c r="B3" s="264" t="s">
        <v>65</v>
      </c>
      <c r="C3" s="265"/>
      <c r="D3" s="265"/>
      <c r="E3" s="265"/>
      <c r="F3" s="265"/>
      <c r="G3" s="265"/>
    </row>
    <row r="4" spans="2:7" ht="12.75" customHeight="1">
      <c r="B4" s="266" t="s">
        <v>159</v>
      </c>
      <c r="C4" s="265"/>
      <c r="D4" s="265"/>
      <c r="E4" s="265"/>
      <c r="F4" s="265"/>
      <c r="G4" s="265"/>
    </row>
    <row r="5" spans="2:7" ht="12.75" customHeight="1">
      <c r="B5" s="141"/>
      <c r="C5" s="142"/>
      <c r="D5" s="142"/>
      <c r="E5" s="142"/>
      <c r="F5" s="142"/>
      <c r="G5" s="142"/>
    </row>
    <row r="6" spans="2:7" ht="12.75" customHeight="1">
      <c r="B6" s="141"/>
      <c r="C6" s="142"/>
      <c r="D6" s="142"/>
      <c r="E6" s="142"/>
      <c r="F6" s="142"/>
      <c r="G6" s="142"/>
    </row>
    <row r="7" spans="2:4" ht="12.75" customHeight="1">
      <c r="B7" s="103" t="s">
        <v>10</v>
      </c>
      <c r="D7" s="103" t="s">
        <v>161</v>
      </c>
    </row>
    <row r="11" spans="4:7" ht="12.75" customHeight="1">
      <c r="D11" s="145"/>
      <c r="G11" s="146" t="s">
        <v>125</v>
      </c>
    </row>
    <row r="12" ht="12.75" customHeight="1">
      <c r="G12" s="146"/>
    </row>
    <row r="13" spans="2:10" ht="12.75" customHeight="1">
      <c r="B13" s="147" t="s">
        <v>148</v>
      </c>
      <c r="C13" s="148"/>
      <c r="D13" s="149"/>
      <c r="E13" s="102" t="s">
        <v>2</v>
      </c>
      <c r="F13" s="102">
        <v>1</v>
      </c>
      <c r="G13" s="47">
        <f>SUM(G17+G33)</f>
        <v>96178</v>
      </c>
      <c r="J13" s="144"/>
    </row>
    <row r="14" spans="2:10" ht="12.75" customHeight="1">
      <c r="B14" s="150" t="s">
        <v>13</v>
      </c>
      <c r="C14" s="151"/>
      <c r="D14" s="152"/>
      <c r="E14" s="102" t="s">
        <v>3</v>
      </c>
      <c r="F14" s="102">
        <v>2</v>
      </c>
      <c r="G14" s="47">
        <f>SUM(G18+G34)</f>
        <v>947818</v>
      </c>
      <c r="J14" s="144"/>
    </row>
    <row r="15" spans="2:10" ht="12.75" customHeight="1">
      <c r="B15" s="255" t="s">
        <v>14</v>
      </c>
      <c r="C15" s="267"/>
      <c r="D15" s="256"/>
      <c r="E15" s="102" t="s">
        <v>2</v>
      </c>
      <c r="F15" s="102">
        <v>3</v>
      </c>
      <c r="G15" s="46">
        <v>93746</v>
      </c>
      <c r="J15" s="144"/>
    </row>
    <row r="16" spans="2:10" ht="12.75" customHeight="1">
      <c r="B16" s="257"/>
      <c r="C16" s="268"/>
      <c r="D16" s="258"/>
      <c r="E16" s="102" t="s">
        <v>3</v>
      </c>
      <c r="F16" s="102">
        <v>4</v>
      </c>
      <c r="G16" s="46">
        <v>242213</v>
      </c>
      <c r="J16" s="144"/>
    </row>
    <row r="17" spans="2:10" ht="12.75" customHeight="1">
      <c r="B17" s="147" t="s">
        <v>15</v>
      </c>
      <c r="C17" s="148"/>
      <c r="D17" s="149"/>
      <c r="E17" s="102" t="s">
        <v>2</v>
      </c>
      <c r="F17" s="102">
        <v>5</v>
      </c>
      <c r="G17" s="47">
        <f>G19+G25+G27+G29+G31</f>
        <v>63161</v>
      </c>
      <c r="J17" s="144"/>
    </row>
    <row r="18" spans="2:10" ht="12.75" customHeight="1">
      <c r="B18" s="150" t="s">
        <v>16</v>
      </c>
      <c r="C18" s="151"/>
      <c r="D18" s="152"/>
      <c r="E18" s="102" t="s">
        <v>3</v>
      </c>
      <c r="F18" s="102">
        <v>6</v>
      </c>
      <c r="G18" s="47">
        <f>G20+G26+G28+G30+G32</f>
        <v>878076</v>
      </c>
      <c r="J18" s="144"/>
    </row>
    <row r="19" spans="2:10" ht="12.75" customHeight="1">
      <c r="B19" s="252" t="s">
        <v>17</v>
      </c>
      <c r="C19" s="255" t="s">
        <v>18</v>
      </c>
      <c r="D19" s="256"/>
      <c r="E19" s="102" t="s">
        <v>2</v>
      </c>
      <c r="F19" s="102">
        <v>7</v>
      </c>
      <c r="G19" s="46">
        <v>58300</v>
      </c>
      <c r="J19" s="144"/>
    </row>
    <row r="20" spans="2:10" ht="12.75" customHeight="1">
      <c r="B20" s="253"/>
      <c r="C20" s="257"/>
      <c r="D20" s="258"/>
      <c r="E20" s="102" t="s">
        <v>3</v>
      </c>
      <c r="F20" s="102">
        <v>8</v>
      </c>
      <c r="G20" s="46">
        <v>172418</v>
      </c>
      <c r="J20" s="144"/>
    </row>
    <row r="21" spans="2:10" ht="12.75" customHeight="1">
      <c r="B21" s="253"/>
      <c r="C21" s="259" t="s">
        <v>19</v>
      </c>
      <c r="D21" s="153" t="s">
        <v>145</v>
      </c>
      <c r="E21" s="102" t="s">
        <v>2</v>
      </c>
      <c r="F21" s="102">
        <v>9</v>
      </c>
      <c r="G21" s="46">
        <v>2847</v>
      </c>
      <c r="J21" s="144"/>
    </row>
    <row r="22" spans="2:10" ht="12.75" customHeight="1">
      <c r="B22" s="253"/>
      <c r="C22" s="260"/>
      <c r="D22" s="154" t="s">
        <v>20</v>
      </c>
      <c r="E22" s="102" t="s">
        <v>3</v>
      </c>
      <c r="F22" s="102">
        <v>10</v>
      </c>
      <c r="G22" s="46">
        <v>55202</v>
      </c>
      <c r="J22" s="144"/>
    </row>
    <row r="23" spans="2:10" ht="12.75" customHeight="1">
      <c r="B23" s="253"/>
      <c r="C23" s="260"/>
      <c r="D23" s="153" t="s">
        <v>146</v>
      </c>
      <c r="E23" s="102" t="s">
        <v>2</v>
      </c>
      <c r="F23" s="102">
        <v>11</v>
      </c>
      <c r="G23" s="46">
        <v>50</v>
      </c>
      <c r="J23" s="144"/>
    </row>
    <row r="24" spans="2:10" ht="12.75" customHeight="1">
      <c r="B24" s="253"/>
      <c r="C24" s="261"/>
      <c r="D24" s="154" t="s">
        <v>21</v>
      </c>
      <c r="E24" s="102" t="s">
        <v>3</v>
      </c>
      <c r="F24" s="102">
        <v>12</v>
      </c>
      <c r="G24" s="46">
        <v>583</v>
      </c>
      <c r="J24" s="144"/>
    </row>
    <row r="25" spans="2:10" ht="12.75" customHeight="1">
      <c r="B25" s="253"/>
      <c r="C25" s="255" t="s">
        <v>22</v>
      </c>
      <c r="D25" s="256"/>
      <c r="E25" s="102" t="s">
        <v>2</v>
      </c>
      <c r="F25" s="102">
        <v>13</v>
      </c>
      <c r="G25" s="46">
        <v>3566</v>
      </c>
      <c r="J25" s="144"/>
    </row>
    <row r="26" spans="2:10" ht="12.75" customHeight="1">
      <c r="B26" s="253"/>
      <c r="C26" s="257" t="s">
        <v>23</v>
      </c>
      <c r="D26" s="258"/>
      <c r="E26" s="102" t="s">
        <v>3</v>
      </c>
      <c r="F26" s="102">
        <v>14</v>
      </c>
      <c r="G26" s="46">
        <v>449926</v>
      </c>
      <c r="J26" s="144"/>
    </row>
    <row r="27" spans="2:10" ht="12.75" customHeight="1">
      <c r="B27" s="253"/>
      <c r="C27" s="255" t="s">
        <v>24</v>
      </c>
      <c r="D27" s="256"/>
      <c r="E27" s="102" t="s">
        <v>2</v>
      </c>
      <c r="F27" s="102">
        <v>15</v>
      </c>
      <c r="G27" s="46">
        <v>473</v>
      </c>
      <c r="J27" s="144"/>
    </row>
    <row r="28" spans="2:10" ht="12.75" customHeight="1">
      <c r="B28" s="253"/>
      <c r="C28" s="257"/>
      <c r="D28" s="258"/>
      <c r="E28" s="102" t="s">
        <v>3</v>
      </c>
      <c r="F28" s="102">
        <v>16</v>
      </c>
      <c r="G28" s="46">
        <v>178973</v>
      </c>
      <c r="J28" s="144"/>
    </row>
    <row r="29" spans="2:10" ht="12.75" customHeight="1">
      <c r="B29" s="253"/>
      <c r="C29" s="255" t="s">
        <v>25</v>
      </c>
      <c r="D29" s="256"/>
      <c r="E29" s="102" t="s">
        <v>2</v>
      </c>
      <c r="F29" s="102">
        <v>17</v>
      </c>
      <c r="G29" s="46">
        <v>678</v>
      </c>
      <c r="J29" s="144"/>
    </row>
    <row r="30" spans="2:10" ht="12.75" customHeight="1">
      <c r="B30" s="253"/>
      <c r="C30" s="257"/>
      <c r="D30" s="258"/>
      <c r="E30" s="102" t="s">
        <v>3</v>
      </c>
      <c r="F30" s="102">
        <v>18</v>
      </c>
      <c r="G30" s="46">
        <v>69583</v>
      </c>
      <c r="J30" s="144"/>
    </row>
    <row r="31" spans="2:10" ht="12.75" customHeight="1">
      <c r="B31" s="253"/>
      <c r="C31" s="255" t="s">
        <v>26</v>
      </c>
      <c r="D31" s="256"/>
      <c r="E31" s="102" t="s">
        <v>2</v>
      </c>
      <c r="F31" s="102">
        <v>19</v>
      </c>
      <c r="G31" s="46">
        <v>144</v>
      </c>
      <c r="J31" s="144"/>
    </row>
    <row r="32" spans="2:10" ht="12.75" customHeight="1">
      <c r="B32" s="254"/>
      <c r="C32" s="262"/>
      <c r="D32" s="263"/>
      <c r="E32" s="102" t="s">
        <v>3</v>
      </c>
      <c r="F32" s="102">
        <v>20</v>
      </c>
      <c r="G32" s="46">
        <v>7176</v>
      </c>
      <c r="J32" s="144"/>
    </row>
    <row r="33" spans="2:10" ht="12.75" customHeight="1">
      <c r="B33" s="93" t="s">
        <v>27</v>
      </c>
      <c r="C33" s="94"/>
      <c r="D33" s="95"/>
      <c r="E33" s="96" t="s">
        <v>2</v>
      </c>
      <c r="F33" s="96">
        <v>21</v>
      </c>
      <c r="G33" s="97">
        <v>33017</v>
      </c>
      <c r="J33" s="144"/>
    </row>
    <row r="34" spans="2:10" ht="12.75" customHeight="1">
      <c r="B34" s="98" t="s">
        <v>28</v>
      </c>
      <c r="C34" s="99"/>
      <c r="D34" s="100"/>
      <c r="E34" s="96" t="s">
        <v>3</v>
      </c>
      <c r="F34" s="96">
        <v>22</v>
      </c>
      <c r="G34" s="97">
        <v>69742</v>
      </c>
      <c r="J34" s="144"/>
    </row>
    <row r="38" spans="2:7" ht="12.75" customHeight="1">
      <c r="B38" s="155"/>
      <c r="C38" s="156"/>
      <c r="D38" s="157"/>
      <c r="E38" s="157"/>
      <c r="F38" s="157"/>
      <c r="G38" s="157"/>
    </row>
    <row r="39" spans="2:7" ht="12.75" customHeight="1">
      <c r="B39" s="155"/>
      <c r="C39" s="158"/>
      <c r="D39" s="159"/>
      <c r="E39" s="159"/>
      <c r="F39" s="159"/>
      <c r="G39" s="159"/>
    </row>
    <row r="40" spans="3:7" ht="12.75" customHeight="1">
      <c r="C40" s="156"/>
      <c r="D40" s="157"/>
      <c r="E40" s="157"/>
      <c r="F40" s="157"/>
      <c r="G40" s="157"/>
    </row>
    <row r="41" spans="3:7" ht="12.75" customHeight="1">
      <c r="C41" s="156"/>
      <c r="D41" s="157"/>
      <c r="E41" s="157"/>
      <c r="F41" s="157"/>
      <c r="G41" s="157"/>
    </row>
    <row r="42" spans="3:7" ht="12.75" customHeight="1">
      <c r="C42" s="156"/>
      <c r="D42" s="157"/>
      <c r="E42" s="157"/>
      <c r="F42" s="157"/>
      <c r="G42" s="157"/>
    </row>
    <row r="43" spans="3:7" ht="12.75" customHeight="1">
      <c r="C43" s="156"/>
      <c r="D43" s="157"/>
      <c r="E43" s="157"/>
      <c r="F43" s="157"/>
      <c r="G43" s="157"/>
    </row>
    <row r="44" spans="3:7" ht="12.75" customHeight="1">
      <c r="C44" s="33"/>
      <c r="D44" s="33"/>
      <c r="E44" s="33"/>
      <c r="F44" s="33"/>
      <c r="G44" s="33"/>
    </row>
    <row r="45" spans="3:7" ht="12.75" customHeight="1">
      <c r="C45" s="33"/>
      <c r="D45" s="33"/>
      <c r="E45" s="33"/>
      <c r="F45" s="33"/>
      <c r="G45" s="33"/>
    </row>
    <row r="58" spans="2:7" ht="12.75" customHeight="1">
      <c r="B58" s="264" t="s">
        <v>147</v>
      </c>
      <c r="C58" s="265"/>
      <c r="D58" s="265"/>
      <c r="E58" s="265"/>
      <c r="F58" s="265"/>
      <c r="G58" s="265"/>
    </row>
    <row r="59" spans="2:7" ht="12.75" customHeight="1">
      <c r="B59" s="264" t="s">
        <v>65</v>
      </c>
      <c r="C59" s="265"/>
      <c r="D59" s="265"/>
      <c r="E59" s="265"/>
      <c r="F59" s="265"/>
      <c r="G59" s="265"/>
    </row>
    <row r="60" spans="2:7" ht="12.75" customHeight="1">
      <c r="B60" s="266" t="s">
        <v>159</v>
      </c>
      <c r="C60" s="265"/>
      <c r="D60" s="265"/>
      <c r="E60" s="265"/>
      <c r="F60" s="265"/>
      <c r="G60" s="265"/>
    </row>
    <row r="61" spans="2:7" ht="12.75" customHeight="1">
      <c r="B61" s="141"/>
      <c r="C61" s="142"/>
      <c r="D61" s="142"/>
      <c r="E61" s="142"/>
      <c r="F61" s="142"/>
      <c r="G61" s="142"/>
    </row>
    <row r="62" spans="2:7" ht="12.75" customHeight="1">
      <c r="B62" s="141"/>
      <c r="C62" s="142"/>
      <c r="D62" s="142"/>
      <c r="E62" s="142"/>
      <c r="F62" s="142"/>
      <c r="G62" s="142"/>
    </row>
    <row r="63" spans="2:4" ht="12.75" customHeight="1">
      <c r="B63" s="103" t="s">
        <v>10</v>
      </c>
      <c r="D63" s="103" t="s">
        <v>163</v>
      </c>
    </row>
    <row r="67" spans="4:7" ht="12.75" customHeight="1">
      <c r="D67" s="145"/>
      <c r="G67" s="146" t="s">
        <v>126</v>
      </c>
    </row>
    <row r="68" ht="12.75" customHeight="1">
      <c r="G68" s="146"/>
    </row>
    <row r="69" spans="2:10" ht="12.75" customHeight="1">
      <c r="B69" s="147" t="s">
        <v>148</v>
      </c>
      <c r="C69" s="148"/>
      <c r="D69" s="149"/>
      <c r="E69" s="102" t="s">
        <v>2</v>
      </c>
      <c r="F69" s="102">
        <v>1</v>
      </c>
      <c r="G69" s="47">
        <f>SUM(G73+G89)</f>
        <v>169</v>
      </c>
      <c r="J69" s="144"/>
    </row>
    <row r="70" spans="2:10" ht="12.75" customHeight="1">
      <c r="B70" s="150" t="s">
        <v>13</v>
      </c>
      <c r="C70" s="151"/>
      <c r="D70" s="152"/>
      <c r="E70" s="102" t="s">
        <v>3</v>
      </c>
      <c r="F70" s="102">
        <v>2</v>
      </c>
      <c r="G70" s="47">
        <f>SUM(G74+G90)</f>
        <v>16279</v>
      </c>
      <c r="J70" s="144"/>
    </row>
    <row r="71" spans="2:10" ht="12.75" customHeight="1">
      <c r="B71" s="255" t="s">
        <v>14</v>
      </c>
      <c r="C71" s="267"/>
      <c r="D71" s="256"/>
      <c r="E71" s="102" t="s">
        <v>2</v>
      </c>
      <c r="F71" s="102">
        <v>3</v>
      </c>
      <c r="G71" s="46">
        <v>108</v>
      </c>
      <c r="J71" s="144"/>
    </row>
    <row r="72" spans="2:10" ht="12.75" customHeight="1">
      <c r="B72" s="257"/>
      <c r="C72" s="268"/>
      <c r="D72" s="258"/>
      <c r="E72" s="102" t="s">
        <v>3</v>
      </c>
      <c r="F72" s="102">
        <v>4</v>
      </c>
      <c r="G72" s="46">
        <v>2003</v>
      </c>
      <c r="J72" s="144"/>
    </row>
    <row r="73" spans="2:10" ht="12.75" customHeight="1">
      <c r="B73" s="147" t="s">
        <v>15</v>
      </c>
      <c r="C73" s="148"/>
      <c r="D73" s="149"/>
      <c r="E73" s="102" t="s">
        <v>2</v>
      </c>
      <c r="F73" s="102">
        <v>5</v>
      </c>
      <c r="G73" s="47">
        <f>G75+G81+G83+G85+G87</f>
        <v>61</v>
      </c>
      <c r="J73" s="144"/>
    </row>
    <row r="74" spans="2:10" ht="12.75" customHeight="1">
      <c r="B74" s="150" t="s">
        <v>16</v>
      </c>
      <c r="C74" s="151"/>
      <c r="D74" s="152"/>
      <c r="E74" s="102" t="s">
        <v>3</v>
      </c>
      <c r="F74" s="102">
        <v>6</v>
      </c>
      <c r="G74" s="47">
        <f>G76+G82+G84+G86+G88</f>
        <v>16202</v>
      </c>
      <c r="J74" s="144"/>
    </row>
    <row r="75" spans="2:10" ht="12.75" customHeight="1">
      <c r="B75" s="252" t="s">
        <v>17</v>
      </c>
      <c r="C75" s="255" t="s">
        <v>18</v>
      </c>
      <c r="D75" s="256"/>
      <c r="E75" s="102" t="s">
        <v>2</v>
      </c>
      <c r="F75" s="102">
        <v>7</v>
      </c>
      <c r="G75" s="46">
        <v>16</v>
      </c>
      <c r="J75" s="144"/>
    </row>
    <row r="76" spans="2:10" ht="12.75" customHeight="1">
      <c r="B76" s="253"/>
      <c r="C76" s="257"/>
      <c r="D76" s="258"/>
      <c r="E76" s="102" t="s">
        <v>3</v>
      </c>
      <c r="F76" s="102">
        <v>8</v>
      </c>
      <c r="G76" s="46">
        <v>3376</v>
      </c>
      <c r="J76" s="144"/>
    </row>
    <row r="77" spans="2:10" ht="12.75" customHeight="1">
      <c r="B77" s="253"/>
      <c r="C77" s="259" t="s">
        <v>19</v>
      </c>
      <c r="D77" s="153" t="s">
        <v>145</v>
      </c>
      <c r="E77" s="102" t="s">
        <v>2</v>
      </c>
      <c r="F77" s="102">
        <v>9</v>
      </c>
      <c r="G77" s="46">
        <v>16</v>
      </c>
      <c r="J77" s="144"/>
    </row>
    <row r="78" spans="2:10" ht="12.75" customHeight="1">
      <c r="B78" s="253"/>
      <c r="C78" s="260"/>
      <c r="D78" s="154" t="s">
        <v>20</v>
      </c>
      <c r="E78" s="102" t="s">
        <v>3</v>
      </c>
      <c r="F78" s="102">
        <v>10</v>
      </c>
      <c r="G78" s="46">
        <v>3376</v>
      </c>
      <c r="J78" s="144"/>
    </row>
    <row r="79" spans="2:10" ht="12.75" customHeight="1">
      <c r="B79" s="253"/>
      <c r="C79" s="260"/>
      <c r="D79" s="153" t="s">
        <v>146</v>
      </c>
      <c r="E79" s="102" t="s">
        <v>2</v>
      </c>
      <c r="F79" s="102">
        <v>11</v>
      </c>
      <c r="G79" s="46">
        <v>0</v>
      </c>
      <c r="J79" s="144"/>
    </row>
    <row r="80" spans="2:10" ht="12.75" customHeight="1">
      <c r="B80" s="253"/>
      <c r="C80" s="261"/>
      <c r="D80" s="154" t="s">
        <v>21</v>
      </c>
      <c r="E80" s="102" t="s">
        <v>3</v>
      </c>
      <c r="F80" s="102">
        <v>12</v>
      </c>
      <c r="G80" s="46">
        <v>0</v>
      </c>
      <c r="J80" s="144"/>
    </row>
    <row r="81" spans="2:10" ht="12.75" customHeight="1">
      <c r="B81" s="253"/>
      <c r="C81" s="255" t="s">
        <v>22</v>
      </c>
      <c r="D81" s="256"/>
      <c r="E81" s="102" t="s">
        <v>2</v>
      </c>
      <c r="F81" s="102">
        <v>13</v>
      </c>
      <c r="G81" s="46">
        <v>33</v>
      </c>
      <c r="J81" s="144"/>
    </row>
    <row r="82" spans="2:10" ht="12.75" customHeight="1">
      <c r="B82" s="253"/>
      <c r="C82" s="257" t="s">
        <v>23</v>
      </c>
      <c r="D82" s="258"/>
      <c r="E82" s="102" t="s">
        <v>3</v>
      </c>
      <c r="F82" s="102">
        <v>14</v>
      </c>
      <c r="G82" s="46">
        <v>12212</v>
      </c>
      <c r="J82" s="144"/>
    </row>
    <row r="83" spans="2:10" ht="12.75" customHeight="1">
      <c r="B83" s="253"/>
      <c r="C83" s="255" t="s">
        <v>24</v>
      </c>
      <c r="D83" s="256"/>
      <c r="E83" s="102" t="s">
        <v>2</v>
      </c>
      <c r="F83" s="102">
        <v>15</v>
      </c>
      <c r="G83" s="46">
        <v>0</v>
      </c>
      <c r="J83" s="144"/>
    </row>
    <row r="84" spans="2:10" ht="12.75" customHeight="1">
      <c r="B84" s="253"/>
      <c r="C84" s="257"/>
      <c r="D84" s="258"/>
      <c r="E84" s="102" t="s">
        <v>3</v>
      </c>
      <c r="F84" s="102">
        <v>16</v>
      </c>
      <c r="G84" s="46">
        <v>0</v>
      </c>
      <c r="J84" s="144"/>
    </row>
    <row r="85" spans="2:10" ht="12.75" customHeight="1">
      <c r="B85" s="253"/>
      <c r="C85" s="255" t="s">
        <v>25</v>
      </c>
      <c r="D85" s="256"/>
      <c r="E85" s="102" t="s">
        <v>2</v>
      </c>
      <c r="F85" s="102">
        <v>17</v>
      </c>
      <c r="G85" s="46">
        <v>12</v>
      </c>
      <c r="J85" s="144"/>
    </row>
    <row r="86" spans="2:10" ht="12.75" customHeight="1">
      <c r="B86" s="253"/>
      <c r="C86" s="257"/>
      <c r="D86" s="258"/>
      <c r="E86" s="102" t="s">
        <v>3</v>
      </c>
      <c r="F86" s="102">
        <v>18</v>
      </c>
      <c r="G86" s="46">
        <v>614</v>
      </c>
      <c r="J86" s="144"/>
    </row>
    <row r="87" spans="2:10" ht="12.75" customHeight="1">
      <c r="B87" s="253"/>
      <c r="C87" s="255" t="s">
        <v>26</v>
      </c>
      <c r="D87" s="256"/>
      <c r="E87" s="102" t="s">
        <v>2</v>
      </c>
      <c r="F87" s="102">
        <v>19</v>
      </c>
      <c r="G87" s="46">
        <v>0</v>
      </c>
      <c r="J87" s="144"/>
    </row>
    <row r="88" spans="2:10" ht="12.75" customHeight="1">
      <c r="B88" s="254"/>
      <c r="C88" s="262"/>
      <c r="D88" s="263"/>
      <c r="E88" s="102" t="s">
        <v>3</v>
      </c>
      <c r="F88" s="102">
        <v>20</v>
      </c>
      <c r="G88" s="46">
        <v>0</v>
      </c>
      <c r="J88" s="144"/>
    </row>
    <row r="89" spans="2:10" ht="12.75" customHeight="1">
      <c r="B89" s="93" t="s">
        <v>27</v>
      </c>
      <c r="C89" s="94"/>
      <c r="D89" s="95"/>
      <c r="E89" s="96" t="s">
        <v>2</v>
      </c>
      <c r="F89" s="96">
        <v>21</v>
      </c>
      <c r="G89" s="97">
        <v>108</v>
      </c>
      <c r="J89" s="144"/>
    </row>
    <row r="90" spans="2:10" ht="12.75" customHeight="1">
      <c r="B90" s="98" t="s">
        <v>28</v>
      </c>
      <c r="C90" s="99"/>
      <c r="D90" s="100"/>
      <c r="E90" s="96" t="s">
        <v>3</v>
      </c>
      <c r="F90" s="96">
        <v>22</v>
      </c>
      <c r="G90" s="97">
        <v>77</v>
      </c>
      <c r="J90" s="144"/>
    </row>
    <row r="94" spans="2:7" ht="12.75" customHeight="1">
      <c r="B94" s="155"/>
      <c r="C94" s="156"/>
      <c r="D94" s="157"/>
      <c r="E94" s="157"/>
      <c r="F94" s="157"/>
      <c r="G94" s="157"/>
    </row>
    <row r="95" spans="2:7" ht="12.75" customHeight="1">
      <c r="B95" s="155"/>
      <c r="C95" s="158"/>
      <c r="D95" s="159"/>
      <c r="E95" s="159"/>
      <c r="F95" s="159"/>
      <c r="G95" s="159"/>
    </row>
    <row r="96" spans="3:7" ht="12.75" customHeight="1">
      <c r="C96" s="156"/>
      <c r="D96" s="157"/>
      <c r="E96" s="157"/>
      <c r="F96" s="157"/>
      <c r="G96" s="157"/>
    </row>
    <row r="97" spans="3:7" ht="12.75" customHeight="1">
      <c r="C97" s="156"/>
      <c r="D97" s="157"/>
      <c r="E97" s="157"/>
      <c r="F97" s="157"/>
      <c r="G97" s="157"/>
    </row>
    <row r="98" spans="3:7" ht="12.75" customHeight="1">
      <c r="C98" s="156"/>
      <c r="D98" s="157"/>
      <c r="E98" s="157"/>
      <c r="F98" s="157"/>
      <c r="G98" s="157"/>
    </row>
    <row r="99" spans="3:7" ht="12.75" customHeight="1">
      <c r="C99" s="156"/>
      <c r="D99" s="157"/>
      <c r="E99" s="157"/>
      <c r="F99" s="157"/>
      <c r="G99" s="157"/>
    </row>
    <row r="100" spans="3:7" ht="12.75" customHeight="1">
      <c r="C100" s="33"/>
      <c r="D100" s="33"/>
      <c r="E100" s="33"/>
      <c r="F100" s="33"/>
      <c r="G100" s="33"/>
    </row>
    <row r="101" spans="3:7" ht="12.75" customHeight="1">
      <c r="C101" s="33"/>
      <c r="D101" s="33"/>
      <c r="E101" s="33"/>
      <c r="F101" s="33"/>
      <c r="G101" s="33"/>
    </row>
    <row r="113" spans="2:7" ht="12.75" customHeight="1">
      <c r="B113" s="264" t="s">
        <v>147</v>
      </c>
      <c r="C113" s="265"/>
      <c r="D113" s="265"/>
      <c r="E113" s="265"/>
      <c r="F113" s="265"/>
      <c r="G113" s="265"/>
    </row>
    <row r="114" spans="2:7" ht="12.75" customHeight="1">
      <c r="B114" s="264" t="s">
        <v>65</v>
      </c>
      <c r="C114" s="265"/>
      <c r="D114" s="265"/>
      <c r="E114" s="265"/>
      <c r="F114" s="265"/>
      <c r="G114" s="265"/>
    </row>
    <row r="115" spans="2:7" ht="12.75" customHeight="1">
      <c r="B115" s="266" t="s">
        <v>159</v>
      </c>
      <c r="C115" s="265"/>
      <c r="D115" s="265"/>
      <c r="E115" s="265"/>
      <c r="F115" s="265"/>
      <c r="G115" s="265"/>
    </row>
    <row r="116" spans="2:7" ht="12.75" customHeight="1">
      <c r="B116" s="141"/>
      <c r="C116" s="142"/>
      <c r="D116" s="142"/>
      <c r="E116" s="142"/>
      <c r="F116" s="142"/>
      <c r="G116" s="142"/>
    </row>
    <row r="117" spans="2:7" ht="12.75" customHeight="1">
      <c r="B117" s="141"/>
      <c r="C117" s="142"/>
      <c r="D117" s="142"/>
      <c r="E117" s="142"/>
      <c r="F117" s="142"/>
      <c r="G117" s="142"/>
    </row>
    <row r="118" spans="2:4" ht="12.75" customHeight="1">
      <c r="B118" s="103" t="s">
        <v>10</v>
      </c>
      <c r="D118" s="103" t="s">
        <v>160</v>
      </c>
    </row>
    <row r="122" spans="4:7" ht="12.75" customHeight="1">
      <c r="D122" s="145"/>
      <c r="G122" s="146" t="s">
        <v>127</v>
      </c>
    </row>
    <row r="123" ht="12.75" customHeight="1">
      <c r="G123" s="146"/>
    </row>
    <row r="124" spans="2:10" ht="12.75" customHeight="1">
      <c r="B124" s="147" t="s">
        <v>148</v>
      </c>
      <c r="C124" s="148"/>
      <c r="D124" s="149"/>
      <c r="E124" s="102" t="s">
        <v>2</v>
      </c>
      <c r="F124" s="102">
        <v>1</v>
      </c>
      <c r="G124" s="47">
        <f>SUM(G128+G144)</f>
        <v>2444</v>
      </c>
      <c r="J124" s="144"/>
    </row>
    <row r="125" spans="2:10" ht="12.75" customHeight="1">
      <c r="B125" s="150" t="s">
        <v>13</v>
      </c>
      <c r="C125" s="151"/>
      <c r="D125" s="152"/>
      <c r="E125" s="102" t="s">
        <v>3</v>
      </c>
      <c r="F125" s="102">
        <v>2</v>
      </c>
      <c r="G125" s="47">
        <f>SUM(G129+G145)</f>
        <v>49846</v>
      </c>
      <c r="J125" s="144"/>
    </row>
    <row r="126" spans="2:10" ht="12.75" customHeight="1">
      <c r="B126" s="255" t="s">
        <v>14</v>
      </c>
      <c r="C126" s="267"/>
      <c r="D126" s="256"/>
      <c r="E126" s="102" t="s">
        <v>2</v>
      </c>
      <c r="F126" s="102">
        <v>3</v>
      </c>
      <c r="G126" s="46">
        <v>2263</v>
      </c>
      <c r="J126" s="144"/>
    </row>
    <row r="127" spans="2:10" ht="12.75" customHeight="1">
      <c r="B127" s="257"/>
      <c r="C127" s="268"/>
      <c r="D127" s="258"/>
      <c r="E127" s="102" t="s">
        <v>3</v>
      </c>
      <c r="F127" s="102">
        <v>4</v>
      </c>
      <c r="G127" s="46">
        <v>4697</v>
      </c>
      <c r="J127" s="144"/>
    </row>
    <row r="128" spans="2:10" ht="12.75" customHeight="1">
      <c r="B128" s="147" t="s">
        <v>15</v>
      </c>
      <c r="C128" s="148"/>
      <c r="D128" s="149"/>
      <c r="E128" s="102" t="s">
        <v>2</v>
      </c>
      <c r="F128" s="102">
        <v>5</v>
      </c>
      <c r="G128" s="47">
        <f>G130+G136+G138+G140+G142</f>
        <v>1804</v>
      </c>
      <c r="J128" s="144"/>
    </row>
    <row r="129" spans="2:10" ht="12.75" customHeight="1">
      <c r="B129" s="150" t="s">
        <v>16</v>
      </c>
      <c r="C129" s="151"/>
      <c r="D129" s="152"/>
      <c r="E129" s="102" t="s">
        <v>3</v>
      </c>
      <c r="F129" s="102">
        <v>6</v>
      </c>
      <c r="G129" s="47">
        <f>G131+G137+G139+G141+G143</f>
        <v>47555</v>
      </c>
      <c r="J129" s="144"/>
    </row>
    <row r="130" spans="2:10" ht="12.75" customHeight="1">
      <c r="B130" s="252" t="s">
        <v>17</v>
      </c>
      <c r="C130" s="255" t="s">
        <v>18</v>
      </c>
      <c r="D130" s="256"/>
      <c r="E130" s="102" t="s">
        <v>2</v>
      </c>
      <c r="F130" s="102">
        <v>7</v>
      </c>
      <c r="G130" s="46">
        <v>1637</v>
      </c>
      <c r="J130" s="144"/>
    </row>
    <row r="131" spans="2:10" ht="12.75" customHeight="1">
      <c r="B131" s="253"/>
      <c r="C131" s="257"/>
      <c r="D131" s="258"/>
      <c r="E131" s="102" t="s">
        <v>3</v>
      </c>
      <c r="F131" s="102">
        <v>8</v>
      </c>
      <c r="G131" s="46">
        <v>3174</v>
      </c>
      <c r="J131" s="144"/>
    </row>
    <row r="132" spans="2:10" ht="12.75" customHeight="1">
      <c r="B132" s="253"/>
      <c r="C132" s="259" t="s">
        <v>19</v>
      </c>
      <c r="D132" s="153" t="s">
        <v>145</v>
      </c>
      <c r="E132" s="102" t="s">
        <v>2</v>
      </c>
      <c r="F132" s="102">
        <v>9</v>
      </c>
      <c r="G132" s="46">
        <v>111</v>
      </c>
      <c r="J132" s="144"/>
    </row>
    <row r="133" spans="2:10" ht="12.75" customHeight="1">
      <c r="B133" s="253"/>
      <c r="C133" s="260"/>
      <c r="D133" s="154" t="s">
        <v>20</v>
      </c>
      <c r="E133" s="102" t="s">
        <v>3</v>
      </c>
      <c r="F133" s="102">
        <v>10</v>
      </c>
      <c r="G133" s="46">
        <v>525</v>
      </c>
      <c r="J133" s="144"/>
    </row>
    <row r="134" spans="2:10" ht="12.75" customHeight="1">
      <c r="B134" s="253"/>
      <c r="C134" s="260"/>
      <c r="D134" s="153" t="s">
        <v>146</v>
      </c>
      <c r="E134" s="102" t="s">
        <v>2</v>
      </c>
      <c r="F134" s="102">
        <v>11</v>
      </c>
      <c r="G134" s="46">
        <v>9</v>
      </c>
      <c r="J134" s="144"/>
    </row>
    <row r="135" spans="2:10" ht="12.75" customHeight="1">
      <c r="B135" s="253"/>
      <c r="C135" s="261"/>
      <c r="D135" s="154" t="s">
        <v>21</v>
      </c>
      <c r="E135" s="102" t="s">
        <v>3</v>
      </c>
      <c r="F135" s="102">
        <v>12</v>
      </c>
      <c r="G135" s="46">
        <v>12</v>
      </c>
      <c r="J135" s="144"/>
    </row>
    <row r="136" spans="2:10" ht="12.75" customHeight="1">
      <c r="B136" s="253"/>
      <c r="C136" s="255" t="s">
        <v>22</v>
      </c>
      <c r="D136" s="256"/>
      <c r="E136" s="102" t="s">
        <v>2</v>
      </c>
      <c r="F136" s="102">
        <v>13</v>
      </c>
      <c r="G136" s="46">
        <v>105</v>
      </c>
      <c r="J136" s="144"/>
    </row>
    <row r="137" spans="2:10" ht="12.75" customHeight="1">
      <c r="B137" s="253"/>
      <c r="C137" s="257" t="s">
        <v>23</v>
      </c>
      <c r="D137" s="258"/>
      <c r="E137" s="102" t="s">
        <v>3</v>
      </c>
      <c r="F137" s="102">
        <v>14</v>
      </c>
      <c r="G137" s="46">
        <v>34286</v>
      </c>
      <c r="J137" s="144"/>
    </row>
    <row r="138" spans="2:10" ht="12.75" customHeight="1">
      <c r="B138" s="253"/>
      <c r="C138" s="255" t="s">
        <v>24</v>
      </c>
      <c r="D138" s="256"/>
      <c r="E138" s="102" t="s">
        <v>2</v>
      </c>
      <c r="F138" s="102">
        <v>15</v>
      </c>
      <c r="G138" s="46">
        <v>10</v>
      </c>
      <c r="J138" s="144"/>
    </row>
    <row r="139" spans="2:10" ht="12.75" customHeight="1">
      <c r="B139" s="253"/>
      <c r="C139" s="257"/>
      <c r="D139" s="258"/>
      <c r="E139" s="102" t="s">
        <v>3</v>
      </c>
      <c r="F139" s="102">
        <v>16</v>
      </c>
      <c r="G139" s="46">
        <v>9551</v>
      </c>
      <c r="J139" s="144"/>
    </row>
    <row r="140" spans="2:10" ht="12.75" customHeight="1">
      <c r="B140" s="253"/>
      <c r="C140" s="255" t="s">
        <v>25</v>
      </c>
      <c r="D140" s="256"/>
      <c r="E140" s="102" t="s">
        <v>2</v>
      </c>
      <c r="F140" s="102">
        <v>17</v>
      </c>
      <c r="G140" s="46">
        <v>50</v>
      </c>
      <c r="J140" s="144"/>
    </row>
    <row r="141" spans="2:10" ht="12.75" customHeight="1">
      <c r="B141" s="253"/>
      <c r="C141" s="257"/>
      <c r="D141" s="258"/>
      <c r="E141" s="102" t="s">
        <v>3</v>
      </c>
      <c r="F141" s="102">
        <v>18</v>
      </c>
      <c r="G141" s="46">
        <v>518</v>
      </c>
      <c r="J141" s="144"/>
    </row>
    <row r="142" spans="2:10" ht="12.75" customHeight="1">
      <c r="B142" s="253"/>
      <c r="C142" s="255" t="s">
        <v>26</v>
      </c>
      <c r="D142" s="256"/>
      <c r="E142" s="102" t="s">
        <v>2</v>
      </c>
      <c r="F142" s="102">
        <v>19</v>
      </c>
      <c r="G142" s="46">
        <v>2</v>
      </c>
      <c r="J142" s="144"/>
    </row>
    <row r="143" spans="2:10" ht="12.75" customHeight="1">
      <c r="B143" s="254"/>
      <c r="C143" s="262"/>
      <c r="D143" s="263"/>
      <c r="E143" s="102" t="s">
        <v>3</v>
      </c>
      <c r="F143" s="102">
        <v>20</v>
      </c>
      <c r="G143" s="46">
        <v>26</v>
      </c>
      <c r="J143" s="144"/>
    </row>
    <row r="144" spans="2:10" ht="12.75" customHeight="1">
      <c r="B144" s="93" t="s">
        <v>27</v>
      </c>
      <c r="C144" s="94"/>
      <c r="D144" s="95"/>
      <c r="E144" s="96" t="s">
        <v>2</v>
      </c>
      <c r="F144" s="96">
        <v>21</v>
      </c>
      <c r="G144" s="97">
        <v>640</v>
      </c>
      <c r="J144" s="144"/>
    </row>
    <row r="145" spans="2:10" ht="12.75" customHeight="1">
      <c r="B145" s="98" t="s">
        <v>28</v>
      </c>
      <c r="C145" s="99"/>
      <c r="D145" s="100"/>
      <c r="E145" s="96" t="s">
        <v>3</v>
      </c>
      <c r="F145" s="96">
        <v>22</v>
      </c>
      <c r="G145" s="97">
        <v>2291</v>
      </c>
      <c r="J145" s="144"/>
    </row>
    <row r="149" spans="2:7" ht="12.75" customHeight="1">
      <c r="B149" s="155"/>
      <c r="C149" s="156"/>
      <c r="D149" s="157"/>
      <c r="E149" s="157"/>
      <c r="F149" s="157"/>
      <c r="G149" s="157"/>
    </row>
    <row r="150" spans="2:7" ht="12.75" customHeight="1">
      <c r="B150" s="155"/>
      <c r="C150" s="158"/>
      <c r="D150" s="159"/>
      <c r="E150" s="159"/>
      <c r="F150" s="159"/>
      <c r="G150" s="159"/>
    </row>
    <row r="151" spans="3:7" ht="12.75" customHeight="1">
      <c r="C151" s="156"/>
      <c r="D151" s="157"/>
      <c r="E151" s="157"/>
      <c r="F151" s="157"/>
      <c r="G151" s="157"/>
    </row>
    <row r="152" spans="3:7" ht="12.75" customHeight="1">
      <c r="C152" s="156"/>
      <c r="D152" s="157"/>
      <c r="E152" s="157"/>
      <c r="F152" s="157"/>
      <c r="G152" s="157"/>
    </row>
    <row r="153" spans="3:7" ht="12.75" customHeight="1">
      <c r="C153" s="156"/>
      <c r="D153" s="157"/>
      <c r="E153" s="157"/>
      <c r="F153" s="157"/>
      <c r="G153" s="157"/>
    </row>
    <row r="154" spans="3:7" ht="12.75" customHeight="1">
      <c r="C154" s="156"/>
      <c r="D154" s="157"/>
      <c r="E154" s="157"/>
      <c r="F154" s="157"/>
      <c r="G154" s="157"/>
    </row>
    <row r="155" spans="3:7" ht="12.75" customHeight="1">
      <c r="C155" s="33"/>
      <c r="D155" s="33"/>
      <c r="E155" s="33"/>
      <c r="F155" s="33"/>
      <c r="G155" s="33"/>
    </row>
    <row r="156" spans="3:7" ht="12.75" customHeight="1">
      <c r="C156" s="33"/>
      <c r="D156" s="33"/>
      <c r="E156" s="33"/>
      <c r="F156" s="33"/>
      <c r="G156" s="33"/>
    </row>
    <row r="169" spans="2:7" ht="12.75" customHeight="1">
      <c r="B169" s="264" t="s">
        <v>147</v>
      </c>
      <c r="C169" s="265"/>
      <c r="D169" s="265"/>
      <c r="E169" s="265"/>
      <c r="F169" s="265"/>
      <c r="G169" s="265"/>
    </row>
    <row r="170" spans="2:7" ht="12.75" customHeight="1">
      <c r="B170" s="264" t="s">
        <v>65</v>
      </c>
      <c r="C170" s="265"/>
      <c r="D170" s="265"/>
      <c r="E170" s="265"/>
      <c r="F170" s="265"/>
      <c r="G170" s="265"/>
    </row>
    <row r="171" spans="2:7" ht="12.75" customHeight="1">
      <c r="B171" s="266" t="s">
        <v>159</v>
      </c>
      <c r="C171" s="265"/>
      <c r="D171" s="265"/>
      <c r="E171" s="265"/>
      <c r="F171" s="265"/>
      <c r="G171" s="265"/>
    </row>
    <row r="172" spans="2:7" ht="12.75" customHeight="1">
      <c r="B172" s="141"/>
      <c r="C172" s="142"/>
      <c r="D172" s="142"/>
      <c r="E172" s="142"/>
      <c r="F172" s="142"/>
      <c r="G172" s="142"/>
    </row>
    <row r="173" spans="2:7" ht="12.75" customHeight="1">
      <c r="B173" s="141"/>
      <c r="C173" s="142"/>
      <c r="D173" s="142"/>
      <c r="E173" s="142"/>
      <c r="F173" s="142"/>
      <c r="G173" s="142"/>
    </row>
    <row r="174" spans="2:4" ht="12.75" customHeight="1">
      <c r="B174" s="103" t="s">
        <v>10</v>
      </c>
      <c r="D174" s="103" t="s">
        <v>153</v>
      </c>
    </row>
    <row r="178" spans="4:7" ht="12.75" customHeight="1">
      <c r="D178" s="145"/>
      <c r="G178" s="146" t="s">
        <v>128</v>
      </c>
    </row>
    <row r="179" ht="12.75" customHeight="1">
      <c r="G179" s="146"/>
    </row>
    <row r="180" spans="2:10" ht="12.75" customHeight="1">
      <c r="B180" s="147" t="s">
        <v>148</v>
      </c>
      <c r="C180" s="148"/>
      <c r="D180" s="149"/>
      <c r="E180" s="102" t="s">
        <v>2</v>
      </c>
      <c r="F180" s="102">
        <v>1</v>
      </c>
      <c r="G180" s="47">
        <f>SUM(G184+G200)</f>
        <v>98791</v>
      </c>
      <c r="J180" s="144"/>
    </row>
    <row r="181" spans="2:10" ht="12.75" customHeight="1">
      <c r="B181" s="150" t="s">
        <v>13</v>
      </c>
      <c r="C181" s="151"/>
      <c r="D181" s="152"/>
      <c r="E181" s="102" t="s">
        <v>3</v>
      </c>
      <c r="F181" s="102">
        <v>2</v>
      </c>
      <c r="G181" s="47">
        <f>SUM(G185+G201)</f>
        <v>1013943</v>
      </c>
      <c r="J181" s="144"/>
    </row>
    <row r="182" spans="2:10" ht="12.75" customHeight="1">
      <c r="B182" s="255" t="s">
        <v>14</v>
      </c>
      <c r="C182" s="267"/>
      <c r="D182" s="256"/>
      <c r="E182" s="102" t="s">
        <v>2</v>
      </c>
      <c r="F182" s="102">
        <v>3</v>
      </c>
      <c r="G182" s="49">
        <f>G15+G71+G126</f>
        <v>96117</v>
      </c>
      <c r="J182" s="144"/>
    </row>
    <row r="183" spans="2:10" ht="12.75" customHeight="1">
      <c r="B183" s="257"/>
      <c r="C183" s="268"/>
      <c r="D183" s="258"/>
      <c r="E183" s="102" t="s">
        <v>3</v>
      </c>
      <c r="F183" s="102">
        <v>4</v>
      </c>
      <c r="G183" s="49">
        <f>G16+G72+G127</f>
        <v>248913</v>
      </c>
      <c r="J183" s="144"/>
    </row>
    <row r="184" spans="2:10" ht="12.75" customHeight="1">
      <c r="B184" s="147" t="s">
        <v>15</v>
      </c>
      <c r="C184" s="148"/>
      <c r="D184" s="149"/>
      <c r="E184" s="102" t="s">
        <v>2</v>
      </c>
      <c r="F184" s="102">
        <v>5</v>
      </c>
      <c r="G184" s="47">
        <f>G186+G192+G194+G196+G198</f>
        <v>65026</v>
      </c>
      <c r="J184" s="144"/>
    </row>
    <row r="185" spans="2:10" ht="12.75" customHeight="1">
      <c r="B185" s="150" t="s">
        <v>16</v>
      </c>
      <c r="C185" s="151"/>
      <c r="D185" s="152"/>
      <c r="E185" s="102" t="s">
        <v>3</v>
      </c>
      <c r="F185" s="102">
        <v>6</v>
      </c>
      <c r="G185" s="47">
        <f>G187+G193+G195+G197+G199</f>
        <v>941833</v>
      </c>
      <c r="J185" s="144"/>
    </row>
    <row r="186" spans="2:10" ht="12.75" customHeight="1">
      <c r="B186" s="252" t="s">
        <v>17</v>
      </c>
      <c r="C186" s="255" t="s">
        <v>18</v>
      </c>
      <c r="D186" s="256"/>
      <c r="E186" s="102" t="s">
        <v>2</v>
      </c>
      <c r="F186" s="102">
        <v>7</v>
      </c>
      <c r="G186" s="49">
        <f aca="true" t="shared" si="0" ref="G186:G201">G19+G75+G130</f>
        <v>59953</v>
      </c>
      <c r="J186" s="144"/>
    </row>
    <row r="187" spans="2:10" ht="12.75" customHeight="1">
      <c r="B187" s="253"/>
      <c r="C187" s="257"/>
      <c r="D187" s="258"/>
      <c r="E187" s="102" t="s">
        <v>3</v>
      </c>
      <c r="F187" s="102">
        <v>8</v>
      </c>
      <c r="G187" s="49">
        <f t="shared" si="0"/>
        <v>178968</v>
      </c>
      <c r="J187" s="144"/>
    </row>
    <row r="188" spans="2:10" ht="12.75" customHeight="1">
      <c r="B188" s="253"/>
      <c r="C188" s="259" t="s">
        <v>19</v>
      </c>
      <c r="D188" s="153" t="s">
        <v>145</v>
      </c>
      <c r="E188" s="102" t="s">
        <v>2</v>
      </c>
      <c r="F188" s="102">
        <v>9</v>
      </c>
      <c r="G188" s="49">
        <f t="shared" si="0"/>
        <v>2974</v>
      </c>
      <c r="J188" s="144"/>
    </row>
    <row r="189" spans="2:10" ht="12.75" customHeight="1">
      <c r="B189" s="253"/>
      <c r="C189" s="260"/>
      <c r="D189" s="154" t="s">
        <v>20</v>
      </c>
      <c r="E189" s="102" t="s">
        <v>3</v>
      </c>
      <c r="F189" s="102">
        <v>10</v>
      </c>
      <c r="G189" s="49">
        <f t="shared" si="0"/>
        <v>59103</v>
      </c>
      <c r="J189" s="144"/>
    </row>
    <row r="190" spans="2:10" ht="12.75" customHeight="1">
      <c r="B190" s="253"/>
      <c r="C190" s="260"/>
      <c r="D190" s="153" t="s">
        <v>146</v>
      </c>
      <c r="E190" s="102" t="s">
        <v>2</v>
      </c>
      <c r="F190" s="102">
        <v>11</v>
      </c>
      <c r="G190" s="49">
        <f t="shared" si="0"/>
        <v>59</v>
      </c>
      <c r="J190" s="144"/>
    </row>
    <row r="191" spans="2:10" ht="12.75" customHeight="1">
      <c r="B191" s="253"/>
      <c r="C191" s="261"/>
      <c r="D191" s="154" t="s">
        <v>21</v>
      </c>
      <c r="E191" s="102" t="s">
        <v>3</v>
      </c>
      <c r="F191" s="102">
        <v>12</v>
      </c>
      <c r="G191" s="49">
        <f t="shared" si="0"/>
        <v>595</v>
      </c>
      <c r="J191" s="144"/>
    </row>
    <row r="192" spans="2:10" ht="12.75" customHeight="1">
      <c r="B192" s="253"/>
      <c r="C192" s="255" t="s">
        <v>22</v>
      </c>
      <c r="D192" s="256"/>
      <c r="E192" s="102" t="s">
        <v>2</v>
      </c>
      <c r="F192" s="102">
        <v>13</v>
      </c>
      <c r="G192" s="49">
        <f t="shared" si="0"/>
        <v>3704</v>
      </c>
      <c r="J192" s="144"/>
    </row>
    <row r="193" spans="2:10" ht="12.75" customHeight="1">
      <c r="B193" s="253"/>
      <c r="C193" s="257" t="s">
        <v>23</v>
      </c>
      <c r="D193" s="258"/>
      <c r="E193" s="102" t="s">
        <v>3</v>
      </c>
      <c r="F193" s="102">
        <v>14</v>
      </c>
      <c r="G193" s="49">
        <f t="shared" si="0"/>
        <v>496424</v>
      </c>
      <c r="J193" s="144"/>
    </row>
    <row r="194" spans="2:10" ht="12.75" customHeight="1">
      <c r="B194" s="253"/>
      <c r="C194" s="255" t="s">
        <v>24</v>
      </c>
      <c r="D194" s="256"/>
      <c r="E194" s="102" t="s">
        <v>2</v>
      </c>
      <c r="F194" s="102">
        <v>15</v>
      </c>
      <c r="G194" s="49">
        <f t="shared" si="0"/>
        <v>483</v>
      </c>
      <c r="J194" s="144"/>
    </row>
    <row r="195" spans="2:10" ht="12.75" customHeight="1">
      <c r="B195" s="253"/>
      <c r="C195" s="257"/>
      <c r="D195" s="258"/>
      <c r="E195" s="102" t="s">
        <v>3</v>
      </c>
      <c r="F195" s="102">
        <v>16</v>
      </c>
      <c r="G195" s="49">
        <f t="shared" si="0"/>
        <v>188524</v>
      </c>
      <c r="J195" s="144"/>
    </row>
    <row r="196" spans="2:10" ht="12.75" customHeight="1">
      <c r="B196" s="253"/>
      <c r="C196" s="255" t="s">
        <v>25</v>
      </c>
      <c r="D196" s="256"/>
      <c r="E196" s="102" t="s">
        <v>2</v>
      </c>
      <c r="F196" s="102">
        <v>17</v>
      </c>
      <c r="G196" s="49">
        <f t="shared" si="0"/>
        <v>740</v>
      </c>
      <c r="J196" s="144"/>
    </row>
    <row r="197" spans="2:10" ht="12.75" customHeight="1">
      <c r="B197" s="253"/>
      <c r="C197" s="257"/>
      <c r="D197" s="258"/>
      <c r="E197" s="102" t="s">
        <v>3</v>
      </c>
      <c r="F197" s="102">
        <v>18</v>
      </c>
      <c r="G197" s="49">
        <f t="shared" si="0"/>
        <v>70715</v>
      </c>
      <c r="J197" s="144"/>
    </row>
    <row r="198" spans="2:10" ht="12.75" customHeight="1">
      <c r="B198" s="253"/>
      <c r="C198" s="255" t="s">
        <v>26</v>
      </c>
      <c r="D198" s="256"/>
      <c r="E198" s="102" t="s">
        <v>2</v>
      </c>
      <c r="F198" s="102">
        <v>19</v>
      </c>
      <c r="G198" s="49">
        <f t="shared" si="0"/>
        <v>146</v>
      </c>
      <c r="J198" s="144"/>
    </row>
    <row r="199" spans="2:10" ht="12.75" customHeight="1">
      <c r="B199" s="254"/>
      <c r="C199" s="262"/>
      <c r="D199" s="263"/>
      <c r="E199" s="102" t="s">
        <v>3</v>
      </c>
      <c r="F199" s="102">
        <v>20</v>
      </c>
      <c r="G199" s="49">
        <f t="shared" si="0"/>
        <v>7202</v>
      </c>
      <c r="J199" s="144"/>
    </row>
    <row r="200" spans="2:10" ht="12.75" customHeight="1">
      <c r="B200" s="93" t="s">
        <v>27</v>
      </c>
      <c r="C200" s="94"/>
      <c r="D200" s="95"/>
      <c r="E200" s="96" t="s">
        <v>2</v>
      </c>
      <c r="F200" s="96">
        <v>21</v>
      </c>
      <c r="G200" s="49">
        <f t="shared" si="0"/>
        <v>33765</v>
      </c>
      <c r="J200" s="144"/>
    </row>
    <row r="201" spans="2:10" ht="12.75" customHeight="1">
      <c r="B201" s="98" t="s">
        <v>28</v>
      </c>
      <c r="C201" s="99"/>
      <c r="D201" s="100"/>
      <c r="E201" s="96" t="s">
        <v>3</v>
      </c>
      <c r="F201" s="96">
        <v>22</v>
      </c>
      <c r="G201" s="49">
        <f t="shared" si="0"/>
        <v>72110</v>
      </c>
      <c r="J201" s="144"/>
    </row>
    <row r="205" spans="2:7" ht="12.75" customHeight="1">
      <c r="B205" s="155"/>
      <c r="C205" s="156"/>
      <c r="D205" s="157"/>
      <c r="E205" s="157"/>
      <c r="F205" s="157"/>
      <c r="G205" s="157"/>
    </row>
    <row r="206" spans="2:7" ht="12.75" customHeight="1">
      <c r="B206" s="155"/>
      <c r="C206" s="158"/>
      <c r="D206" s="159"/>
      <c r="E206" s="159"/>
      <c r="F206" s="159"/>
      <c r="G206" s="159"/>
    </row>
    <row r="207" spans="3:7" ht="12.75" customHeight="1">
      <c r="C207" s="156"/>
      <c r="D207" s="157"/>
      <c r="E207" s="157"/>
      <c r="F207" s="157"/>
      <c r="G207" s="157"/>
    </row>
    <row r="208" spans="3:7" ht="12.75" customHeight="1">
      <c r="C208" s="156"/>
      <c r="D208" s="157"/>
      <c r="E208" s="157"/>
      <c r="F208" s="157"/>
      <c r="G208" s="157"/>
    </row>
    <row r="209" spans="3:7" ht="12.75" customHeight="1">
      <c r="C209" s="156"/>
      <c r="D209" s="157"/>
      <c r="E209" s="157"/>
      <c r="F209" s="157"/>
      <c r="G209" s="157"/>
    </row>
    <row r="210" spans="3:7" ht="12.75" customHeight="1">
      <c r="C210" s="156"/>
      <c r="D210" s="157"/>
      <c r="E210" s="157"/>
      <c r="F210" s="157"/>
      <c r="G210" s="157"/>
    </row>
    <row r="211" spans="3:7" ht="12.75" customHeight="1">
      <c r="C211" s="33"/>
      <c r="D211" s="33"/>
      <c r="E211" s="33"/>
      <c r="F211" s="33"/>
      <c r="G211" s="33"/>
    </row>
    <row r="212" spans="3:7" ht="12.75" customHeight="1">
      <c r="C212" s="33"/>
      <c r="D212" s="33"/>
      <c r="E212" s="33"/>
      <c r="F212" s="33"/>
      <c r="G212" s="33"/>
    </row>
    <row r="225" spans="2:7" ht="12.75" customHeight="1">
      <c r="B225" s="264" t="s">
        <v>147</v>
      </c>
      <c r="C225" s="265"/>
      <c r="D225" s="265"/>
      <c r="E225" s="265"/>
      <c r="F225" s="265"/>
      <c r="G225" s="265"/>
    </row>
    <row r="226" spans="2:7" ht="12.75" customHeight="1">
      <c r="B226" s="264" t="s">
        <v>65</v>
      </c>
      <c r="C226" s="265"/>
      <c r="D226" s="265"/>
      <c r="E226" s="265"/>
      <c r="F226" s="265"/>
      <c r="G226" s="265"/>
    </row>
    <row r="227" spans="2:7" ht="12.75" customHeight="1">
      <c r="B227" s="266" t="s">
        <v>159</v>
      </c>
      <c r="C227" s="265"/>
      <c r="D227" s="265"/>
      <c r="E227" s="265"/>
      <c r="F227" s="265"/>
      <c r="G227" s="265"/>
    </row>
    <row r="228" spans="2:7" ht="12.75" customHeight="1">
      <c r="B228" s="141"/>
      <c r="C228" s="142"/>
      <c r="D228" s="142"/>
      <c r="E228" s="142"/>
      <c r="F228" s="142"/>
      <c r="G228" s="142"/>
    </row>
    <row r="229" spans="2:7" ht="12.75" customHeight="1">
      <c r="B229" s="141"/>
      <c r="C229" s="142"/>
      <c r="D229" s="142"/>
      <c r="E229" s="142"/>
      <c r="F229" s="142"/>
      <c r="G229" s="142"/>
    </row>
    <row r="230" spans="2:4" ht="12.75" customHeight="1">
      <c r="B230" s="103" t="s">
        <v>10</v>
      </c>
      <c r="D230" s="103" t="s">
        <v>162</v>
      </c>
    </row>
    <row r="234" spans="4:7" ht="12.75" customHeight="1">
      <c r="D234" s="145"/>
      <c r="G234" s="146" t="s">
        <v>129</v>
      </c>
    </row>
    <row r="235" ht="12.75" customHeight="1">
      <c r="G235" s="146"/>
    </row>
    <row r="236" spans="2:10" ht="12.75" customHeight="1">
      <c r="B236" s="147" t="s">
        <v>148</v>
      </c>
      <c r="C236" s="148"/>
      <c r="D236" s="149"/>
      <c r="E236" s="102" t="s">
        <v>2</v>
      </c>
      <c r="F236" s="102">
        <v>1</v>
      </c>
      <c r="G236" s="47">
        <f>SUM(G240+G256)</f>
        <v>1543</v>
      </c>
      <c r="J236" s="144"/>
    </row>
    <row r="237" spans="2:10" ht="12.75" customHeight="1">
      <c r="B237" s="150" t="s">
        <v>13</v>
      </c>
      <c r="C237" s="151"/>
      <c r="D237" s="152"/>
      <c r="E237" s="102" t="s">
        <v>3</v>
      </c>
      <c r="F237" s="102">
        <v>2</v>
      </c>
      <c r="G237" s="47">
        <f>SUM(G241+G257)</f>
        <v>31383</v>
      </c>
      <c r="J237" s="144"/>
    </row>
    <row r="238" spans="2:10" ht="12.75" customHeight="1">
      <c r="B238" s="255" t="s">
        <v>14</v>
      </c>
      <c r="C238" s="267"/>
      <c r="D238" s="256"/>
      <c r="E238" s="102" t="s">
        <v>2</v>
      </c>
      <c r="F238" s="102">
        <v>3</v>
      </c>
      <c r="G238" s="46">
        <v>1419</v>
      </c>
      <c r="J238" s="144"/>
    </row>
    <row r="239" spans="2:10" ht="12.75" customHeight="1">
      <c r="B239" s="257"/>
      <c r="C239" s="268"/>
      <c r="D239" s="258"/>
      <c r="E239" s="102" t="s">
        <v>3</v>
      </c>
      <c r="F239" s="102">
        <v>4</v>
      </c>
      <c r="G239" s="46">
        <v>5698</v>
      </c>
      <c r="J239" s="144"/>
    </row>
    <row r="240" spans="2:10" ht="12.75" customHeight="1">
      <c r="B240" s="147" t="s">
        <v>15</v>
      </c>
      <c r="C240" s="148"/>
      <c r="D240" s="149"/>
      <c r="E240" s="102" t="s">
        <v>2</v>
      </c>
      <c r="F240" s="102">
        <v>5</v>
      </c>
      <c r="G240" s="47">
        <f>G242+G248+G250+G252+G254</f>
        <v>1135</v>
      </c>
      <c r="J240" s="144"/>
    </row>
    <row r="241" spans="2:10" ht="12.75" customHeight="1">
      <c r="B241" s="150" t="s">
        <v>16</v>
      </c>
      <c r="C241" s="151"/>
      <c r="D241" s="152"/>
      <c r="E241" s="102" t="s">
        <v>3</v>
      </c>
      <c r="F241" s="102">
        <v>6</v>
      </c>
      <c r="G241" s="47">
        <f>G243+G249+G251+G253+G255</f>
        <v>30817</v>
      </c>
      <c r="J241" s="144"/>
    </row>
    <row r="242" spans="2:10" ht="12.75" customHeight="1">
      <c r="B242" s="252" t="s">
        <v>17</v>
      </c>
      <c r="C242" s="255" t="s">
        <v>18</v>
      </c>
      <c r="D242" s="256"/>
      <c r="E242" s="102" t="s">
        <v>2</v>
      </c>
      <c r="F242" s="102">
        <v>7</v>
      </c>
      <c r="G242" s="46">
        <v>1021</v>
      </c>
      <c r="J242" s="144"/>
    </row>
    <row r="243" spans="2:10" ht="12.75" customHeight="1">
      <c r="B243" s="253"/>
      <c r="C243" s="257"/>
      <c r="D243" s="258"/>
      <c r="E243" s="102" t="s">
        <v>3</v>
      </c>
      <c r="F243" s="102">
        <v>8</v>
      </c>
      <c r="G243" s="46">
        <v>5375</v>
      </c>
      <c r="J243" s="144"/>
    </row>
    <row r="244" spans="2:10" ht="12.75" customHeight="1">
      <c r="B244" s="253"/>
      <c r="C244" s="259" t="s">
        <v>19</v>
      </c>
      <c r="D244" s="153" t="s">
        <v>145</v>
      </c>
      <c r="E244" s="102" t="s">
        <v>2</v>
      </c>
      <c r="F244" s="102">
        <v>9</v>
      </c>
      <c r="G244" s="46">
        <v>664</v>
      </c>
      <c r="J244" s="144"/>
    </row>
    <row r="245" spans="2:10" ht="12.75" customHeight="1">
      <c r="B245" s="253"/>
      <c r="C245" s="260"/>
      <c r="D245" s="154" t="s">
        <v>20</v>
      </c>
      <c r="E245" s="102" t="s">
        <v>3</v>
      </c>
      <c r="F245" s="102">
        <v>10</v>
      </c>
      <c r="G245" s="46">
        <v>4909</v>
      </c>
      <c r="J245" s="144"/>
    </row>
    <row r="246" spans="2:10" ht="12.75" customHeight="1">
      <c r="B246" s="253"/>
      <c r="C246" s="260"/>
      <c r="D246" s="153" t="s">
        <v>146</v>
      </c>
      <c r="E246" s="102" t="s">
        <v>2</v>
      </c>
      <c r="F246" s="102">
        <v>11</v>
      </c>
      <c r="G246" s="46">
        <v>18</v>
      </c>
      <c r="J246" s="144"/>
    </row>
    <row r="247" spans="2:10" ht="12.75" customHeight="1">
      <c r="B247" s="253"/>
      <c r="C247" s="261"/>
      <c r="D247" s="154" t="s">
        <v>21</v>
      </c>
      <c r="E247" s="102" t="s">
        <v>3</v>
      </c>
      <c r="F247" s="102">
        <v>12</v>
      </c>
      <c r="G247" s="46">
        <v>23</v>
      </c>
      <c r="J247" s="144"/>
    </row>
    <row r="248" spans="2:10" ht="12.75" customHeight="1">
      <c r="B248" s="253"/>
      <c r="C248" s="255" t="s">
        <v>22</v>
      </c>
      <c r="D248" s="256"/>
      <c r="E248" s="102" t="s">
        <v>2</v>
      </c>
      <c r="F248" s="102">
        <v>13</v>
      </c>
      <c r="G248" s="46">
        <v>63</v>
      </c>
      <c r="J248" s="144"/>
    </row>
    <row r="249" spans="2:10" ht="12.75" customHeight="1">
      <c r="B249" s="253"/>
      <c r="C249" s="257" t="s">
        <v>23</v>
      </c>
      <c r="D249" s="258"/>
      <c r="E249" s="102" t="s">
        <v>3</v>
      </c>
      <c r="F249" s="102">
        <v>14</v>
      </c>
      <c r="G249" s="46">
        <v>12673</v>
      </c>
      <c r="J249" s="144"/>
    </row>
    <row r="250" spans="2:10" ht="12.75" customHeight="1">
      <c r="B250" s="253"/>
      <c r="C250" s="255" t="s">
        <v>24</v>
      </c>
      <c r="D250" s="256"/>
      <c r="E250" s="102" t="s">
        <v>2</v>
      </c>
      <c r="F250" s="102">
        <v>15</v>
      </c>
      <c r="G250" s="46">
        <v>22</v>
      </c>
      <c r="J250" s="144"/>
    </row>
    <row r="251" spans="2:10" ht="12.75" customHeight="1">
      <c r="B251" s="253"/>
      <c r="C251" s="257"/>
      <c r="D251" s="258"/>
      <c r="E251" s="102" t="s">
        <v>3</v>
      </c>
      <c r="F251" s="102">
        <v>16</v>
      </c>
      <c r="G251" s="46">
        <v>12333</v>
      </c>
      <c r="J251" s="144"/>
    </row>
    <row r="252" spans="2:10" ht="12.75" customHeight="1">
      <c r="B252" s="253"/>
      <c r="C252" s="255" t="s">
        <v>25</v>
      </c>
      <c r="D252" s="256"/>
      <c r="E252" s="102" t="s">
        <v>2</v>
      </c>
      <c r="F252" s="102">
        <v>17</v>
      </c>
      <c r="G252" s="46">
        <v>28</v>
      </c>
      <c r="J252" s="144"/>
    </row>
    <row r="253" spans="2:10" ht="12.75" customHeight="1">
      <c r="B253" s="253"/>
      <c r="C253" s="257"/>
      <c r="D253" s="258"/>
      <c r="E253" s="102" t="s">
        <v>3</v>
      </c>
      <c r="F253" s="102">
        <v>18</v>
      </c>
      <c r="G253" s="46">
        <v>407</v>
      </c>
      <c r="J253" s="144"/>
    </row>
    <row r="254" spans="2:10" ht="12.75" customHeight="1">
      <c r="B254" s="253"/>
      <c r="C254" s="255" t="s">
        <v>26</v>
      </c>
      <c r="D254" s="256"/>
      <c r="E254" s="102" t="s">
        <v>2</v>
      </c>
      <c r="F254" s="102">
        <v>19</v>
      </c>
      <c r="G254" s="46">
        <v>1</v>
      </c>
      <c r="J254" s="144"/>
    </row>
    <row r="255" spans="2:10" ht="12.75" customHeight="1">
      <c r="B255" s="254"/>
      <c r="C255" s="262"/>
      <c r="D255" s="263"/>
      <c r="E255" s="102" t="s">
        <v>3</v>
      </c>
      <c r="F255" s="102">
        <v>20</v>
      </c>
      <c r="G255" s="46">
        <v>29</v>
      </c>
      <c r="J255" s="144"/>
    </row>
    <row r="256" spans="2:10" ht="12.75" customHeight="1">
      <c r="B256" s="93" t="s">
        <v>27</v>
      </c>
      <c r="C256" s="94"/>
      <c r="D256" s="95"/>
      <c r="E256" s="96" t="s">
        <v>2</v>
      </c>
      <c r="F256" s="96">
        <v>21</v>
      </c>
      <c r="G256" s="97">
        <v>408</v>
      </c>
      <c r="J256" s="144"/>
    </row>
    <row r="257" spans="2:10" ht="12.75" customHeight="1">
      <c r="B257" s="98" t="s">
        <v>28</v>
      </c>
      <c r="C257" s="99"/>
      <c r="D257" s="100"/>
      <c r="E257" s="96" t="s">
        <v>3</v>
      </c>
      <c r="F257" s="96">
        <v>22</v>
      </c>
      <c r="G257" s="97">
        <v>566</v>
      </c>
      <c r="J257" s="144"/>
    </row>
    <row r="261" spans="2:7" ht="12.75" customHeight="1">
      <c r="B261" s="155"/>
      <c r="C261" s="156"/>
      <c r="D261" s="157"/>
      <c r="E261" s="157"/>
      <c r="F261" s="157"/>
      <c r="G261" s="157"/>
    </row>
    <row r="262" spans="2:7" ht="12.75" customHeight="1">
      <c r="B262" s="155"/>
      <c r="C262" s="158"/>
      <c r="D262" s="159"/>
      <c r="E262" s="159"/>
      <c r="F262" s="159"/>
      <c r="G262" s="159"/>
    </row>
    <row r="263" spans="3:7" ht="12.75" customHeight="1">
      <c r="C263" s="156"/>
      <c r="D263" s="157"/>
      <c r="E263" s="157"/>
      <c r="F263" s="157"/>
      <c r="G263" s="157"/>
    </row>
    <row r="264" spans="3:7" ht="12.75" customHeight="1">
      <c r="C264" s="156"/>
      <c r="D264" s="157"/>
      <c r="E264" s="157"/>
      <c r="F264" s="157"/>
      <c r="G264" s="157"/>
    </row>
    <row r="265" spans="3:7" ht="12.75" customHeight="1">
      <c r="C265" s="156"/>
      <c r="D265" s="157"/>
      <c r="E265" s="157"/>
      <c r="F265" s="157"/>
      <c r="G265" s="157"/>
    </row>
    <row r="266" spans="3:7" ht="12.75" customHeight="1">
      <c r="C266" s="156"/>
      <c r="D266" s="157"/>
      <c r="E266" s="157"/>
      <c r="F266" s="157"/>
      <c r="G266" s="157"/>
    </row>
    <row r="267" spans="3:7" ht="12.75" customHeight="1">
      <c r="C267" s="33"/>
      <c r="D267" s="33"/>
      <c r="E267" s="33"/>
      <c r="F267" s="33"/>
      <c r="G267" s="33"/>
    </row>
    <row r="268" spans="3:7" ht="12.75" customHeight="1">
      <c r="C268" s="33"/>
      <c r="D268" s="33"/>
      <c r="E268" s="33"/>
      <c r="F268" s="33"/>
      <c r="G268" s="33"/>
    </row>
    <row r="281" spans="2:7" ht="12.75" customHeight="1">
      <c r="B281" s="264" t="s">
        <v>147</v>
      </c>
      <c r="C281" s="265"/>
      <c r="D281" s="265"/>
      <c r="E281" s="265"/>
      <c r="F281" s="265"/>
      <c r="G281" s="265"/>
    </row>
    <row r="282" spans="2:7" ht="12.75" customHeight="1">
      <c r="B282" s="264" t="s">
        <v>65</v>
      </c>
      <c r="C282" s="265"/>
      <c r="D282" s="265"/>
      <c r="E282" s="265"/>
      <c r="F282" s="265"/>
      <c r="G282" s="265"/>
    </row>
    <row r="283" spans="2:7" ht="12.75" customHeight="1">
      <c r="B283" s="266" t="s">
        <v>159</v>
      </c>
      <c r="C283" s="265"/>
      <c r="D283" s="265"/>
      <c r="E283" s="265"/>
      <c r="F283" s="265"/>
      <c r="G283" s="265"/>
    </row>
    <row r="284" spans="2:7" ht="12.75" customHeight="1">
      <c r="B284" s="141"/>
      <c r="C284" s="142"/>
      <c r="D284" s="142"/>
      <c r="E284" s="142"/>
      <c r="F284" s="142"/>
      <c r="G284" s="142"/>
    </row>
    <row r="285" spans="2:7" ht="12.75" customHeight="1">
      <c r="B285" s="141"/>
      <c r="C285" s="142"/>
      <c r="D285" s="142"/>
      <c r="E285" s="142"/>
      <c r="F285" s="142"/>
      <c r="G285" s="142"/>
    </row>
    <row r="286" spans="2:4" ht="12.75" customHeight="1">
      <c r="B286" s="103" t="s">
        <v>10</v>
      </c>
      <c r="D286" s="103" t="s">
        <v>84</v>
      </c>
    </row>
    <row r="290" spans="4:7" ht="12.75" customHeight="1">
      <c r="D290" s="145"/>
      <c r="G290" s="146" t="s">
        <v>130</v>
      </c>
    </row>
    <row r="291" ht="12.75" customHeight="1">
      <c r="G291" s="146"/>
    </row>
    <row r="292" spans="2:10" ht="12.75" customHeight="1">
      <c r="B292" s="147" t="s">
        <v>148</v>
      </c>
      <c r="C292" s="148"/>
      <c r="D292" s="149"/>
      <c r="E292" s="102" t="s">
        <v>2</v>
      </c>
      <c r="F292" s="102">
        <v>1</v>
      </c>
      <c r="G292" s="47">
        <f>SUM(G296+G312)</f>
        <v>100334</v>
      </c>
      <c r="J292" s="144"/>
    </row>
    <row r="293" spans="2:10" ht="12.75" customHeight="1">
      <c r="B293" s="150" t="s">
        <v>13</v>
      </c>
      <c r="C293" s="151"/>
      <c r="D293" s="152"/>
      <c r="E293" s="102" t="s">
        <v>3</v>
      </c>
      <c r="F293" s="102">
        <v>2</v>
      </c>
      <c r="G293" s="47">
        <f>SUM(G297+G313)</f>
        <v>1045326</v>
      </c>
      <c r="J293" s="144"/>
    </row>
    <row r="294" spans="2:10" ht="12.75" customHeight="1">
      <c r="B294" s="255" t="s">
        <v>14</v>
      </c>
      <c r="C294" s="267"/>
      <c r="D294" s="256"/>
      <c r="E294" s="102" t="s">
        <v>2</v>
      </c>
      <c r="F294" s="102">
        <v>3</v>
      </c>
      <c r="G294" s="49">
        <f>G182+G238</f>
        <v>97536</v>
      </c>
      <c r="J294" s="144"/>
    </row>
    <row r="295" spans="2:10" ht="12.75" customHeight="1">
      <c r="B295" s="257"/>
      <c r="C295" s="268"/>
      <c r="D295" s="258"/>
      <c r="E295" s="102" t="s">
        <v>3</v>
      </c>
      <c r="F295" s="102">
        <v>4</v>
      </c>
      <c r="G295" s="49">
        <f>G183+G239</f>
        <v>254611</v>
      </c>
      <c r="J295" s="144"/>
    </row>
    <row r="296" spans="2:10" ht="12.75" customHeight="1">
      <c r="B296" s="147" t="s">
        <v>15</v>
      </c>
      <c r="C296" s="148"/>
      <c r="D296" s="149"/>
      <c r="E296" s="102" t="s">
        <v>2</v>
      </c>
      <c r="F296" s="102">
        <v>5</v>
      </c>
      <c r="G296" s="47">
        <f>G298+G304+G306+G308+G310</f>
        <v>66161</v>
      </c>
      <c r="J296" s="144"/>
    </row>
    <row r="297" spans="2:10" ht="12.75" customHeight="1">
      <c r="B297" s="150" t="s">
        <v>16</v>
      </c>
      <c r="C297" s="151"/>
      <c r="D297" s="152"/>
      <c r="E297" s="102" t="s">
        <v>3</v>
      </c>
      <c r="F297" s="102">
        <v>6</v>
      </c>
      <c r="G297" s="47">
        <f>G299+G305+G307+G309+G311</f>
        <v>972650</v>
      </c>
      <c r="J297" s="144"/>
    </row>
    <row r="298" spans="2:10" ht="12.75" customHeight="1">
      <c r="B298" s="252" t="s">
        <v>17</v>
      </c>
      <c r="C298" s="255" t="s">
        <v>18</v>
      </c>
      <c r="D298" s="256"/>
      <c r="E298" s="102" t="s">
        <v>2</v>
      </c>
      <c r="F298" s="102">
        <v>7</v>
      </c>
      <c r="G298" s="49">
        <f aca="true" t="shared" si="1" ref="G298:G313">G186+G242</f>
        <v>60974</v>
      </c>
      <c r="J298" s="144"/>
    </row>
    <row r="299" spans="2:10" ht="12.75" customHeight="1">
      <c r="B299" s="253"/>
      <c r="C299" s="257"/>
      <c r="D299" s="258"/>
      <c r="E299" s="102" t="s">
        <v>3</v>
      </c>
      <c r="F299" s="102">
        <v>8</v>
      </c>
      <c r="G299" s="49">
        <f t="shared" si="1"/>
        <v>184343</v>
      </c>
      <c r="J299" s="144"/>
    </row>
    <row r="300" spans="2:10" ht="12.75" customHeight="1">
      <c r="B300" s="253"/>
      <c r="C300" s="259" t="s">
        <v>19</v>
      </c>
      <c r="D300" s="153" t="s">
        <v>145</v>
      </c>
      <c r="E300" s="102" t="s">
        <v>2</v>
      </c>
      <c r="F300" s="102">
        <v>9</v>
      </c>
      <c r="G300" s="49">
        <f t="shared" si="1"/>
        <v>3638</v>
      </c>
      <c r="J300" s="144"/>
    </row>
    <row r="301" spans="2:10" ht="12.75" customHeight="1">
      <c r="B301" s="253"/>
      <c r="C301" s="260"/>
      <c r="D301" s="154" t="s">
        <v>20</v>
      </c>
      <c r="E301" s="102" t="s">
        <v>3</v>
      </c>
      <c r="F301" s="102">
        <v>10</v>
      </c>
      <c r="G301" s="49">
        <f t="shared" si="1"/>
        <v>64012</v>
      </c>
      <c r="J301" s="144"/>
    </row>
    <row r="302" spans="2:10" ht="12.75" customHeight="1">
      <c r="B302" s="253"/>
      <c r="C302" s="260"/>
      <c r="D302" s="153" t="s">
        <v>146</v>
      </c>
      <c r="E302" s="102" t="s">
        <v>2</v>
      </c>
      <c r="F302" s="102">
        <v>11</v>
      </c>
      <c r="G302" s="49">
        <f t="shared" si="1"/>
        <v>77</v>
      </c>
      <c r="J302" s="144"/>
    </row>
    <row r="303" spans="2:10" ht="12.75" customHeight="1">
      <c r="B303" s="253"/>
      <c r="C303" s="261"/>
      <c r="D303" s="154" t="s">
        <v>21</v>
      </c>
      <c r="E303" s="102" t="s">
        <v>3</v>
      </c>
      <c r="F303" s="102">
        <v>12</v>
      </c>
      <c r="G303" s="49">
        <f t="shared" si="1"/>
        <v>618</v>
      </c>
      <c r="J303" s="144"/>
    </row>
    <row r="304" spans="2:10" ht="12.75" customHeight="1">
      <c r="B304" s="253"/>
      <c r="C304" s="255" t="s">
        <v>22</v>
      </c>
      <c r="D304" s="256"/>
      <c r="E304" s="102" t="s">
        <v>2</v>
      </c>
      <c r="F304" s="102">
        <v>13</v>
      </c>
      <c r="G304" s="49">
        <f t="shared" si="1"/>
        <v>3767</v>
      </c>
      <c r="J304" s="144"/>
    </row>
    <row r="305" spans="2:10" ht="12.75" customHeight="1">
      <c r="B305" s="253"/>
      <c r="C305" s="257" t="s">
        <v>23</v>
      </c>
      <c r="D305" s="258"/>
      <c r="E305" s="102" t="s">
        <v>3</v>
      </c>
      <c r="F305" s="102">
        <v>14</v>
      </c>
      <c r="G305" s="49">
        <f t="shared" si="1"/>
        <v>509097</v>
      </c>
      <c r="J305" s="144"/>
    </row>
    <row r="306" spans="2:10" ht="12.75" customHeight="1">
      <c r="B306" s="253"/>
      <c r="C306" s="255" t="s">
        <v>24</v>
      </c>
      <c r="D306" s="256"/>
      <c r="E306" s="102" t="s">
        <v>2</v>
      </c>
      <c r="F306" s="102">
        <v>15</v>
      </c>
      <c r="G306" s="49">
        <f t="shared" si="1"/>
        <v>505</v>
      </c>
      <c r="J306" s="144"/>
    </row>
    <row r="307" spans="2:10" ht="12.75" customHeight="1">
      <c r="B307" s="253"/>
      <c r="C307" s="257"/>
      <c r="D307" s="258"/>
      <c r="E307" s="102" t="s">
        <v>3</v>
      </c>
      <c r="F307" s="102">
        <v>16</v>
      </c>
      <c r="G307" s="49">
        <f t="shared" si="1"/>
        <v>200857</v>
      </c>
      <c r="J307" s="144"/>
    </row>
    <row r="308" spans="2:10" ht="12.75" customHeight="1">
      <c r="B308" s="253"/>
      <c r="C308" s="255" t="s">
        <v>25</v>
      </c>
      <c r="D308" s="256"/>
      <c r="E308" s="102" t="s">
        <v>2</v>
      </c>
      <c r="F308" s="102">
        <v>17</v>
      </c>
      <c r="G308" s="49">
        <f t="shared" si="1"/>
        <v>768</v>
      </c>
      <c r="J308" s="144"/>
    </row>
    <row r="309" spans="2:10" ht="12.75" customHeight="1">
      <c r="B309" s="253"/>
      <c r="C309" s="257"/>
      <c r="D309" s="258"/>
      <c r="E309" s="102" t="s">
        <v>3</v>
      </c>
      <c r="F309" s="102">
        <v>18</v>
      </c>
      <c r="G309" s="49">
        <f t="shared" si="1"/>
        <v>71122</v>
      </c>
      <c r="J309" s="144"/>
    </row>
    <row r="310" spans="2:10" ht="12.75" customHeight="1">
      <c r="B310" s="253"/>
      <c r="C310" s="255" t="s">
        <v>26</v>
      </c>
      <c r="D310" s="256"/>
      <c r="E310" s="102" t="s">
        <v>2</v>
      </c>
      <c r="F310" s="102">
        <v>19</v>
      </c>
      <c r="G310" s="49">
        <f t="shared" si="1"/>
        <v>147</v>
      </c>
      <c r="J310" s="144"/>
    </row>
    <row r="311" spans="2:10" ht="12.75" customHeight="1">
      <c r="B311" s="254"/>
      <c r="C311" s="262"/>
      <c r="D311" s="263"/>
      <c r="E311" s="102" t="s">
        <v>3</v>
      </c>
      <c r="F311" s="102">
        <v>20</v>
      </c>
      <c r="G311" s="49">
        <f t="shared" si="1"/>
        <v>7231</v>
      </c>
      <c r="J311" s="144"/>
    </row>
    <row r="312" spans="2:10" ht="12.75" customHeight="1">
      <c r="B312" s="93" t="s">
        <v>27</v>
      </c>
      <c r="C312" s="94"/>
      <c r="D312" s="95"/>
      <c r="E312" s="96" t="s">
        <v>2</v>
      </c>
      <c r="F312" s="96">
        <v>21</v>
      </c>
      <c r="G312" s="49">
        <f t="shared" si="1"/>
        <v>34173</v>
      </c>
      <c r="J312" s="160"/>
    </row>
    <row r="313" spans="2:10" ht="12.75" customHeight="1">
      <c r="B313" s="98" t="s">
        <v>28</v>
      </c>
      <c r="C313" s="99"/>
      <c r="D313" s="100"/>
      <c r="E313" s="96" t="s">
        <v>3</v>
      </c>
      <c r="F313" s="96">
        <v>22</v>
      </c>
      <c r="G313" s="49">
        <f t="shared" si="1"/>
        <v>72676</v>
      </c>
      <c r="J313" s="160"/>
    </row>
    <row r="317" spans="2:7" ht="12.75" customHeight="1">
      <c r="B317" s="155"/>
      <c r="C317" s="156"/>
      <c r="D317" s="157"/>
      <c r="E317" s="157"/>
      <c r="F317" s="157"/>
      <c r="G317" s="157"/>
    </row>
    <row r="318" spans="2:7" ht="12.75" customHeight="1">
      <c r="B318" s="155"/>
      <c r="C318" s="158"/>
      <c r="D318" s="159"/>
      <c r="E318" s="159"/>
      <c r="F318" s="159"/>
      <c r="G318" s="159"/>
    </row>
    <row r="319" spans="3:7" ht="12.75" customHeight="1">
      <c r="C319" s="156"/>
      <c r="D319" s="157"/>
      <c r="E319" s="157"/>
      <c r="F319" s="157"/>
      <c r="G319" s="157"/>
    </row>
    <row r="320" spans="3:7" ht="12.75" customHeight="1">
      <c r="C320" s="156"/>
      <c r="D320" s="157"/>
      <c r="E320" s="157"/>
      <c r="F320" s="157"/>
      <c r="G320" s="157"/>
    </row>
    <row r="321" spans="3:7" ht="12.75" customHeight="1">
      <c r="C321" s="156"/>
      <c r="D321" s="157"/>
      <c r="E321" s="157"/>
      <c r="F321" s="157"/>
      <c r="G321" s="157"/>
    </row>
    <row r="322" spans="3:7" ht="12.75" customHeight="1">
      <c r="C322" s="156"/>
      <c r="D322" s="157"/>
      <c r="E322" s="157"/>
      <c r="F322" s="157"/>
      <c r="G322" s="157"/>
    </row>
    <row r="323" spans="3:7" ht="12.75" customHeight="1">
      <c r="C323" s="33"/>
      <c r="D323" s="33"/>
      <c r="E323" s="33"/>
      <c r="F323" s="33"/>
      <c r="G323" s="33"/>
    </row>
    <row r="324" spans="3:7" ht="12.75" customHeight="1">
      <c r="C324" s="33"/>
      <c r="D324" s="33"/>
      <c r="E324" s="33"/>
      <c r="F324" s="33"/>
      <c r="G324" s="33"/>
    </row>
  </sheetData>
  <sheetProtection/>
  <mergeCells count="72">
    <mergeCell ref="C29:D30"/>
    <mergeCell ref="C31:D32"/>
    <mergeCell ref="B58:G58"/>
    <mergeCell ref="B59:G59"/>
    <mergeCell ref="B60:G60"/>
    <mergeCell ref="B71:D72"/>
    <mergeCell ref="B2:G2"/>
    <mergeCell ref="B3:G3"/>
    <mergeCell ref="B4:G4"/>
    <mergeCell ref="B15:D16"/>
    <mergeCell ref="B19:B32"/>
    <mergeCell ref="C19:D20"/>
    <mergeCell ref="C21:C24"/>
    <mergeCell ref="C25:D25"/>
    <mergeCell ref="C26:D26"/>
    <mergeCell ref="C27:D28"/>
    <mergeCell ref="B75:B88"/>
    <mergeCell ref="C75:D76"/>
    <mergeCell ref="C77:C80"/>
    <mergeCell ref="C81:D81"/>
    <mergeCell ref="C82:D82"/>
    <mergeCell ref="C83:D84"/>
    <mergeCell ref="C85:D86"/>
    <mergeCell ref="C87:D88"/>
    <mergeCell ref="B186:B199"/>
    <mergeCell ref="C186:D187"/>
    <mergeCell ref="C188:C191"/>
    <mergeCell ref="C192:D192"/>
    <mergeCell ref="C193:D193"/>
    <mergeCell ref="C194:D195"/>
    <mergeCell ref="C196:D197"/>
    <mergeCell ref="C198:D199"/>
    <mergeCell ref="B169:G169"/>
    <mergeCell ref="B170:G170"/>
    <mergeCell ref="B171:G171"/>
    <mergeCell ref="B182:D183"/>
    <mergeCell ref="B113:G113"/>
    <mergeCell ref="B114:G114"/>
    <mergeCell ref="B115:G115"/>
    <mergeCell ref="B126:D127"/>
    <mergeCell ref="B130:B143"/>
    <mergeCell ref="C130:D131"/>
    <mergeCell ref="C132:C135"/>
    <mergeCell ref="C136:D136"/>
    <mergeCell ref="C137:D137"/>
    <mergeCell ref="C138:D139"/>
    <mergeCell ref="C140:D141"/>
    <mergeCell ref="C142:D143"/>
    <mergeCell ref="C252:D253"/>
    <mergeCell ref="C254:D255"/>
    <mergeCell ref="B225:G225"/>
    <mergeCell ref="B226:G226"/>
    <mergeCell ref="B227:G227"/>
    <mergeCell ref="B238:D239"/>
    <mergeCell ref="B281:G281"/>
    <mergeCell ref="B282:G282"/>
    <mergeCell ref="B283:G283"/>
    <mergeCell ref="B294:D295"/>
    <mergeCell ref="B242:B255"/>
    <mergeCell ref="C242:D243"/>
    <mergeCell ref="C244:C247"/>
    <mergeCell ref="C248:D248"/>
    <mergeCell ref="C249:D249"/>
    <mergeCell ref="C250:D251"/>
    <mergeCell ref="B298:B311"/>
    <mergeCell ref="C298:D299"/>
    <mergeCell ref="C300:C303"/>
    <mergeCell ref="C304:D304"/>
    <mergeCell ref="C305:D305"/>
    <mergeCell ref="C306:D307"/>
    <mergeCell ref="C308:D309"/>
    <mergeCell ref="C310:D31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322"/>
  <sheetViews>
    <sheetView workbookViewId="0" topLeftCell="A214">
      <selection activeCell="B60" sqref="B60"/>
    </sheetView>
  </sheetViews>
  <sheetFormatPr defaultColWidth="9.140625" defaultRowHeight="12.75" customHeight="1"/>
  <cols>
    <col min="1" max="1" width="1.7109375" style="166" customWidth="1"/>
    <col min="2" max="2" width="7.421875" style="166" customWidth="1"/>
    <col min="3" max="3" width="5.140625" style="166" customWidth="1"/>
    <col min="4" max="4" width="36.28125" style="166" customWidth="1"/>
    <col min="5" max="5" width="4.28125" style="183" customWidth="1"/>
    <col min="6" max="6" width="12.7109375" style="184" customWidth="1"/>
    <col min="7" max="7" width="12.7109375" style="169" customWidth="1"/>
    <col min="8" max="8" width="1.7109375" style="166" customWidth="1"/>
    <col min="9" max="16384" width="9.140625" style="166" customWidth="1"/>
  </cols>
  <sheetData>
    <row r="2" spans="2:7" s="104" customFormat="1" ht="12.75" customHeight="1">
      <c r="B2" s="264" t="s">
        <v>66</v>
      </c>
      <c r="C2" s="265"/>
      <c r="D2" s="265"/>
      <c r="E2" s="265"/>
      <c r="F2" s="265"/>
      <c r="G2" s="265"/>
    </row>
    <row r="3" spans="2:7" s="104" customFormat="1" ht="12.75" customHeight="1">
      <c r="B3" s="264" t="s">
        <v>67</v>
      </c>
      <c r="C3" s="265"/>
      <c r="D3" s="265"/>
      <c r="E3" s="265"/>
      <c r="F3" s="265"/>
      <c r="G3" s="265"/>
    </row>
    <row r="4" spans="2:7" s="104" customFormat="1" ht="12.75" customHeight="1">
      <c r="B4" s="266" t="s">
        <v>159</v>
      </c>
      <c r="C4" s="265"/>
      <c r="D4" s="265"/>
      <c r="E4" s="265"/>
      <c r="F4" s="265"/>
      <c r="G4" s="265"/>
    </row>
    <row r="5" spans="2:7" s="104" customFormat="1" ht="12.75" customHeight="1">
      <c r="B5" s="141"/>
      <c r="C5" s="142"/>
      <c r="D5" s="142"/>
      <c r="E5" s="142"/>
      <c r="F5" s="142"/>
      <c r="G5" s="142"/>
    </row>
    <row r="6" spans="2:7" s="104" customFormat="1" ht="12.75" customHeight="1">
      <c r="B6" s="141"/>
      <c r="C6" s="142"/>
      <c r="D6" s="142"/>
      <c r="E6" s="142"/>
      <c r="F6" s="142"/>
      <c r="G6" s="142"/>
    </row>
    <row r="7" spans="2:7" s="104" customFormat="1" ht="12.75" customHeight="1">
      <c r="B7" s="103" t="s">
        <v>10</v>
      </c>
      <c r="D7" s="103" t="s">
        <v>164</v>
      </c>
      <c r="F7" s="143"/>
      <c r="G7" s="144"/>
    </row>
    <row r="8" spans="6:7" s="104" customFormat="1" ht="12.75" customHeight="1">
      <c r="F8" s="143"/>
      <c r="G8" s="144"/>
    </row>
    <row r="9" spans="6:7" s="104" customFormat="1" ht="12.75" customHeight="1">
      <c r="F9" s="143"/>
      <c r="G9" s="144"/>
    </row>
    <row r="10" spans="6:7" s="104" customFormat="1" ht="12.75" customHeight="1">
      <c r="F10" s="143"/>
      <c r="G10" s="144"/>
    </row>
    <row r="11" spans="4:7" s="104" customFormat="1" ht="12.75" customHeight="1">
      <c r="D11" s="145"/>
      <c r="F11" s="143"/>
      <c r="G11" s="146" t="s">
        <v>119</v>
      </c>
    </row>
    <row r="13" spans="2:7" ht="12.75" customHeight="1">
      <c r="B13" s="287" t="s">
        <v>71</v>
      </c>
      <c r="C13" s="288"/>
      <c r="D13" s="283"/>
      <c r="E13" s="272" t="s">
        <v>72</v>
      </c>
      <c r="F13" s="165" t="s">
        <v>68</v>
      </c>
      <c r="G13" s="275" t="s">
        <v>70</v>
      </c>
    </row>
    <row r="14" spans="2:7" ht="12.75" customHeight="1">
      <c r="B14" s="289"/>
      <c r="C14" s="290"/>
      <c r="D14" s="291"/>
      <c r="E14" s="282"/>
      <c r="F14" s="168" t="s">
        <v>69</v>
      </c>
      <c r="G14" s="276"/>
    </row>
    <row r="15" spans="2:11" ht="12.75" customHeight="1">
      <c r="B15" s="161" t="s">
        <v>73</v>
      </c>
      <c r="C15" s="162"/>
      <c r="D15" s="163"/>
      <c r="E15" s="272">
        <v>1</v>
      </c>
      <c r="F15" s="278" t="s">
        <v>85</v>
      </c>
      <c r="G15" s="280">
        <f>SUM(G19+G21+G22)</f>
        <v>886925</v>
      </c>
      <c r="K15" s="169"/>
    </row>
    <row r="16" spans="2:11" ht="12.75" customHeight="1">
      <c r="B16" s="170" t="s">
        <v>74</v>
      </c>
      <c r="C16" s="171"/>
      <c r="D16" s="172"/>
      <c r="E16" s="273"/>
      <c r="F16" s="279"/>
      <c r="G16" s="281"/>
      <c r="K16" s="169"/>
    </row>
    <row r="17" spans="2:11" ht="12.75" customHeight="1">
      <c r="B17" s="170" t="s">
        <v>78</v>
      </c>
      <c r="C17" s="171"/>
      <c r="D17" s="172"/>
      <c r="E17" s="173">
        <v>2</v>
      </c>
      <c r="F17" s="174" t="s">
        <v>85</v>
      </c>
      <c r="G17" s="47">
        <f>G18+G21</f>
        <v>702362</v>
      </c>
      <c r="K17" s="169"/>
    </row>
    <row r="18" spans="2:11" ht="12.75" customHeight="1">
      <c r="B18" s="272" t="s">
        <v>29</v>
      </c>
      <c r="C18" s="162" t="s">
        <v>30</v>
      </c>
      <c r="D18" s="175"/>
      <c r="E18" s="176">
        <v>3</v>
      </c>
      <c r="F18" s="174" t="s">
        <v>85</v>
      </c>
      <c r="G18" s="47">
        <f>G19+G20</f>
        <v>688019</v>
      </c>
      <c r="K18" s="169"/>
    </row>
    <row r="19" spans="2:11" ht="12.75" customHeight="1">
      <c r="B19" s="282"/>
      <c r="C19" s="283" t="s">
        <v>29</v>
      </c>
      <c r="D19" s="172" t="s">
        <v>75</v>
      </c>
      <c r="E19" s="176">
        <v>4</v>
      </c>
      <c r="F19" s="174" t="s">
        <v>85</v>
      </c>
      <c r="G19" s="48">
        <v>677061</v>
      </c>
      <c r="K19" s="169"/>
    </row>
    <row r="20" spans="2:11" ht="12.75" customHeight="1">
      <c r="B20" s="282"/>
      <c r="C20" s="284"/>
      <c r="D20" s="172" t="s">
        <v>76</v>
      </c>
      <c r="E20" s="176">
        <v>5</v>
      </c>
      <c r="F20" s="174" t="s">
        <v>85</v>
      </c>
      <c r="G20" s="48">
        <v>10958</v>
      </c>
      <c r="K20" s="169"/>
    </row>
    <row r="21" spans="2:11" ht="12.75" customHeight="1">
      <c r="B21" s="273"/>
      <c r="C21" s="285" t="s">
        <v>144</v>
      </c>
      <c r="D21" s="286"/>
      <c r="E21" s="176">
        <v>6</v>
      </c>
      <c r="F21" s="174" t="s">
        <v>85</v>
      </c>
      <c r="G21" s="48">
        <v>14343</v>
      </c>
      <c r="K21" s="169"/>
    </row>
    <row r="22" spans="2:11" ht="12.75" customHeight="1">
      <c r="B22" s="177" t="s">
        <v>77</v>
      </c>
      <c r="C22" s="171"/>
      <c r="D22" s="175"/>
      <c r="E22" s="176">
        <v>7</v>
      </c>
      <c r="F22" s="47">
        <f>F23+F24</f>
        <v>40514</v>
      </c>
      <c r="G22" s="47">
        <f>G23+G24+G31</f>
        <v>195521</v>
      </c>
      <c r="J22" s="169"/>
      <c r="K22" s="169"/>
    </row>
    <row r="23" spans="2:11" ht="12.75" customHeight="1">
      <c r="B23" s="269" t="s">
        <v>29</v>
      </c>
      <c r="C23" s="161" t="s">
        <v>79</v>
      </c>
      <c r="D23" s="163"/>
      <c r="E23" s="164">
        <v>8</v>
      </c>
      <c r="F23" s="48">
        <v>7497</v>
      </c>
      <c r="G23" s="48">
        <v>28330</v>
      </c>
      <c r="J23" s="169"/>
      <c r="K23" s="169"/>
    </row>
    <row r="24" spans="2:11" ht="12.75" customHeight="1">
      <c r="B24" s="270"/>
      <c r="C24" s="161" t="s">
        <v>80</v>
      </c>
      <c r="D24" s="163"/>
      <c r="E24" s="272">
        <v>9</v>
      </c>
      <c r="F24" s="274">
        <f>F26+F27+F28+F29+F30</f>
        <v>33017</v>
      </c>
      <c r="G24" s="274">
        <f>G26+G27+G28+G29+G30</f>
        <v>69742</v>
      </c>
      <c r="J24" s="169"/>
      <c r="K24" s="169"/>
    </row>
    <row r="25" spans="2:11" ht="12.75" customHeight="1">
      <c r="B25" s="270"/>
      <c r="C25" s="170" t="s">
        <v>81</v>
      </c>
      <c r="D25" s="172"/>
      <c r="E25" s="273"/>
      <c r="F25" s="274"/>
      <c r="G25" s="274"/>
      <c r="J25" s="169"/>
      <c r="K25" s="169"/>
    </row>
    <row r="26" spans="2:11" ht="12.75" customHeight="1">
      <c r="B26" s="270"/>
      <c r="C26" s="269" t="s">
        <v>31</v>
      </c>
      <c r="D26" s="178" t="s">
        <v>32</v>
      </c>
      <c r="E26" s="176">
        <v>10</v>
      </c>
      <c r="F26" s="48">
        <v>32068</v>
      </c>
      <c r="G26" s="48">
        <v>58628</v>
      </c>
      <c r="J26" s="169"/>
      <c r="K26" s="169"/>
    </row>
    <row r="27" spans="2:11" ht="12.75" customHeight="1">
      <c r="B27" s="270"/>
      <c r="C27" s="270"/>
      <c r="D27" s="178" t="s">
        <v>82</v>
      </c>
      <c r="E27" s="176">
        <v>11</v>
      </c>
      <c r="F27" s="48">
        <v>465</v>
      </c>
      <c r="G27" s="48">
        <v>7556</v>
      </c>
      <c r="J27" s="169"/>
      <c r="K27" s="169"/>
    </row>
    <row r="28" spans="2:11" ht="12.75" customHeight="1">
      <c r="B28" s="270"/>
      <c r="C28" s="270"/>
      <c r="D28" s="178" t="s">
        <v>33</v>
      </c>
      <c r="E28" s="176">
        <v>12</v>
      </c>
      <c r="F28" s="48">
        <v>114</v>
      </c>
      <c r="G28" s="48">
        <v>753</v>
      </c>
      <c r="J28" s="169"/>
      <c r="K28" s="169"/>
    </row>
    <row r="29" spans="2:11" ht="12.75" customHeight="1">
      <c r="B29" s="270"/>
      <c r="C29" s="270"/>
      <c r="D29" s="178" t="s">
        <v>34</v>
      </c>
      <c r="E29" s="176">
        <v>13</v>
      </c>
      <c r="F29" s="48">
        <v>331</v>
      </c>
      <c r="G29" s="48">
        <v>2234</v>
      </c>
      <c r="J29" s="169"/>
      <c r="K29" s="169"/>
    </row>
    <row r="30" spans="2:11" ht="12.75" customHeight="1">
      <c r="B30" s="270"/>
      <c r="C30" s="271"/>
      <c r="D30" s="178" t="s">
        <v>35</v>
      </c>
      <c r="E30" s="176">
        <v>14</v>
      </c>
      <c r="F30" s="48">
        <v>39</v>
      </c>
      <c r="G30" s="48">
        <v>571</v>
      </c>
      <c r="J30" s="169"/>
      <c r="K30" s="169"/>
    </row>
    <row r="31" spans="2:11" ht="12.75" customHeight="1">
      <c r="B31" s="270"/>
      <c r="C31" s="161" t="s">
        <v>36</v>
      </c>
      <c r="D31" s="163"/>
      <c r="E31" s="272">
        <v>15</v>
      </c>
      <c r="F31" s="275" t="s">
        <v>85</v>
      </c>
      <c r="G31" s="292">
        <v>97449</v>
      </c>
      <c r="K31" s="169"/>
    </row>
    <row r="32" spans="2:7" ht="12.75" customHeight="1">
      <c r="B32" s="271"/>
      <c r="C32" s="170" t="s">
        <v>83</v>
      </c>
      <c r="D32" s="172"/>
      <c r="E32" s="273"/>
      <c r="F32" s="276"/>
      <c r="G32" s="292"/>
    </row>
    <row r="33" spans="2:7" ht="12.75" customHeight="1">
      <c r="B33" s="179"/>
      <c r="C33" s="167"/>
      <c r="D33" s="167"/>
      <c r="E33" s="180"/>
      <c r="F33" s="181"/>
      <c r="G33" s="182"/>
    </row>
    <row r="35" spans="6:7" s="104" customFormat="1" ht="12.75" customHeight="1">
      <c r="F35" s="143"/>
      <c r="G35" s="144"/>
    </row>
    <row r="36" spans="6:7" s="104" customFormat="1" ht="12.75" customHeight="1">
      <c r="F36" s="143"/>
      <c r="G36" s="144"/>
    </row>
    <row r="37" spans="6:7" s="104" customFormat="1" ht="12.75" customHeight="1">
      <c r="F37" s="143"/>
      <c r="G37" s="144"/>
    </row>
    <row r="38" spans="6:7" s="104" customFormat="1" ht="12.75" customHeight="1">
      <c r="F38" s="143"/>
      <c r="G38" s="144"/>
    </row>
    <row r="39" spans="6:7" s="104" customFormat="1" ht="12.75" customHeight="1">
      <c r="F39" s="143"/>
      <c r="G39" s="144"/>
    </row>
    <row r="42" spans="5:7" ht="12.75" customHeight="1">
      <c r="E42" s="166"/>
      <c r="F42" s="166"/>
      <c r="G42" s="166"/>
    </row>
    <row r="43" spans="5:7" ht="12.75" customHeight="1">
      <c r="E43" s="166"/>
      <c r="F43" s="166"/>
      <c r="G43" s="166"/>
    </row>
    <row r="57" spans="2:7" s="104" customFormat="1" ht="12.75" customHeight="1">
      <c r="B57" s="264" t="s">
        <v>66</v>
      </c>
      <c r="C57" s="265"/>
      <c r="D57" s="265"/>
      <c r="E57" s="265"/>
      <c r="F57" s="265"/>
      <c r="G57" s="265"/>
    </row>
    <row r="58" spans="2:7" s="104" customFormat="1" ht="12.75" customHeight="1">
      <c r="B58" s="264" t="s">
        <v>67</v>
      </c>
      <c r="C58" s="265"/>
      <c r="D58" s="265"/>
      <c r="E58" s="265"/>
      <c r="F58" s="265"/>
      <c r="G58" s="265"/>
    </row>
    <row r="59" spans="2:7" s="104" customFormat="1" ht="12.75" customHeight="1">
      <c r="B59" s="266" t="s">
        <v>159</v>
      </c>
      <c r="C59" s="265"/>
      <c r="D59" s="265"/>
      <c r="E59" s="265"/>
      <c r="F59" s="265"/>
      <c r="G59" s="265"/>
    </row>
    <row r="60" spans="2:7" s="104" customFormat="1" ht="12.75" customHeight="1">
      <c r="B60" s="141"/>
      <c r="C60" s="142"/>
      <c r="D60" s="142"/>
      <c r="E60" s="142"/>
      <c r="F60" s="142"/>
      <c r="G60" s="142"/>
    </row>
    <row r="61" spans="2:7" s="104" customFormat="1" ht="12.75" customHeight="1">
      <c r="B61" s="141"/>
      <c r="C61" s="142"/>
      <c r="D61" s="142"/>
      <c r="E61" s="142"/>
      <c r="F61" s="142"/>
      <c r="G61" s="142"/>
    </row>
    <row r="62" spans="2:7" s="104" customFormat="1" ht="12.75" customHeight="1">
      <c r="B62" s="103" t="s">
        <v>10</v>
      </c>
      <c r="D62" s="103" t="s">
        <v>163</v>
      </c>
      <c r="F62" s="143"/>
      <c r="G62" s="144"/>
    </row>
    <row r="63" spans="6:7" s="104" customFormat="1" ht="12.75" customHeight="1">
      <c r="F63" s="143"/>
      <c r="G63" s="144"/>
    </row>
    <row r="64" spans="6:7" s="104" customFormat="1" ht="12.75" customHeight="1">
      <c r="F64" s="143"/>
      <c r="G64" s="144"/>
    </row>
    <row r="65" spans="6:7" s="104" customFormat="1" ht="12.75" customHeight="1">
      <c r="F65" s="143"/>
      <c r="G65" s="144"/>
    </row>
    <row r="66" spans="4:7" s="104" customFormat="1" ht="12.75" customHeight="1">
      <c r="D66" s="145"/>
      <c r="F66" s="143"/>
      <c r="G66" s="146" t="s">
        <v>120</v>
      </c>
    </row>
    <row r="68" spans="2:7" ht="12.75" customHeight="1">
      <c r="B68" s="287" t="s">
        <v>71</v>
      </c>
      <c r="C68" s="288"/>
      <c r="D68" s="283"/>
      <c r="E68" s="272" t="s">
        <v>72</v>
      </c>
      <c r="F68" s="165" t="s">
        <v>68</v>
      </c>
      <c r="G68" s="275" t="s">
        <v>70</v>
      </c>
    </row>
    <row r="69" spans="2:7" ht="12.75" customHeight="1">
      <c r="B69" s="289"/>
      <c r="C69" s="290"/>
      <c r="D69" s="291"/>
      <c r="E69" s="282"/>
      <c r="F69" s="168" t="s">
        <v>69</v>
      </c>
      <c r="G69" s="276"/>
    </row>
    <row r="70" spans="2:11" ht="12.75" customHeight="1">
      <c r="B70" s="161" t="s">
        <v>73</v>
      </c>
      <c r="C70" s="162"/>
      <c r="D70" s="163"/>
      <c r="E70" s="272">
        <v>1</v>
      </c>
      <c r="F70" s="278" t="s">
        <v>85</v>
      </c>
      <c r="G70" s="280">
        <f>SUM(G74+G76+G77)</f>
        <v>24527</v>
      </c>
      <c r="K70" s="169"/>
    </row>
    <row r="71" spans="2:11" ht="12.75" customHeight="1">
      <c r="B71" s="170" t="s">
        <v>74</v>
      </c>
      <c r="C71" s="171"/>
      <c r="D71" s="172"/>
      <c r="E71" s="273"/>
      <c r="F71" s="279"/>
      <c r="G71" s="281"/>
      <c r="K71" s="169"/>
    </row>
    <row r="72" spans="2:11" ht="12.75" customHeight="1">
      <c r="B72" s="170" t="s">
        <v>78</v>
      </c>
      <c r="C72" s="171"/>
      <c r="D72" s="172"/>
      <c r="E72" s="173">
        <v>2</v>
      </c>
      <c r="F72" s="174" t="s">
        <v>85</v>
      </c>
      <c r="G72" s="47">
        <f>G73+G76</f>
        <v>19393</v>
      </c>
      <c r="K72" s="169"/>
    </row>
    <row r="73" spans="2:11" ht="12.75" customHeight="1">
      <c r="B73" s="272" t="s">
        <v>29</v>
      </c>
      <c r="C73" s="162" t="s">
        <v>30</v>
      </c>
      <c r="D73" s="175"/>
      <c r="E73" s="176">
        <v>3</v>
      </c>
      <c r="F73" s="174" t="s">
        <v>85</v>
      </c>
      <c r="G73" s="47">
        <f>G74+G75</f>
        <v>19393</v>
      </c>
      <c r="K73" s="169"/>
    </row>
    <row r="74" spans="2:11" ht="12.75" customHeight="1">
      <c r="B74" s="282"/>
      <c r="C74" s="283" t="s">
        <v>29</v>
      </c>
      <c r="D74" s="172" t="s">
        <v>75</v>
      </c>
      <c r="E74" s="176">
        <v>4</v>
      </c>
      <c r="F74" s="174" t="s">
        <v>85</v>
      </c>
      <c r="G74" s="48">
        <v>19393</v>
      </c>
      <c r="K74" s="169"/>
    </row>
    <row r="75" spans="2:11" ht="12.75" customHeight="1">
      <c r="B75" s="282"/>
      <c r="C75" s="284"/>
      <c r="D75" s="172" t="s">
        <v>76</v>
      </c>
      <c r="E75" s="176">
        <v>5</v>
      </c>
      <c r="F75" s="174" t="s">
        <v>85</v>
      </c>
      <c r="G75" s="48">
        <v>0</v>
      </c>
      <c r="K75" s="169"/>
    </row>
    <row r="76" spans="2:11" ht="12.75" customHeight="1">
      <c r="B76" s="273"/>
      <c r="C76" s="285" t="s">
        <v>144</v>
      </c>
      <c r="D76" s="286"/>
      <c r="E76" s="176">
        <v>6</v>
      </c>
      <c r="F76" s="174" t="s">
        <v>85</v>
      </c>
      <c r="G76" s="48">
        <v>0</v>
      </c>
      <c r="K76" s="169"/>
    </row>
    <row r="77" spans="2:11" ht="12.75" customHeight="1">
      <c r="B77" s="177" t="s">
        <v>77</v>
      </c>
      <c r="C77" s="171"/>
      <c r="D77" s="175"/>
      <c r="E77" s="176">
        <v>7</v>
      </c>
      <c r="F77" s="47">
        <f>F78+F79</f>
        <v>108</v>
      </c>
      <c r="G77" s="47">
        <f>G78+G79+G86</f>
        <v>5134</v>
      </c>
      <c r="J77" s="169"/>
      <c r="K77" s="169"/>
    </row>
    <row r="78" spans="2:11" ht="12.75" customHeight="1">
      <c r="B78" s="269" t="s">
        <v>29</v>
      </c>
      <c r="C78" s="161" t="s">
        <v>79</v>
      </c>
      <c r="D78" s="163"/>
      <c r="E78" s="164">
        <v>8</v>
      </c>
      <c r="F78" s="48">
        <v>0</v>
      </c>
      <c r="G78" s="48">
        <v>0</v>
      </c>
      <c r="J78" s="169"/>
      <c r="K78" s="169"/>
    </row>
    <row r="79" spans="2:11" ht="12.75" customHeight="1">
      <c r="B79" s="270"/>
      <c r="C79" s="161" t="s">
        <v>80</v>
      </c>
      <c r="D79" s="163"/>
      <c r="E79" s="272">
        <v>9</v>
      </c>
      <c r="F79" s="274">
        <f>F81+F82+F83+F84+F85</f>
        <v>108</v>
      </c>
      <c r="G79" s="274">
        <f>G81+G82+G83+G84+G85</f>
        <v>1781</v>
      </c>
      <c r="J79" s="169"/>
      <c r="K79" s="169"/>
    </row>
    <row r="80" spans="2:11" ht="12.75" customHeight="1">
      <c r="B80" s="270"/>
      <c r="C80" s="170" t="s">
        <v>81</v>
      </c>
      <c r="D80" s="172"/>
      <c r="E80" s="273"/>
      <c r="F80" s="274"/>
      <c r="G80" s="274"/>
      <c r="J80" s="169"/>
      <c r="K80" s="169"/>
    </row>
    <row r="81" spans="2:11" ht="12.75" customHeight="1">
      <c r="B81" s="270"/>
      <c r="C81" s="269" t="s">
        <v>31</v>
      </c>
      <c r="D81" s="178" t="s">
        <v>32</v>
      </c>
      <c r="E81" s="176">
        <v>10</v>
      </c>
      <c r="F81" s="48">
        <v>1</v>
      </c>
      <c r="G81" s="48">
        <v>832</v>
      </c>
      <c r="J81" s="169"/>
      <c r="K81" s="169"/>
    </row>
    <row r="82" spans="2:11" ht="12.75" customHeight="1">
      <c r="B82" s="270"/>
      <c r="C82" s="270"/>
      <c r="D82" s="178" t="s">
        <v>82</v>
      </c>
      <c r="E82" s="176">
        <v>11</v>
      </c>
      <c r="F82" s="48">
        <v>107</v>
      </c>
      <c r="G82" s="48">
        <v>949</v>
      </c>
      <c r="J82" s="169"/>
      <c r="K82" s="169"/>
    </row>
    <row r="83" spans="2:11" ht="12.75" customHeight="1">
      <c r="B83" s="270"/>
      <c r="C83" s="270"/>
      <c r="D83" s="178" t="s">
        <v>33</v>
      </c>
      <c r="E83" s="176">
        <v>12</v>
      </c>
      <c r="F83" s="48">
        <v>0</v>
      </c>
      <c r="G83" s="48">
        <v>0</v>
      </c>
      <c r="J83" s="169"/>
      <c r="K83" s="169"/>
    </row>
    <row r="84" spans="2:11" ht="12.75" customHeight="1">
      <c r="B84" s="270"/>
      <c r="C84" s="270"/>
      <c r="D84" s="178" t="s">
        <v>34</v>
      </c>
      <c r="E84" s="176">
        <v>13</v>
      </c>
      <c r="F84" s="48">
        <v>0</v>
      </c>
      <c r="G84" s="48">
        <v>0</v>
      </c>
      <c r="J84" s="169"/>
      <c r="K84" s="169"/>
    </row>
    <row r="85" spans="2:11" ht="12.75" customHeight="1">
      <c r="B85" s="270"/>
      <c r="C85" s="271"/>
      <c r="D85" s="178" t="s">
        <v>35</v>
      </c>
      <c r="E85" s="176">
        <v>14</v>
      </c>
      <c r="F85" s="48">
        <v>0</v>
      </c>
      <c r="G85" s="48">
        <v>0</v>
      </c>
      <c r="J85" s="169"/>
      <c r="K85" s="169"/>
    </row>
    <row r="86" spans="2:11" ht="12.75" customHeight="1">
      <c r="B86" s="270"/>
      <c r="C86" s="161" t="s">
        <v>36</v>
      </c>
      <c r="D86" s="163"/>
      <c r="E86" s="272">
        <v>15</v>
      </c>
      <c r="F86" s="275" t="s">
        <v>85</v>
      </c>
      <c r="G86" s="292">
        <v>3353</v>
      </c>
      <c r="K86" s="169"/>
    </row>
    <row r="87" spans="2:7" ht="12.75" customHeight="1">
      <c r="B87" s="271"/>
      <c r="C87" s="170" t="s">
        <v>83</v>
      </c>
      <c r="D87" s="172"/>
      <c r="E87" s="273"/>
      <c r="F87" s="276"/>
      <c r="G87" s="292"/>
    </row>
    <row r="88" spans="2:7" ht="12.75" customHeight="1">
      <c r="B88" s="179"/>
      <c r="C88" s="167"/>
      <c r="D88" s="167"/>
      <c r="E88" s="180"/>
      <c r="F88" s="181"/>
      <c r="G88" s="182"/>
    </row>
    <row r="90" spans="6:7" s="104" customFormat="1" ht="12.75" customHeight="1">
      <c r="F90" s="143"/>
      <c r="G90" s="144"/>
    </row>
    <row r="91" spans="6:7" s="104" customFormat="1" ht="12.75" customHeight="1">
      <c r="F91" s="143"/>
      <c r="G91" s="144"/>
    </row>
    <row r="92" spans="6:7" s="104" customFormat="1" ht="12.75" customHeight="1">
      <c r="F92" s="143"/>
      <c r="G92" s="144"/>
    </row>
    <row r="93" spans="6:7" s="104" customFormat="1" ht="12.75" customHeight="1">
      <c r="F93" s="143"/>
      <c r="G93" s="144"/>
    </row>
    <row r="94" spans="6:7" s="104" customFormat="1" ht="12.75" customHeight="1">
      <c r="F94" s="143"/>
      <c r="G94" s="144"/>
    </row>
    <row r="97" spans="5:7" ht="12.75" customHeight="1">
      <c r="E97" s="166"/>
      <c r="F97" s="166"/>
      <c r="G97" s="166"/>
    </row>
    <row r="98" spans="5:7" ht="12.75" customHeight="1">
      <c r="E98" s="166"/>
      <c r="F98" s="166"/>
      <c r="G98" s="166"/>
    </row>
    <row r="113" spans="2:7" s="104" customFormat="1" ht="12.75" customHeight="1">
      <c r="B113" s="264" t="s">
        <v>66</v>
      </c>
      <c r="C113" s="265"/>
      <c r="D113" s="265"/>
      <c r="E113" s="265"/>
      <c r="F113" s="265"/>
      <c r="G113" s="265"/>
    </row>
    <row r="114" spans="2:7" s="104" customFormat="1" ht="12.75" customHeight="1">
      <c r="B114" s="264" t="s">
        <v>67</v>
      </c>
      <c r="C114" s="265"/>
      <c r="D114" s="265"/>
      <c r="E114" s="265"/>
      <c r="F114" s="265"/>
      <c r="G114" s="265"/>
    </row>
    <row r="115" spans="2:7" s="104" customFormat="1" ht="12.75" customHeight="1">
      <c r="B115" s="266" t="s">
        <v>159</v>
      </c>
      <c r="C115" s="265"/>
      <c r="D115" s="265"/>
      <c r="E115" s="265"/>
      <c r="F115" s="265"/>
      <c r="G115" s="265"/>
    </row>
    <row r="116" spans="2:7" s="104" customFormat="1" ht="12.75" customHeight="1">
      <c r="B116" s="141"/>
      <c r="C116" s="142"/>
      <c r="D116" s="142"/>
      <c r="E116" s="142"/>
      <c r="F116" s="142"/>
      <c r="G116" s="142"/>
    </row>
    <row r="117" spans="2:7" s="104" customFormat="1" ht="12.75" customHeight="1">
      <c r="B117" s="141"/>
      <c r="C117" s="142"/>
      <c r="D117" s="142"/>
      <c r="E117" s="142"/>
      <c r="F117" s="142"/>
      <c r="G117" s="142"/>
    </row>
    <row r="118" spans="2:7" s="104" customFormat="1" ht="12.75" customHeight="1">
      <c r="B118" s="103" t="s">
        <v>10</v>
      </c>
      <c r="D118" s="103" t="s">
        <v>160</v>
      </c>
      <c r="F118" s="143"/>
      <c r="G118" s="144"/>
    </row>
    <row r="119" spans="6:7" s="104" customFormat="1" ht="12.75" customHeight="1">
      <c r="F119" s="143"/>
      <c r="G119" s="144"/>
    </row>
    <row r="120" spans="6:7" s="104" customFormat="1" ht="12.75" customHeight="1">
      <c r="F120" s="143"/>
      <c r="G120" s="144"/>
    </row>
    <row r="121" spans="6:7" s="104" customFormat="1" ht="12.75" customHeight="1">
      <c r="F121" s="143"/>
      <c r="G121" s="144"/>
    </row>
    <row r="122" spans="4:7" s="104" customFormat="1" ht="12.75" customHeight="1">
      <c r="D122" s="145"/>
      <c r="F122" s="143"/>
      <c r="G122" s="146" t="s">
        <v>121</v>
      </c>
    </row>
    <row r="124" spans="2:7" ht="12.75" customHeight="1">
      <c r="B124" s="287" t="s">
        <v>71</v>
      </c>
      <c r="C124" s="288"/>
      <c r="D124" s="283"/>
      <c r="E124" s="272" t="s">
        <v>72</v>
      </c>
      <c r="F124" s="165" t="s">
        <v>68</v>
      </c>
      <c r="G124" s="275" t="s">
        <v>70</v>
      </c>
    </row>
    <row r="125" spans="2:7" ht="12.75" customHeight="1">
      <c r="B125" s="289"/>
      <c r="C125" s="290"/>
      <c r="D125" s="291"/>
      <c r="E125" s="282"/>
      <c r="F125" s="168" t="s">
        <v>69</v>
      </c>
      <c r="G125" s="276"/>
    </row>
    <row r="126" spans="2:11" ht="12.75" customHeight="1">
      <c r="B126" s="161" t="s">
        <v>73</v>
      </c>
      <c r="C126" s="162"/>
      <c r="D126" s="163"/>
      <c r="E126" s="272">
        <v>1</v>
      </c>
      <c r="F126" s="278" t="s">
        <v>85</v>
      </c>
      <c r="G126" s="280">
        <f>SUM(G130+G132+G133)</f>
        <v>44034</v>
      </c>
      <c r="K126" s="169"/>
    </row>
    <row r="127" spans="2:11" ht="12.75" customHeight="1">
      <c r="B127" s="170" t="s">
        <v>74</v>
      </c>
      <c r="C127" s="171"/>
      <c r="D127" s="172"/>
      <c r="E127" s="273"/>
      <c r="F127" s="279"/>
      <c r="G127" s="281"/>
      <c r="K127" s="169"/>
    </row>
    <row r="128" spans="2:11" ht="12.75" customHeight="1">
      <c r="B128" s="170" t="s">
        <v>78</v>
      </c>
      <c r="C128" s="171"/>
      <c r="D128" s="172"/>
      <c r="E128" s="173">
        <v>2</v>
      </c>
      <c r="F128" s="174" t="s">
        <v>85</v>
      </c>
      <c r="G128" s="47">
        <f>G129+G132</f>
        <v>41512</v>
      </c>
      <c r="K128" s="169"/>
    </row>
    <row r="129" spans="2:11" ht="12.75" customHeight="1">
      <c r="B129" s="272" t="s">
        <v>29</v>
      </c>
      <c r="C129" s="162" t="s">
        <v>30</v>
      </c>
      <c r="D129" s="175"/>
      <c r="E129" s="176">
        <v>3</v>
      </c>
      <c r="F129" s="174" t="s">
        <v>85</v>
      </c>
      <c r="G129" s="47">
        <f>G130+G131</f>
        <v>41512</v>
      </c>
      <c r="K129" s="169"/>
    </row>
    <row r="130" spans="2:11" ht="12.75" customHeight="1">
      <c r="B130" s="282"/>
      <c r="C130" s="283" t="s">
        <v>29</v>
      </c>
      <c r="D130" s="172" t="s">
        <v>75</v>
      </c>
      <c r="E130" s="176">
        <v>4</v>
      </c>
      <c r="F130" s="174" t="s">
        <v>85</v>
      </c>
      <c r="G130" s="48">
        <v>41463</v>
      </c>
      <c r="K130" s="169"/>
    </row>
    <row r="131" spans="2:11" ht="12.75" customHeight="1">
      <c r="B131" s="282"/>
      <c r="C131" s="284"/>
      <c r="D131" s="172" t="s">
        <v>76</v>
      </c>
      <c r="E131" s="176">
        <v>5</v>
      </c>
      <c r="F131" s="174" t="s">
        <v>85</v>
      </c>
      <c r="G131" s="48">
        <v>49</v>
      </c>
      <c r="K131" s="169"/>
    </row>
    <row r="132" spans="2:11" ht="12.75" customHeight="1">
      <c r="B132" s="273"/>
      <c r="C132" s="285" t="s">
        <v>144</v>
      </c>
      <c r="D132" s="286"/>
      <c r="E132" s="176">
        <v>6</v>
      </c>
      <c r="F132" s="174" t="s">
        <v>85</v>
      </c>
      <c r="G132" s="48">
        <v>0</v>
      </c>
      <c r="K132" s="169"/>
    </row>
    <row r="133" spans="2:11" ht="12.75" customHeight="1">
      <c r="B133" s="177" t="s">
        <v>77</v>
      </c>
      <c r="C133" s="171"/>
      <c r="D133" s="175"/>
      <c r="E133" s="176">
        <v>7</v>
      </c>
      <c r="F133" s="47">
        <f>F134+F135</f>
        <v>709</v>
      </c>
      <c r="G133" s="47">
        <f>G134+G135+G142</f>
        <v>2571</v>
      </c>
      <c r="J133" s="169"/>
      <c r="K133" s="169"/>
    </row>
    <row r="134" spans="2:11" ht="12.75" customHeight="1">
      <c r="B134" s="269" t="s">
        <v>29</v>
      </c>
      <c r="C134" s="161" t="s">
        <v>79</v>
      </c>
      <c r="D134" s="163"/>
      <c r="E134" s="164">
        <v>8</v>
      </c>
      <c r="F134" s="48">
        <v>69</v>
      </c>
      <c r="G134" s="48">
        <v>280</v>
      </c>
      <c r="J134" s="169"/>
      <c r="K134" s="169"/>
    </row>
    <row r="135" spans="2:11" ht="12.75" customHeight="1">
      <c r="B135" s="270"/>
      <c r="C135" s="161" t="s">
        <v>80</v>
      </c>
      <c r="D135" s="163"/>
      <c r="E135" s="272">
        <v>9</v>
      </c>
      <c r="F135" s="274">
        <f>F137+F138+F139+F140+F141</f>
        <v>640</v>
      </c>
      <c r="G135" s="274">
        <f>G137+G138+G139+G140+G141</f>
        <v>2291</v>
      </c>
      <c r="J135" s="169"/>
      <c r="K135" s="169"/>
    </row>
    <row r="136" spans="2:11" ht="12.75" customHeight="1">
      <c r="B136" s="270"/>
      <c r="C136" s="170" t="s">
        <v>81</v>
      </c>
      <c r="D136" s="172"/>
      <c r="E136" s="273"/>
      <c r="F136" s="274"/>
      <c r="G136" s="274"/>
      <c r="J136" s="169"/>
      <c r="K136" s="169"/>
    </row>
    <row r="137" spans="2:11" ht="12.75" customHeight="1">
      <c r="B137" s="270"/>
      <c r="C137" s="269" t="s">
        <v>31</v>
      </c>
      <c r="D137" s="178" t="s">
        <v>32</v>
      </c>
      <c r="E137" s="176">
        <v>10</v>
      </c>
      <c r="F137" s="48">
        <v>626</v>
      </c>
      <c r="G137" s="48">
        <v>1523</v>
      </c>
      <c r="J137" s="169"/>
      <c r="K137" s="169"/>
    </row>
    <row r="138" spans="2:11" ht="12.75" customHeight="1">
      <c r="B138" s="270"/>
      <c r="C138" s="270"/>
      <c r="D138" s="178" t="s">
        <v>82</v>
      </c>
      <c r="E138" s="176">
        <v>11</v>
      </c>
      <c r="F138" s="48">
        <v>2</v>
      </c>
      <c r="G138" s="48">
        <v>731</v>
      </c>
      <c r="J138" s="169"/>
      <c r="K138" s="169"/>
    </row>
    <row r="139" spans="2:11" ht="12.75" customHeight="1">
      <c r="B139" s="270"/>
      <c r="C139" s="270"/>
      <c r="D139" s="178" t="s">
        <v>33</v>
      </c>
      <c r="E139" s="176">
        <v>12</v>
      </c>
      <c r="F139" s="48">
        <v>3</v>
      </c>
      <c r="G139" s="48">
        <v>2</v>
      </c>
      <c r="J139" s="169"/>
      <c r="K139" s="169"/>
    </row>
    <row r="140" spans="2:11" ht="12.75" customHeight="1">
      <c r="B140" s="270"/>
      <c r="C140" s="270"/>
      <c r="D140" s="178" t="s">
        <v>34</v>
      </c>
      <c r="E140" s="176">
        <v>13</v>
      </c>
      <c r="F140" s="48">
        <v>7</v>
      </c>
      <c r="G140" s="48">
        <v>18</v>
      </c>
      <c r="J140" s="169"/>
      <c r="K140" s="169"/>
    </row>
    <row r="141" spans="2:11" ht="12.75" customHeight="1">
      <c r="B141" s="270"/>
      <c r="C141" s="271"/>
      <c r="D141" s="178" t="s">
        <v>35</v>
      </c>
      <c r="E141" s="176">
        <v>14</v>
      </c>
      <c r="F141" s="48">
        <v>2</v>
      </c>
      <c r="G141" s="48">
        <v>17</v>
      </c>
      <c r="J141" s="169"/>
      <c r="K141" s="169"/>
    </row>
    <row r="142" spans="2:11" ht="12.75" customHeight="1">
      <c r="B142" s="270"/>
      <c r="C142" s="161" t="s">
        <v>36</v>
      </c>
      <c r="D142" s="163"/>
      <c r="E142" s="272">
        <v>15</v>
      </c>
      <c r="F142" s="275" t="s">
        <v>85</v>
      </c>
      <c r="G142" s="292">
        <v>0</v>
      </c>
      <c r="K142" s="169"/>
    </row>
    <row r="143" spans="2:7" ht="12.75" customHeight="1">
      <c r="B143" s="271"/>
      <c r="C143" s="170" t="s">
        <v>83</v>
      </c>
      <c r="D143" s="172"/>
      <c r="E143" s="273"/>
      <c r="F143" s="276"/>
      <c r="G143" s="292"/>
    </row>
    <row r="144" spans="2:7" ht="12.75" customHeight="1">
      <c r="B144" s="179"/>
      <c r="C144" s="167"/>
      <c r="D144" s="167"/>
      <c r="E144" s="180"/>
      <c r="F144" s="181"/>
      <c r="G144" s="182"/>
    </row>
    <row r="146" spans="6:7" s="104" customFormat="1" ht="12.75" customHeight="1">
      <c r="F146" s="143"/>
      <c r="G146" s="144"/>
    </row>
    <row r="147" spans="6:7" s="104" customFormat="1" ht="12.75" customHeight="1">
      <c r="F147" s="143"/>
      <c r="G147" s="144"/>
    </row>
    <row r="148" spans="6:7" s="104" customFormat="1" ht="12.75" customHeight="1">
      <c r="F148" s="143"/>
      <c r="G148" s="144"/>
    </row>
    <row r="149" spans="6:7" s="104" customFormat="1" ht="12.75" customHeight="1">
      <c r="F149" s="143"/>
      <c r="G149" s="144"/>
    </row>
    <row r="150" spans="6:7" s="104" customFormat="1" ht="12.75" customHeight="1">
      <c r="F150" s="143"/>
      <c r="G150" s="144"/>
    </row>
    <row r="153" spans="5:7" ht="12.75" customHeight="1">
      <c r="E153" s="166"/>
      <c r="F153" s="166"/>
      <c r="G153" s="166"/>
    </row>
    <row r="154" spans="5:7" ht="12.75" customHeight="1">
      <c r="E154" s="166"/>
      <c r="F154" s="166"/>
      <c r="G154" s="166"/>
    </row>
    <row r="169" spans="2:7" s="104" customFormat="1" ht="12.75" customHeight="1">
      <c r="B169" s="264" t="s">
        <v>66</v>
      </c>
      <c r="C169" s="265"/>
      <c r="D169" s="265"/>
      <c r="E169" s="265"/>
      <c r="F169" s="265"/>
      <c r="G169" s="265"/>
    </row>
    <row r="170" spans="2:7" s="104" customFormat="1" ht="12.75" customHeight="1">
      <c r="B170" s="264" t="s">
        <v>67</v>
      </c>
      <c r="C170" s="265"/>
      <c r="D170" s="265"/>
      <c r="E170" s="265"/>
      <c r="F170" s="265"/>
      <c r="G170" s="265"/>
    </row>
    <row r="171" spans="2:7" s="104" customFormat="1" ht="12.75" customHeight="1">
      <c r="B171" s="266" t="s">
        <v>159</v>
      </c>
      <c r="C171" s="265"/>
      <c r="D171" s="265"/>
      <c r="E171" s="265"/>
      <c r="F171" s="265"/>
      <c r="G171" s="265"/>
    </row>
    <row r="172" spans="2:7" s="104" customFormat="1" ht="12.75" customHeight="1">
      <c r="B172" s="141"/>
      <c r="C172" s="142"/>
      <c r="D172" s="142"/>
      <c r="E172" s="142"/>
      <c r="F172" s="142"/>
      <c r="G172" s="142"/>
    </row>
    <row r="173" spans="2:7" s="104" customFormat="1" ht="12.75" customHeight="1">
      <c r="B173" s="141"/>
      <c r="C173" s="142"/>
      <c r="D173" s="142"/>
      <c r="E173" s="142"/>
      <c r="F173" s="142"/>
      <c r="G173" s="142"/>
    </row>
    <row r="174" spans="2:7" s="104" customFormat="1" ht="12.75" customHeight="1">
      <c r="B174" s="103" t="s">
        <v>10</v>
      </c>
      <c r="D174" s="103" t="s">
        <v>152</v>
      </c>
      <c r="F174" s="143"/>
      <c r="G174" s="144"/>
    </row>
    <row r="175" spans="6:7" s="104" customFormat="1" ht="12.75" customHeight="1">
      <c r="F175" s="143"/>
      <c r="G175" s="144"/>
    </row>
    <row r="176" spans="6:7" s="104" customFormat="1" ht="12.75" customHeight="1">
      <c r="F176" s="143"/>
      <c r="G176" s="144"/>
    </row>
    <row r="177" spans="6:7" s="104" customFormat="1" ht="12.75" customHeight="1">
      <c r="F177" s="143"/>
      <c r="G177" s="144"/>
    </row>
    <row r="178" spans="4:7" s="104" customFormat="1" ht="12.75" customHeight="1">
      <c r="D178" s="145"/>
      <c r="F178" s="143"/>
      <c r="G178" s="146" t="s">
        <v>122</v>
      </c>
    </row>
    <row r="180" spans="2:7" ht="12.75" customHeight="1">
      <c r="B180" s="287" t="s">
        <v>71</v>
      </c>
      <c r="C180" s="288"/>
      <c r="D180" s="283"/>
      <c r="E180" s="272" t="s">
        <v>72</v>
      </c>
      <c r="F180" s="165" t="s">
        <v>68</v>
      </c>
      <c r="G180" s="275" t="s">
        <v>70</v>
      </c>
    </row>
    <row r="181" spans="2:7" ht="12.75" customHeight="1">
      <c r="B181" s="289"/>
      <c r="C181" s="290"/>
      <c r="D181" s="291"/>
      <c r="E181" s="282"/>
      <c r="F181" s="168" t="s">
        <v>69</v>
      </c>
      <c r="G181" s="276"/>
    </row>
    <row r="182" spans="2:11" ht="12.75" customHeight="1">
      <c r="B182" s="161" t="s">
        <v>73</v>
      </c>
      <c r="C182" s="162"/>
      <c r="D182" s="163"/>
      <c r="E182" s="272">
        <v>1</v>
      </c>
      <c r="F182" s="278" t="s">
        <v>85</v>
      </c>
      <c r="G182" s="280">
        <f>SUM(G186+G188+G189)</f>
        <v>955486</v>
      </c>
      <c r="K182" s="169"/>
    </row>
    <row r="183" spans="2:11" ht="12.75" customHeight="1">
      <c r="B183" s="170" t="s">
        <v>74</v>
      </c>
      <c r="C183" s="171"/>
      <c r="D183" s="172"/>
      <c r="E183" s="273"/>
      <c r="F183" s="279"/>
      <c r="G183" s="281"/>
      <c r="K183" s="169"/>
    </row>
    <row r="184" spans="2:11" ht="12.75" customHeight="1">
      <c r="B184" s="170" t="s">
        <v>78</v>
      </c>
      <c r="C184" s="171"/>
      <c r="D184" s="172"/>
      <c r="E184" s="173">
        <v>2</v>
      </c>
      <c r="F184" s="174" t="s">
        <v>85</v>
      </c>
      <c r="G184" s="47">
        <f>G185+G188</f>
        <v>763267</v>
      </c>
      <c r="K184" s="169"/>
    </row>
    <row r="185" spans="2:11" ht="12.75" customHeight="1">
      <c r="B185" s="272" t="s">
        <v>29</v>
      </c>
      <c r="C185" s="162" t="s">
        <v>30</v>
      </c>
      <c r="D185" s="175"/>
      <c r="E185" s="176">
        <v>3</v>
      </c>
      <c r="F185" s="174" t="s">
        <v>85</v>
      </c>
      <c r="G185" s="47">
        <f>G186+G187</f>
        <v>748924</v>
      </c>
      <c r="K185" s="169"/>
    </row>
    <row r="186" spans="2:11" ht="12.75" customHeight="1">
      <c r="B186" s="282"/>
      <c r="C186" s="283" t="s">
        <v>29</v>
      </c>
      <c r="D186" s="172" t="s">
        <v>75</v>
      </c>
      <c r="E186" s="176">
        <v>4</v>
      </c>
      <c r="F186" s="174" t="s">
        <v>85</v>
      </c>
      <c r="G186" s="49">
        <f>G19+G74+G130</f>
        <v>737917</v>
      </c>
      <c r="K186" s="169"/>
    </row>
    <row r="187" spans="2:11" ht="12.75" customHeight="1">
      <c r="B187" s="282"/>
      <c r="C187" s="284"/>
      <c r="D187" s="172" t="s">
        <v>76</v>
      </c>
      <c r="E187" s="176">
        <v>5</v>
      </c>
      <c r="F187" s="174" t="s">
        <v>85</v>
      </c>
      <c r="G187" s="49">
        <f>G20+G75+G131</f>
        <v>11007</v>
      </c>
      <c r="K187" s="169"/>
    </row>
    <row r="188" spans="2:11" ht="12.75" customHeight="1">
      <c r="B188" s="273"/>
      <c r="C188" s="285" t="s">
        <v>144</v>
      </c>
      <c r="D188" s="286"/>
      <c r="E188" s="176">
        <v>6</v>
      </c>
      <c r="F188" s="174" t="s">
        <v>85</v>
      </c>
      <c r="G188" s="49">
        <f>G21+G76+G132</f>
        <v>14343</v>
      </c>
      <c r="K188" s="169"/>
    </row>
    <row r="189" spans="2:11" ht="12.75" customHeight="1">
      <c r="B189" s="177" t="s">
        <v>77</v>
      </c>
      <c r="C189" s="171"/>
      <c r="D189" s="175"/>
      <c r="E189" s="176">
        <v>7</v>
      </c>
      <c r="F189" s="47">
        <f>F190+F191</f>
        <v>41331</v>
      </c>
      <c r="G189" s="47">
        <f>G190+G191+G198</f>
        <v>203226</v>
      </c>
      <c r="J189" s="169"/>
      <c r="K189" s="169"/>
    </row>
    <row r="190" spans="2:11" ht="12.75" customHeight="1">
      <c r="B190" s="269" t="s">
        <v>29</v>
      </c>
      <c r="C190" s="161" t="s">
        <v>79</v>
      </c>
      <c r="D190" s="163"/>
      <c r="E190" s="164">
        <v>8</v>
      </c>
      <c r="F190" s="49">
        <f>F23+F78+F134</f>
        <v>7566</v>
      </c>
      <c r="G190" s="49">
        <f>G23+G78+G134</f>
        <v>28610</v>
      </c>
      <c r="J190" s="169"/>
      <c r="K190" s="169"/>
    </row>
    <row r="191" spans="2:11" ht="12.75" customHeight="1">
      <c r="B191" s="270"/>
      <c r="C191" s="161" t="s">
        <v>80</v>
      </c>
      <c r="D191" s="163"/>
      <c r="E191" s="272">
        <v>9</v>
      </c>
      <c r="F191" s="274">
        <f>F193+F194+F195+F196+F197</f>
        <v>33765</v>
      </c>
      <c r="G191" s="274">
        <f>G193+G194+G195+G196+G197</f>
        <v>73814</v>
      </c>
      <c r="J191" s="169"/>
      <c r="K191" s="169"/>
    </row>
    <row r="192" spans="2:11" ht="12.75" customHeight="1">
      <c r="B192" s="270"/>
      <c r="C192" s="170" t="s">
        <v>81</v>
      </c>
      <c r="D192" s="172"/>
      <c r="E192" s="273"/>
      <c r="F192" s="274"/>
      <c r="G192" s="274"/>
      <c r="J192" s="169"/>
      <c r="K192" s="169"/>
    </row>
    <row r="193" spans="2:11" ht="12.75" customHeight="1">
      <c r="B193" s="270"/>
      <c r="C193" s="269" t="s">
        <v>31</v>
      </c>
      <c r="D193" s="178" t="s">
        <v>32</v>
      </c>
      <c r="E193" s="176">
        <v>10</v>
      </c>
      <c r="F193" s="49">
        <f aca="true" t="shared" si="0" ref="F193:G197">F26+F81+F137</f>
        <v>32695</v>
      </c>
      <c r="G193" s="49">
        <f t="shared" si="0"/>
        <v>60983</v>
      </c>
      <c r="J193" s="169"/>
      <c r="K193" s="169"/>
    </row>
    <row r="194" spans="2:11" ht="12.75" customHeight="1">
      <c r="B194" s="270"/>
      <c r="C194" s="270"/>
      <c r="D194" s="178" t="s">
        <v>82</v>
      </c>
      <c r="E194" s="176">
        <v>11</v>
      </c>
      <c r="F194" s="49">
        <f t="shared" si="0"/>
        <v>574</v>
      </c>
      <c r="G194" s="49">
        <f t="shared" si="0"/>
        <v>9236</v>
      </c>
      <c r="J194" s="169"/>
      <c r="K194" s="169"/>
    </row>
    <row r="195" spans="2:11" ht="12.75" customHeight="1">
      <c r="B195" s="270"/>
      <c r="C195" s="270"/>
      <c r="D195" s="178" t="s">
        <v>33</v>
      </c>
      <c r="E195" s="176">
        <v>12</v>
      </c>
      <c r="F195" s="49">
        <f t="shared" si="0"/>
        <v>117</v>
      </c>
      <c r="G195" s="49">
        <f t="shared" si="0"/>
        <v>755</v>
      </c>
      <c r="J195" s="169"/>
      <c r="K195" s="169"/>
    </row>
    <row r="196" spans="2:11" ht="12.75" customHeight="1">
      <c r="B196" s="270"/>
      <c r="C196" s="270"/>
      <c r="D196" s="178" t="s">
        <v>34</v>
      </c>
      <c r="E196" s="176">
        <v>13</v>
      </c>
      <c r="F196" s="49">
        <f t="shared" si="0"/>
        <v>338</v>
      </c>
      <c r="G196" s="49">
        <f t="shared" si="0"/>
        <v>2252</v>
      </c>
      <c r="J196" s="169"/>
      <c r="K196" s="169"/>
    </row>
    <row r="197" spans="2:11" ht="12.75" customHeight="1">
      <c r="B197" s="270"/>
      <c r="C197" s="271"/>
      <c r="D197" s="178" t="s">
        <v>35</v>
      </c>
      <c r="E197" s="176">
        <v>14</v>
      </c>
      <c r="F197" s="49">
        <f t="shared" si="0"/>
        <v>41</v>
      </c>
      <c r="G197" s="49">
        <f t="shared" si="0"/>
        <v>588</v>
      </c>
      <c r="J197" s="169"/>
      <c r="K197" s="169"/>
    </row>
    <row r="198" spans="2:11" ht="12.75" customHeight="1">
      <c r="B198" s="270"/>
      <c r="C198" s="161" t="s">
        <v>36</v>
      </c>
      <c r="D198" s="163"/>
      <c r="E198" s="272">
        <v>15</v>
      </c>
      <c r="F198" s="275" t="s">
        <v>85</v>
      </c>
      <c r="G198" s="277">
        <f>G31+G86+G142</f>
        <v>100802</v>
      </c>
      <c r="K198" s="169"/>
    </row>
    <row r="199" spans="2:7" ht="12.75" customHeight="1">
      <c r="B199" s="271"/>
      <c r="C199" s="170" t="s">
        <v>83</v>
      </c>
      <c r="D199" s="172"/>
      <c r="E199" s="273"/>
      <c r="F199" s="276"/>
      <c r="G199" s="277"/>
    </row>
    <row r="200" spans="2:7" ht="12.75" customHeight="1">
      <c r="B200" s="179"/>
      <c r="C200" s="167"/>
      <c r="D200" s="167"/>
      <c r="E200" s="180"/>
      <c r="F200" s="181"/>
      <c r="G200" s="182"/>
    </row>
    <row r="202" spans="6:7" s="104" customFormat="1" ht="12.75" customHeight="1">
      <c r="F202" s="143"/>
      <c r="G202" s="144"/>
    </row>
    <row r="203" spans="6:7" s="104" customFormat="1" ht="12.75" customHeight="1">
      <c r="F203" s="143"/>
      <c r="G203" s="144"/>
    </row>
    <row r="204" spans="6:7" s="104" customFormat="1" ht="12.75" customHeight="1">
      <c r="F204" s="143"/>
      <c r="G204" s="144"/>
    </row>
    <row r="205" spans="6:7" s="104" customFormat="1" ht="12.75" customHeight="1">
      <c r="F205" s="143"/>
      <c r="G205" s="144"/>
    </row>
    <row r="206" spans="6:7" s="104" customFormat="1" ht="12.75" customHeight="1">
      <c r="F206" s="143"/>
      <c r="G206" s="144"/>
    </row>
    <row r="209" spans="5:7" ht="12.75" customHeight="1">
      <c r="E209" s="166"/>
      <c r="F209" s="166"/>
      <c r="G209" s="166"/>
    </row>
    <row r="210" spans="5:7" ht="12.75" customHeight="1">
      <c r="E210" s="166"/>
      <c r="F210" s="166"/>
      <c r="G210" s="166"/>
    </row>
    <row r="225" spans="2:7" s="104" customFormat="1" ht="12.75" customHeight="1">
      <c r="B225" s="264" t="s">
        <v>66</v>
      </c>
      <c r="C225" s="265"/>
      <c r="D225" s="265"/>
      <c r="E225" s="265"/>
      <c r="F225" s="265"/>
      <c r="G225" s="265"/>
    </row>
    <row r="226" spans="2:7" s="104" customFormat="1" ht="12.75" customHeight="1">
      <c r="B226" s="264" t="s">
        <v>67</v>
      </c>
      <c r="C226" s="265"/>
      <c r="D226" s="265"/>
      <c r="E226" s="265"/>
      <c r="F226" s="265"/>
      <c r="G226" s="265"/>
    </row>
    <row r="227" spans="2:7" s="104" customFormat="1" ht="12.75" customHeight="1">
      <c r="B227" s="266" t="s">
        <v>159</v>
      </c>
      <c r="C227" s="265"/>
      <c r="D227" s="265"/>
      <c r="E227" s="265"/>
      <c r="F227" s="265"/>
      <c r="G227" s="265"/>
    </row>
    <row r="228" spans="2:7" s="104" customFormat="1" ht="12.75" customHeight="1">
      <c r="B228" s="141"/>
      <c r="C228" s="142"/>
      <c r="D228" s="142"/>
      <c r="E228" s="142"/>
      <c r="F228" s="142"/>
      <c r="G228" s="142"/>
    </row>
    <row r="229" spans="2:7" s="104" customFormat="1" ht="12.75" customHeight="1">
      <c r="B229" s="141"/>
      <c r="C229" s="142"/>
      <c r="D229" s="142"/>
      <c r="E229" s="142"/>
      <c r="F229" s="142"/>
      <c r="G229" s="142"/>
    </row>
    <row r="230" spans="2:7" s="104" customFormat="1" ht="12.75" customHeight="1">
      <c r="B230" s="103" t="s">
        <v>10</v>
      </c>
      <c r="D230" s="103" t="s">
        <v>162</v>
      </c>
      <c r="F230" s="143"/>
      <c r="G230" s="144"/>
    </row>
    <row r="231" spans="6:7" s="104" customFormat="1" ht="12.75" customHeight="1">
      <c r="F231" s="143"/>
      <c r="G231" s="144"/>
    </row>
    <row r="232" spans="6:7" s="104" customFormat="1" ht="12.75" customHeight="1">
      <c r="F232" s="143"/>
      <c r="G232" s="144"/>
    </row>
    <row r="233" spans="6:7" s="104" customFormat="1" ht="12.75" customHeight="1">
      <c r="F233" s="143"/>
      <c r="G233" s="144"/>
    </row>
    <row r="234" spans="4:7" s="104" customFormat="1" ht="12.75" customHeight="1">
      <c r="D234" s="145"/>
      <c r="F234" s="143"/>
      <c r="G234" s="146" t="s">
        <v>123</v>
      </c>
    </row>
    <row r="236" spans="2:7" ht="12.75" customHeight="1">
      <c r="B236" s="287" t="s">
        <v>71</v>
      </c>
      <c r="C236" s="288"/>
      <c r="D236" s="283"/>
      <c r="E236" s="272" t="s">
        <v>72</v>
      </c>
      <c r="F236" s="165" t="s">
        <v>68</v>
      </c>
      <c r="G236" s="275" t="s">
        <v>70</v>
      </c>
    </row>
    <row r="237" spans="2:7" ht="12.75" customHeight="1">
      <c r="B237" s="289"/>
      <c r="C237" s="290"/>
      <c r="D237" s="291"/>
      <c r="E237" s="282"/>
      <c r="F237" s="168" t="s">
        <v>69</v>
      </c>
      <c r="G237" s="276"/>
    </row>
    <row r="238" spans="2:11" ht="12.75" customHeight="1">
      <c r="B238" s="161" t="s">
        <v>73</v>
      </c>
      <c r="C238" s="162"/>
      <c r="D238" s="163"/>
      <c r="E238" s="272">
        <v>1</v>
      </c>
      <c r="F238" s="278" t="s">
        <v>85</v>
      </c>
      <c r="G238" s="280">
        <f>SUM(G242+G244+G245)</f>
        <v>65279</v>
      </c>
      <c r="K238" s="169"/>
    </row>
    <row r="239" spans="2:11" ht="12.75" customHeight="1">
      <c r="B239" s="170" t="s">
        <v>74</v>
      </c>
      <c r="C239" s="171"/>
      <c r="D239" s="172"/>
      <c r="E239" s="273"/>
      <c r="F239" s="279"/>
      <c r="G239" s="281"/>
      <c r="K239" s="169"/>
    </row>
    <row r="240" spans="2:11" ht="12.75" customHeight="1">
      <c r="B240" s="170" t="s">
        <v>78</v>
      </c>
      <c r="C240" s="171"/>
      <c r="D240" s="172"/>
      <c r="E240" s="173">
        <v>2</v>
      </c>
      <c r="F240" s="174" t="s">
        <v>85</v>
      </c>
      <c r="G240" s="47">
        <f>G241+G244</f>
        <v>61966</v>
      </c>
      <c r="K240" s="169"/>
    </row>
    <row r="241" spans="2:11" ht="12.75" customHeight="1">
      <c r="B241" s="272" t="s">
        <v>29</v>
      </c>
      <c r="C241" s="162" t="s">
        <v>30</v>
      </c>
      <c r="D241" s="175"/>
      <c r="E241" s="176">
        <v>3</v>
      </c>
      <c r="F241" s="174" t="s">
        <v>85</v>
      </c>
      <c r="G241" s="47">
        <f>G242+G243</f>
        <v>61263</v>
      </c>
      <c r="K241" s="169"/>
    </row>
    <row r="242" spans="2:11" ht="12.75" customHeight="1">
      <c r="B242" s="282"/>
      <c r="C242" s="283" t="s">
        <v>29</v>
      </c>
      <c r="D242" s="172" t="s">
        <v>75</v>
      </c>
      <c r="E242" s="176">
        <v>4</v>
      </c>
      <c r="F242" s="174" t="s">
        <v>85</v>
      </c>
      <c r="G242" s="48">
        <v>61009</v>
      </c>
      <c r="K242" s="169"/>
    </row>
    <row r="243" spans="2:11" ht="12.75" customHeight="1">
      <c r="B243" s="282"/>
      <c r="C243" s="284"/>
      <c r="D243" s="172" t="s">
        <v>76</v>
      </c>
      <c r="E243" s="176">
        <v>5</v>
      </c>
      <c r="F243" s="174" t="s">
        <v>85</v>
      </c>
      <c r="G243" s="48">
        <v>254</v>
      </c>
      <c r="K243" s="169"/>
    </row>
    <row r="244" spans="2:11" ht="12.75" customHeight="1">
      <c r="B244" s="273"/>
      <c r="C244" s="285" t="s">
        <v>144</v>
      </c>
      <c r="D244" s="286"/>
      <c r="E244" s="176">
        <v>6</v>
      </c>
      <c r="F244" s="174" t="s">
        <v>85</v>
      </c>
      <c r="G244" s="48">
        <v>703</v>
      </c>
      <c r="K244" s="169"/>
    </row>
    <row r="245" spans="2:11" ht="12.75" customHeight="1">
      <c r="B245" s="177" t="s">
        <v>77</v>
      </c>
      <c r="C245" s="171"/>
      <c r="D245" s="175"/>
      <c r="E245" s="176">
        <v>7</v>
      </c>
      <c r="F245" s="47">
        <f>F246+F247</f>
        <v>496</v>
      </c>
      <c r="G245" s="47">
        <f>G246+G247+G254</f>
        <v>3567</v>
      </c>
      <c r="J245" s="169"/>
      <c r="K245" s="169"/>
    </row>
    <row r="246" spans="2:11" ht="12.75" customHeight="1">
      <c r="B246" s="269" t="s">
        <v>29</v>
      </c>
      <c r="C246" s="161" t="s">
        <v>79</v>
      </c>
      <c r="D246" s="163"/>
      <c r="E246" s="164">
        <v>8</v>
      </c>
      <c r="F246" s="48">
        <v>88</v>
      </c>
      <c r="G246" s="48">
        <v>1463</v>
      </c>
      <c r="J246" s="169"/>
      <c r="K246" s="169"/>
    </row>
    <row r="247" spans="2:11" ht="12.75" customHeight="1">
      <c r="B247" s="270"/>
      <c r="C247" s="161" t="s">
        <v>80</v>
      </c>
      <c r="D247" s="163"/>
      <c r="E247" s="272">
        <v>9</v>
      </c>
      <c r="F247" s="274">
        <f>F249+F250+F251+F252+F253</f>
        <v>408</v>
      </c>
      <c r="G247" s="274">
        <f>G249+G250+G251+G252+G253</f>
        <v>566</v>
      </c>
      <c r="J247" s="169"/>
      <c r="K247" s="169"/>
    </row>
    <row r="248" spans="2:11" ht="12.75" customHeight="1">
      <c r="B248" s="270"/>
      <c r="C248" s="170" t="s">
        <v>81</v>
      </c>
      <c r="D248" s="172"/>
      <c r="E248" s="273"/>
      <c r="F248" s="274"/>
      <c r="G248" s="274"/>
      <c r="J248" s="169"/>
      <c r="K248" s="169"/>
    </row>
    <row r="249" spans="2:11" ht="12.75" customHeight="1">
      <c r="B249" s="270"/>
      <c r="C249" s="269" t="s">
        <v>31</v>
      </c>
      <c r="D249" s="178" t="s">
        <v>32</v>
      </c>
      <c r="E249" s="176">
        <v>10</v>
      </c>
      <c r="F249" s="48">
        <v>398</v>
      </c>
      <c r="G249" s="48">
        <v>323</v>
      </c>
      <c r="J249" s="169"/>
      <c r="K249" s="169"/>
    </row>
    <row r="250" spans="2:11" ht="12.75" customHeight="1">
      <c r="B250" s="270"/>
      <c r="C250" s="270"/>
      <c r="D250" s="178" t="s">
        <v>82</v>
      </c>
      <c r="E250" s="176">
        <v>11</v>
      </c>
      <c r="F250" s="48">
        <v>5</v>
      </c>
      <c r="G250" s="48">
        <v>195</v>
      </c>
      <c r="J250" s="169"/>
      <c r="K250" s="169"/>
    </row>
    <row r="251" spans="2:11" ht="12.75" customHeight="1">
      <c r="B251" s="270"/>
      <c r="C251" s="270"/>
      <c r="D251" s="178" t="s">
        <v>33</v>
      </c>
      <c r="E251" s="176">
        <v>12</v>
      </c>
      <c r="F251" s="48">
        <v>3</v>
      </c>
      <c r="G251" s="48">
        <v>35</v>
      </c>
      <c r="J251" s="169"/>
      <c r="K251" s="169"/>
    </row>
    <row r="252" spans="2:11" ht="12.75" customHeight="1">
      <c r="B252" s="270"/>
      <c r="C252" s="270"/>
      <c r="D252" s="178" t="s">
        <v>34</v>
      </c>
      <c r="E252" s="176">
        <v>13</v>
      </c>
      <c r="F252" s="48">
        <v>2</v>
      </c>
      <c r="G252" s="48">
        <v>13</v>
      </c>
      <c r="J252" s="169"/>
      <c r="K252" s="169"/>
    </row>
    <row r="253" spans="2:11" ht="12.75" customHeight="1">
      <c r="B253" s="270"/>
      <c r="C253" s="271"/>
      <c r="D253" s="178" t="s">
        <v>35</v>
      </c>
      <c r="E253" s="176">
        <v>14</v>
      </c>
      <c r="F253" s="48">
        <v>0</v>
      </c>
      <c r="G253" s="48">
        <v>0</v>
      </c>
      <c r="J253" s="169"/>
      <c r="K253" s="169"/>
    </row>
    <row r="254" spans="2:11" ht="12.75" customHeight="1">
      <c r="B254" s="270"/>
      <c r="C254" s="161" t="s">
        <v>36</v>
      </c>
      <c r="D254" s="163"/>
      <c r="E254" s="272">
        <v>15</v>
      </c>
      <c r="F254" s="275" t="s">
        <v>85</v>
      </c>
      <c r="G254" s="292">
        <v>1538</v>
      </c>
      <c r="K254" s="169"/>
    </row>
    <row r="255" spans="2:7" ht="12.75" customHeight="1">
      <c r="B255" s="271"/>
      <c r="C255" s="170" t="s">
        <v>83</v>
      </c>
      <c r="D255" s="172"/>
      <c r="E255" s="273"/>
      <c r="F255" s="276"/>
      <c r="G255" s="292"/>
    </row>
    <row r="256" spans="2:7" ht="12.75" customHeight="1">
      <c r="B256" s="179"/>
      <c r="C256" s="167"/>
      <c r="D256" s="167"/>
      <c r="E256" s="180"/>
      <c r="F256" s="181"/>
      <c r="G256" s="182"/>
    </row>
    <row r="258" spans="6:7" s="104" customFormat="1" ht="12.75" customHeight="1">
      <c r="F258" s="143"/>
      <c r="G258" s="144"/>
    </row>
    <row r="259" spans="6:7" s="104" customFormat="1" ht="12.75" customHeight="1">
      <c r="F259" s="143"/>
      <c r="G259" s="144"/>
    </row>
    <row r="260" spans="6:7" s="104" customFormat="1" ht="12.75" customHeight="1">
      <c r="F260" s="143"/>
      <c r="G260" s="144"/>
    </row>
    <row r="261" spans="6:7" s="104" customFormat="1" ht="12.75" customHeight="1">
      <c r="F261" s="143"/>
      <c r="G261" s="144"/>
    </row>
    <row r="262" spans="6:7" s="104" customFormat="1" ht="12.75" customHeight="1">
      <c r="F262" s="143"/>
      <c r="G262" s="144"/>
    </row>
    <row r="265" spans="5:7" ht="12.75" customHeight="1">
      <c r="E265" s="166"/>
      <c r="F265" s="166"/>
      <c r="G265" s="166"/>
    </row>
    <row r="266" spans="5:7" ht="12.75" customHeight="1">
      <c r="E266" s="166"/>
      <c r="F266" s="166"/>
      <c r="G266" s="166"/>
    </row>
    <row r="281" spans="2:7" s="104" customFormat="1" ht="12.75" customHeight="1">
      <c r="B281" s="264" t="s">
        <v>66</v>
      </c>
      <c r="C281" s="265"/>
      <c r="D281" s="265"/>
      <c r="E281" s="265"/>
      <c r="F281" s="265"/>
      <c r="G281" s="265"/>
    </row>
    <row r="282" spans="2:7" s="104" customFormat="1" ht="12.75" customHeight="1">
      <c r="B282" s="264" t="s">
        <v>67</v>
      </c>
      <c r="C282" s="265"/>
      <c r="D282" s="265"/>
      <c r="E282" s="265"/>
      <c r="F282" s="265"/>
      <c r="G282" s="265"/>
    </row>
    <row r="283" spans="2:7" s="104" customFormat="1" ht="12.75" customHeight="1">
      <c r="B283" s="266" t="s">
        <v>159</v>
      </c>
      <c r="C283" s="265"/>
      <c r="D283" s="265"/>
      <c r="E283" s="265"/>
      <c r="F283" s="265"/>
      <c r="G283" s="265"/>
    </row>
    <row r="284" spans="2:7" s="104" customFormat="1" ht="12.75" customHeight="1">
      <c r="B284" s="141"/>
      <c r="C284" s="142"/>
      <c r="D284" s="142"/>
      <c r="E284" s="142"/>
      <c r="F284" s="142"/>
      <c r="G284" s="142"/>
    </row>
    <row r="285" spans="2:7" s="104" customFormat="1" ht="12.75" customHeight="1">
      <c r="B285" s="141"/>
      <c r="C285" s="142"/>
      <c r="D285" s="142"/>
      <c r="E285" s="142"/>
      <c r="F285" s="142"/>
      <c r="G285" s="142"/>
    </row>
    <row r="286" spans="2:7" s="104" customFormat="1" ht="12.75" customHeight="1">
      <c r="B286" s="103" t="s">
        <v>10</v>
      </c>
      <c r="D286" s="103" t="s">
        <v>84</v>
      </c>
      <c r="F286" s="143"/>
      <c r="G286" s="144"/>
    </row>
    <row r="287" spans="6:7" s="104" customFormat="1" ht="12.75" customHeight="1">
      <c r="F287" s="143"/>
      <c r="G287" s="144"/>
    </row>
    <row r="288" spans="6:7" s="104" customFormat="1" ht="12.75" customHeight="1">
      <c r="F288" s="143"/>
      <c r="G288" s="144"/>
    </row>
    <row r="289" spans="6:7" s="104" customFormat="1" ht="12.75" customHeight="1">
      <c r="F289" s="143"/>
      <c r="G289" s="144"/>
    </row>
    <row r="290" spans="4:7" s="104" customFormat="1" ht="12.75" customHeight="1">
      <c r="D290" s="145"/>
      <c r="F290" s="143"/>
      <c r="G290" s="146" t="s">
        <v>124</v>
      </c>
    </row>
    <row r="292" spans="2:7" ht="12.75" customHeight="1">
      <c r="B292" s="287" t="s">
        <v>71</v>
      </c>
      <c r="C292" s="288"/>
      <c r="D292" s="283"/>
      <c r="E292" s="272" t="s">
        <v>72</v>
      </c>
      <c r="F292" s="165" t="s">
        <v>68</v>
      </c>
      <c r="G292" s="275" t="s">
        <v>70</v>
      </c>
    </row>
    <row r="293" spans="2:7" ht="12.75" customHeight="1">
      <c r="B293" s="289"/>
      <c r="C293" s="290"/>
      <c r="D293" s="291"/>
      <c r="E293" s="282"/>
      <c r="F293" s="168" t="s">
        <v>69</v>
      </c>
      <c r="G293" s="276"/>
    </row>
    <row r="294" spans="2:11" ht="12.75" customHeight="1">
      <c r="B294" s="161" t="s">
        <v>73</v>
      </c>
      <c r="C294" s="162"/>
      <c r="D294" s="163"/>
      <c r="E294" s="272">
        <v>1</v>
      </c>
      <c r="F294" s="278" t="s">
        <v>85</v>
      </c>
      <c r="G294" s="280">
        <f>SUM(G298+G300+G301)</f>
        <v>1020765</v>
      </c>
      <c r="K294" s="169"/>
    </row>
    <row r="295" spans="2:11" ht="12.75" customHeight="1">
      <c r="B295" s="170" t="s">
        <v>74</v>
      </c>
      <c r="C295" s="171"/>
      <c r="D295" s="172"/>
      <c r="E295" s="273"/>
      <c r="F295" s="279"/>
      <c r="G295" s="281"/>
      <c r="K295" s="169"/>
    </row>
    <row r="296" spans="2:11" ht="12.75" customHeight="1">
      <c r="B296" s="170" t="s">
        <v>78</v>
      </c>
      <c r="C296" s="171"/>
      <c r="D296" s="172"/>
      <c r="E296" s="173">
        <v>2</v>
      </c>
      <c r="F296" s="174" t="s">
        <v>85</v>
      </c>
      <c r="G296" s="47">
        <f>G297+G300</f>
        <v>825233</v>
      </c>
      <c r="K296" s="169"/>
    </row>
    <row r="297" spans="2:11" ht="12.75" customHeight="1">
      <c r="B297" s="272" t="s">
        <v>29</v>
      </c>
      <c r="C297" s="162" t="s">
        <v>30</v>
      </c>
      <c r="D297" s="175"/>
      <c r="E297" s="176">
        <v>3</v>
      </c>
      <c r="F297" s="174" t="s">
        <v>85</v>
      </c>
      <c r="G297" s="47">
        <f>G298+G299</f>
        <v>810187</v>
      </c>
      <c r="K297" s="169"/>
    </row>
    <row r="298" spans="2:11" ht="12.75" customHeight="1">
      <c r="B298" s="282"/>
      <c r="C298" s="283" t="s">
        <v>29</v>
      </c>
      <c r="D298" s="172" t="s">
        <v>75</v>
      </c>
      <c r="E298" s="176">
        <v>4</v>
      </c>
      <c r="F298" s="174" t="s">
        <v>85</v>
      </c>
      <c r="G298" s="49">
        <f>G186+G242</f>
        <v>798926</v>
      </c>
      <c r="K298" s="169"/>
    </row>
    <row r="299" spans="2:11" ht="12.75" customHeight="1">
      <c r="B299" s="282"/>
      <c r="C299" s="284"/>
      <c r="D299" s="172" t="s">
        <v>76</v>
      </c>
      <c r="E299" s="176">
        <v>5</v>
      </c>
      <c r="F299" s="174" t="s">
        <v>85</v>
      </c>
      <c r="G299" s="49">
        <f>G187+G243</f>
        <v>11261</v>
      </c>
      <c r="K299" s="169"/>
    </row>
    <row r="300" spans="2:11" ht="12.75" customHeight="1">
      <c r="B300" s="273"/>
      <c r="C300" s="285" t="s">
        <v>144</v>
      </c>
      <c r="D300" s="286"/>
      <c r="E300" s="176">
        <v>6</v>
      </c>
      <c r="F300" s="174" t="s">
        <v>85</v>
      </c>
      <c r="G300" s="49">
        <f>G188+G244</f>
        <v>15046</v>
      </c>
      <c r="K300" s="169"/>
    </row>
    <row r="301" spans="2:11" ht="12.75" customHeight="1">
      <c r="B301" s="177" t="s">
        <v>77</v>
      </c>
      <c r="C301" s="171"/>
      <c r="D301" s="175"/>
      <c r="E301" s="176">
        <v>7</v>
      </c>
      <c r="F301" s="47">
        <f>F302+F303</f>
        <v>41827</v>
      </c>
      <c r="G301" s="47">
        <f>G302+G303+G310</f>
        <v>206793</v>
      </c>
      <c r="J301" s="169"/>
      <c r="K301" s="169"/>
    </row>
    <row r="302" spans="2:11" ht="12.75" customHeight="1">
      <c r="B302" s="269" t="s">
        <v>29</v>
      </c>
      <c r="C302" s="161" t="s">
        <v>79</v>
      </c>
      <c r="D302" s="163"/>
      <c r="E302" s="164">
        <v>8</v>
      </c>
      <c r="F302" s="49">
        <f>F190+F246</f>
        <v>7654</v>
      </c>
      <c r="G302" s="49">
        <f>G190+G246</f>
        <v>30073</v>
      </c>
      <c r="J302" s="169"/>
      <c r="K302" s="169"/>
    </row>
    <row r="303" spans="2:11" ht="12.75" customHeight="1">
      <c r="B303" s="270"/>
      <c r="C303" s="161" t="s">
        <v>80</v>
      </c>
      <c r="D303" s="163"/>
      <c r="E303" s="272">
        <v>9</v>
      </c>
      <c r="F303" s="274">
        <f>F305+F306+F307+F308+F309</f>
        <v>34173</v>
      </c>
      <c r="G303" s="274">
        <f>G305+G306+G307+G308+G309</f>
        <v>74380</v>
      </c>
      <c r="J303" s="169"/>
      <c r="K303" s="169"/>
    </row>
    <row r="304" spans="2:11" ht="12.75" customHeight="1">
      <c r="B304" s="270"/>
      <c r="C304" s="170" t="s">
        <v>81</v>
      </c>
      <c r="D304" s="172"/>
      <c r="E304" s="273"/>
      <c r="F304" s="274"/>
      <c r="G304" s="274"/>
      <c r="J304" s="169"/>
      <c r="K304" s="169"/>
    </row>
    <row r="305" spans="2:11" ht="12.75" customHeight="1">
      <c r="B305" s="270"/>
      <c r="C305" s="269" t="s">
        <v>31</v>
      </c>
      <c r="D305" s="178" t="s">
        <v>32</v>
      </c>
      <c r="E305" s="176">
        <v>10</v>
      </c>
      <c r="F305" s="49">
        <f aca="true" t="shared" si="1" ref="F305:G309">F193+F249</f>
        <v>33093</v>
      </c>
      <c r="G305" s="49">
        <f t="shared" si="1"/>
        <v>61306</v>
      </c>
      <c r="J305" s="169"/>
      <c r="K305" s="169"/>
    </row>
    <row r="306" spans="2:11" ht="12.75" customHeight="1">
      <c r="B306" s="270"/>
      <c r="C306" s="270"/>
      <c r="D306" s="178" t="s">
        <v>82</v>
      </c>
      <c r="E306" s="176">
        <v>11</v>
      </c>
      <c r="F306" s="49">
        <f t="shared" si="1"/>
        <v>579</v>
      </c>
      <c r="G306" s="49">
        <f t="shared" si="1"/>
        <v>9431</v>
      </c>
      <c r="J306" s="169"/>
      <c r="K306" s="169"/>
    </row>
    <row r="307" spans="2:11" ht="12.75" customHeight="1">
      <c r="B307" s="270"/>
      <c r="C307" s="270"/>
      <c r="D307" s="178" t="s">
        <v>33</v>
      </c>
      <c r="E307" s="176">
        <v>12</v>
      </c>
      <c r="F307" s="49">
        <f t="shared" si="1"/>
        <v>120</v>
      </c>
      <c r="G307" s="49">
        <f t="shared" si="1"/>
        <v>790</v>
      </c>
      <c r="J307" s="169"/>
      <c r="K307" s="169"/>
    </row>
    <row r="308" spans="2:11" ht="12.75" customHeight="1">
      <c r="B308" s="270"/>
      <c r="C308" s="270"/>
      <c r="D308" s="178" t="s">
        <v>34</v>
      </c>
      <c r="E308" s="176">
        <v>13</v>
      </c>
      <c r="F308" s="49">
        <f t="shared" si="1"/>
        <v>340</v>
      </c>
      <c r="G308" s="49">
        <f t="shared" si="1"/>
        <v>2265</v>
      </c>
      <c r="J308" s="169"/>
      <c r="K308" s="169"/>
    </row>
    <row r="309" spans="2:11" ht="12.75" customHeight="1">
      <c r="B309" s="270"/>
      <c r="C309" s="271"/>
      <c r="D309" s="178" t="s">
        <v>35</v>
      </c>
      <c r="E309" s="176">
        <v>14</v>
      </c>
      <c r="F309" s="49">
        <f t="shared" si="1"/>
        <v>41</v>
      </c>
      <c r="G309" s="49">
        <f t="shared" si="1"/>
        <v>588</v>
      </c>
      <c r="J309" s="169"/>
      <c r="K309" s="169"/>
    </row>
    <row r="310" spans="2:11" ht="12.75" customHeight="1">
      <c r="B310" s="270"/>
      <c r="C310" s="161" t="s">
        <v>36</v>
      </c>
      <c r="D310" s="163"/>
      <c r="E310" s="272">
        <v>15</v>
      </c>
      <c r="F310" s="275" t="s">
        <v>85</v>
      </c>
      <c r="G310" s="277">
        <f>G198+G254</f>
        <v>102340</v>
      </c>
      <c r="K310" s="169"/>
    </row>
    <row r="311" spans="2:7" ht="12.75" customHeight="1">
      <c r="B311" s="271"/>
      <c r="C311" s="170" t="s">
        <v>83</v>
      </c>
      <c r="D311" s="172"/>
      <c r="E311" s="273"/>
      <c r="F311" s="276"/>
      <c r="G311" s="277"/>
    </row>
    <row r="312" spans="2:7" ht="12.75" customHeight="1">
      <c r="B312" s="179"/>
      <c r="C312" s="167"/>
      <c r="D312" s="167"/>
      <c r="E312" s="180"/>
      <c r="F312" s="181"/>
      <c r="G312" s="182"/>
    </row>
    <row r="314" spans="6:7" s="104" customFormat="1" ht="12.75" customHeight="1">
      <c r="F314" s="143"/>
      <c r="G314" s="144"/>
    </row>
    <row r="315" spans="6:7" s="104" customFormat="1" ht="12.75" customHeight="1">
      <c r="F315" s="143"/>
      <c r="G315" s="144"/>
    </row>
    <row r="316" spans="6:7" s="104" customFormat="1" ht="12.75" customHeight="1">
      <c r="F316" s="143"/>
      <c r="G316" s="144"/>
    </row>
    <row r="317" spans="6:7" s="104" customFormat="1" ht="12.75" customHeight="1">
      <c r="F317" s="143"/>
      <c r="G317" s="144"/>
    </row>
    <row r="318" spans="6:7" s="104" customFormat="1" ht="12.75" customHeight="1">
      <c r="F318" s="143"/>
      <c r="G318" s="144"/>
    </row>
    <row r="321" spans="5:7" ht="12.75" customHeight="1">
      <c r="E321" s="166"/>
      <c r="F321" s="166"/>
      <c r="G321" s="166"/>
    </row>
    <row r="322" spans="5:7" ht="12.75" customHeight="1">
      <c r="E322" s="166"/>
      <c r="F322" s="166"/>
      <c r="G322" s="166"/>
    </row>
  </sheetData>
  <sheetProtection/>
  <mergeCells count="120">
    <mergeCell ref="E13:E14"/>
    <mergeCell ref="E15:E16"/>
    <mergeCell ref="F15:F16"/>
    <mergeCell ref="G15:G16"/>
    <mergeCell ref="B23:B32"/>
    <mergeCell ref="C26:C30"/>
    <mergeCell ref="E31:E32"/>
    <mergeCell ref="F31:F32"/>
    <mergeCell ref="E24:E25"/>
    <mergeCell ref="F24:F25"/>
    <mergeCell ref="C19:C20"/>
    <mergeCell ref="C21:D21"/>
    <mergeCell ref="G31:G32"/>
    <mergeCell ref="G24:G25"/>
    <mergeCell ref="B18:B21"/>
    <mergeCell ref="B2:G2"/>
    <mergeCell ref="B3:G3"/>
    <mergeCell ref="B4:G4"/>
    <mergeCell ref="G13:G14"/>
    <mergeCell ref="B13:D14"/>
    <mergeCell ref="B57:G57"/>
    <mergeCell ref="B58:G58"/>
    <mergeCell ref="B59:G59"/>
    <mergeCell ref="B68:D69"/>
    <mergeCell ref="E68:E69"/>
    <mergeCell ref="G68:G69"/>
    <mergeCell ref="E70:E71"/>
    <mergeCell ref="F70:F71"/>
    <mergeCell ref="G70:G71"/>
    <mergeCell ref="B73:B76"/>
    <mergeCell ref="C74:C75"/>
    <mergeCell ref="C76:D76"/>
    <mergeCell ref="B78:B87"/>
    <mergeCell ref="E79:E80"/>
    <mergeCell ref="F79:F80"/>
    <mergeCell ref="G79:G80"/>
    <mergeCell ref="C81:C85"/>
    <mergeCell ref="E86:E87"/>
    <mergeCell ref="F86:F87"/>
    <mergeCell ref="G86:G87"/>
    <mergeCell ref="B113:G113"/>
    <mergeCell ref="B114:G114"/>
    <mergeCell ref="B169:G169"/>
    <mergeCell ref="B170:G170"/>
    <mergeCell ref="B115:G115"/>
    <mergeCell ref="B124:D125"/>
    <mergeCell ref="E124:E125"/>
    <mergeCell ref="G124:G125"/>
    <mergeCell ref="E126:E127"/>
    <mergeCell ref="F126:F127"/>
    <mergeCell ref="F142:F143"/>
    <mergeCell ref="G142:G143"/>
    <mergeCell ref="G126:G127"/>
    <mergeCell ref="B129:B132"/>
    <mergeCell ref="C130:C131"/>
    <mergeCell ref="C132:D132"/>
    <mergeCell ref="B171:G171"/>
    <mergeCell ref="B180:D181"/>
    <mergeCell ref="E180:E181"/>
    <mergeCell ref="G180:G181"/>
    <mergeCell ref="B134:B143"/>
    <mergeCell ref="E135:E136"/>
    <mergeCell ref="F135:F136"/>
    <mergeCell ref="G135:G136"/>
    <mergeCell ref="C137:C141"/>
    <mergeCell ref="E142:E143"/>
    <mergeCell ref="E182:E183"/>
    <mergeCell ref="F182:F183"/>
    <mergeCell ref="G182:G183"/>
    <mergeCell ref="B185:B188"/>
    <mergeCell ref="C186:C187"/>
    <mergeCell ref="C188:D188"/>
    <mergeCell ref="B190:B199"/>
    <mergeCell ref="E191:E192"/>
    <mergeCell ref="F191:F192"/>
    <mergeCell ref="G191:G192"/>
    <mergeCell ref="C193:C197"/>
    <mergeCell ref="E198:E199"/>
    <mergeCell ref="F198:F199"/>
    <mergeCell ref="G198:G199"/>
    <mergeCell ref="B225:G225"/>
    <mergeCell ref="B226:G226"/>
    <mergeCell ref="B227:G227"/>
    <mergeCell ref="B236:D237"/>
    <mergeCell ref="E236:E237"/>
    <mergeCell ref="G236:G237"/>
    <mergeCell ref="E238:E239"/>
    <mergeCell ref="F238:F239"/>
    <mergeCell ref="G238:G239"/>
    <mergeCell ref="B241:B244"/>
    <mergeCell ref="C242:C243"/>
    <mergeCell ref="C244:D244"/>
    <mergeCell ref="B246:B255"/>
    <mergeCell ref="E247:E248"/>
    <mergeCell ref="F247:F248"/>
    <mergeCell ref="G247:G248"/>
    <mergeCell ref="C249:C253"/>
    <mergeCell ref="E254:E255"/>
    <mergeCell ref="F254:F255"/>
    <mergeCell ref="G254:G255"/>
    <mergeCell ref="B281:G281"/>
    <mergeCell ref="B282:G282"/>
    <mergeCell ref="B283:G283"/>
    <mergeCell ref="B292:D293"/>
    <mergeCell ref="E292:E293"/>
    <mergeCell ref="G292:G293"/>
    <mergeCell ref="E294:E295"/>
    <mergeCell ref="F294:F295"/>
    <mergeCell ref="G294:G295"/>
    <mergeCell ref="B297:B300"/>
    <mergeCell ref="C298:C299"/>
    <mergeCell ref="C300:D300"/>
    <mergeCell ref="B302:B311"/>
    <mergeCell ref="E303:E304"/>
    <mergeCell ref="F303:F304"/>
    <mergeCell ref="G303:G304"/>
    <mergeCell ref="C305:C309"/>
    <mergeCell ref="E310:E311"/>
    <mergeCell ref="F310:F311"/>
    <mergeCell ref="G310:G3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20"/>
  <sheetViews>
    <sheetView zoomScalePageLayoutView="0" workbookViewId="0" topLeftCell="A88">
      <selection activeCell="M12" sqref="M12"/>
    </sheetView>
  </sheetViews>
  <sheetFormatPr defaultColWidth="9.140625" defaultRowHeight="12.75" customHeight="1"/>
  <cols>
    <col min="1" max="1" width="1.7109375" style="1" customWidth="1"/>
    <col min="2" max="9" width="10.7109375" style="1" customWidth="1"/>
    <col min="10" max="10" width="1.7109375" style="1" customWidth="1"/>
    <col min="11" max="16384" width="9.140625" style="1" customWidth="1"/>
  </cols>
  <sheetData>
    <row r="2" spans="2:9" ht="12.75" customHeight="1">
      <c r="B2" s="303" t="s">
        <v>11</v>
      </c>
      <c r="C2" s="303"/>
      <c r="D2" s="303"/>
      <c r="E2" s="303"/>
      <c r="F2" s="303"/>
      <c r="G2" s="303"/>
      <c r="H2" s="303"/>
      <c r="I2" s="303"/>
    </row>
    <row r="3" spans="1:9" ht="12.75" customHeight="1">
      <c r="A3" s="303" t="s">
        <v>159</v>
      </c>
      <c r="B3" s="303"/>
      <c r="C3" s="303"/>
      <c r="D3" s="303"/>
      <c r="E3" s="303"/>
      <c r="F3" s="303"/>
      <c r="G3" s="303"/>
      <c r="H3" s="303"/>
      <c r="I3" s="303"/>
    </row>
    <row r="4" spans="1:9" ht="12.75" customHeight="1">
      <c r="A4" s="34"/>
      <c r="B4" s="34"/>
      <c r="C4" s="34"/>
      <c r="D4" s="34"/>
      <c r="E4" s="34"/>
      <c r="F4" s="34"/>
      <c r="G4" s="34"/>
      <c r="H4" s="34"/>
      <c r="I4" s="34"/>
    </row>
    <row r="5" spans="1:9" ht="12.75" customHeight="1">
      <c r="A5" s="34"/>
      <c r="B5" s="34"/>
      <c r="C5" s="34"/>
      <c r="D5" s="34"/>
      <c r="E5" s="34"/>
      <c r="F5" s="34"/>
      <c r="G5" s="34"/>
      <c r="H5" s="34"/>
      <c r="I5" s="34"/>
    </row>
    <row r="6" spans="2:5" ht="12.75" customHeight="1">
      <c r="B6" s="132"/>
      <c r="C6" s="132"/>
      <c r="D6" s="132"/>
      <c r="E6" s="132"/>
    </row>
    <row r="7" spans="2:9" ht="12.75" customHeight="1">
      <c r="B7" s="103" t="s">
        <v>10</v>
      </c>
      <c r="C7" s="132"/>
      <c r="D7" s="103" t="s">
        <v>164</v>
      </c>
      <c r="E7" s="132"/>
      <c r="I7" s="4" t="s">
        <v>131</v>
      </c>
    </row>
    <row r="8" ht="12.75" customHeight="1" thickBot="1">
      <c r="B8" s="3"/>
    </row>
    <row r="9" spans="2:9" ht="12.75" customHeight="1">
      <c r="B9" s="293" t="s">
        <v>0</v>
      </c>
      <c r="C9" s="301" t="s">
        <v>7</v>
      </c>
      <c r="D9" s="314" t="s">
        <v>1</v>
      </c>
      <c r="E9" s="294"/>
      <c r="F9" s="294"/>
      <c r="G9" s="294"/>
      <c r="H9" s="294"/>
      <c r="I9" s="295"/>
    </row>
    <row r="10" spans="2:9" ht="12.75" customHeight="1" thickBot="1">
      <c r="B10" s="297"/>
      <c r="C10" s="302"/>
      <c r="D10" s="244" t="s">
        <v>156</v>
      </c>
      <c r="E10" s="60">
        <v>2010</v>
      </c>
      <c r="F10" s="60">
        <v>2011</v>
      </c>
      <c r="G10" s="60">
        <v>2012</v>
      </c>
      <c r="H10" s="60">
        <v>2013</v>
      </c>
      <c r="I10" s="61">
        <v>2014</v>
      </c>
    </row>
    <row r="11" spans="2:9" ht="12.75" customHeight="1">
      <c r="B11" s="293" t="s">
        <v>6</v>
      </c>
      <c r="C11" s="111" t="s">
        <v>2</v>
      </c>
      <c r="D11" s="12">
        <v>96907</v>
      </c>
      <c r="E11" s="12">
        <v>99105</v>
      </c>
      <c r="F11" s="36">
        <v>99390</v>
      </c>
      <c r="G11" s="36">
        <v>96068</v>
      </c>
      <c r="H11" s="36">
        <v>96423</v>
      </c>
      <c r="I11" s="36">
        <v>96178</v>
      </c>
    </row>
    <row r="12" spans="2:9" ht="12.75" customHeight="1">
      <c r="B12" s="296"/>
      <c r="C12" s="113" t="s">
        <v>3</v>
      </c>
      <c r="D12" s="2">
        <v>931964</v>
      </c>
      <c r="E12" s="2">
        <v>939496</v>
      </c>
      <c r="F12" s="37">
        <v>944688</v>
      </c>
      <c r="G12" s="37">
        <v>942925</v>
      </c>
      <c r="H12" s="37">
        <v>946320</v>
      </c>
      <c r="I12" s="37">
        <v>947817</v>
      </c>
    </row>
    <row r="13" spans="2:9" ht="12.75" customHeight="1" thickBot="1">
      <c r="B13" s="297"/>
      <c r="C13" s="110" t="s">
        <v>4</v>
      </c>
      <c r="D13" s="121">
        <f aca="true" t="shared" si="0" ref="D13:I13">D12/D11</f>
        <v>9.617096804152435</v>
      </c>
      <c r="E13" s="16">
        <f t="shared" si="0"/>
        <v>9.479804248019777</v>
      </c>
      <c r="F13" s="16">
        <f t="shared" si="0"/>
        <v>9.504859643827347</v>
      </c>
      <c r="G13" s="16">
        <f t="shared" si="0"/>
        <v>9.815182995378274</v>
      </c>
      <c r="H13" s="16">
        <f t="shared" si="0"/>
        <v>9.814255934787344</v>
      </c>
      <c r="I13" s="16">
        <f t="shared" si="0"/>
        <v>9.854821268897252</v>
      </c>
    </row>
    <row r="14" spans="2:9" ht="12.75" customHeight="1">
      <c r="B14" s="298" t="s">
        <v>8</v>
      </c>
      <c r="C14" s="112" t="s">
        <v>2</v>
      </c>
      <c r="D14" s="2">
        <v>58995</v>
      </c>
      <c r="E14" s="2">
        <v>59756</v>
      </c>
      <c r="F14" s="37">
        <v>61235</v>
      </c>
      <c r="G14" s="37">
        <v>62025</v>
      </c>
      <c r="H14" s="37">
        <v>62545</v>
      </c>
      <c r="I14" s="37">
        <v>63161</v>
      </c>
    </row>
    <row r="15" spans="2:9" ht="12.75" customHeight="1">
      <c r="B15" s="299"/>
      <c r="C15" s="113" t="s">
        <v>5</v>
      </c>
      <c r="D15" s="245">
        <f aca="true" t="shared" si="1" ref="D15:I15">D14/D11*100</f>
        <v>60.877955152878535</v>
      </c>
      <c r="E15" s="62">
        <f t="shared" si="1"/>
        <v>60.29564603198627</v>
      </c>
      <c r="F15" s="62">
        <f t="shared" si="1"/>
        <v>61.610826038836905</v>
      </c>
      <c r="G15" s="62">
        <f t="shared" si="1"/>
        <v>64.56364241995254</v>
      </c>
      <c r="H15" s="62">
        <f t="shared" si="1"/>
        <v>64.86522925028261</v>
      </c>
      <c r="I15" s="64">
        <f t="shared" si="1"/>
        <v>65.6709434590031</v>
      </c>
    </row>
    <row r="16" spans="2:9" ht="12.75" customHeight="1">
      <c r="B16" s="299"/>
      <c r="C16" s="113" t="s">
        <v>3</v>
      </c>
      <c r="D16" s="2">
        <v>844048</v>
      </c>
      <c r="E16" s="2">
        <v>849187</v>
      </c>
      <c r="F16" s="37">
        <v>857660</v>
      </c>
      <c r="G16" s="37">
        <v>864794</v>
      </c>
      <c r="H16" s="37">
        <v>871372</v>
      </c>
      <c r="I16" s="37">
        <v>878076</v>
      </c>
    </row>
    <row r="17" spans="2:9" ht="12.75" customHeight="1">
      <c r="B17" s="299"/>
      <c r="C17" s="113" t="s">
        <v>5</v>
      </c>
      <c r="D17" s="246">
        <f aca="true" t="shared" si="2" ref="D17:I17">D16/D12*100</f>
        <v>90.56658840899433</v>
      </c>
      <c r="E17" s="15">
        <f t="shared" si="2"/>
        <v>90.38750564132259</v>
      </c>
      <c r="F17" s="15">
        <f t="shared" si="2"/>
        <v>90.78764629168572</v>
      </c>
      <c r="G17" s="15">
        <f t="shared" si="2"/>
        <v>91.71397513057772</v>
      </c>
      <c r="H17" s="15">
        <f t="shared" si="2"/>
        <v>92.08005748583989</v>
      </c>
      <c r="I17" s="38">
        <f t="shared" si="2"/>
        <v>92.64193404423006</v>
      </c>
    </row>
    <row r="18" spans="2:9" ht="12.75" customHeight="1" thickBot="1">
      <c r="B18" s="300"/>
      <c r="C18" s="110" t="s">
        <v>4</v>
      </c>
      <c r="D18" s="247">
        <f aca="true" t="shared" si="3" ref="D18:I18">D16/D14</f>
        <v>14.30711077209933</v>
      </c>
      <c r="E18" s="16">
        <f t="shared" si="3"/>
        <v>14.210907691277864</v>
      </c>
      <c r="F18" s="16">
        <f t="shared" si="3"/>
        <v>14.006042296072508</v>
      </c>
      <c r="G18" s="16">
        <f t="shared" si="3"/>
        <v>13.94266827891979</v>
      </c>
      <c r="H18" s="16">
        <f t="shared" si="3"/>
        <v>13.931921016867856</v>
      </c>
      <c r="I18" s="39">
        <f t="shared" si="3"/>
        <v>13.902186475831606</v>
      </c>
    </row>
    <row r="20" ht="12.75" customHeight="1">
      <c r="I20" s="4"/>
    </row>
    <row r="21" ht="12.75" customHeight="1" thickBot="1"/>
    <row r="22" spans="2:9" ht="12.75" customHeight="1">
      <c r="B22" s="293" t="s">
        <v>0</v>
      </c>
      <c r="C22" s="301" t="s">
        <v>7</v>
      </c>
      <c r="D22" s="293" t="s">
        <v>9</v>
      </c>
      <c r="E22" s="294"/>
      <c r="F22" s="294"/>
      <c r="G22" s="294"/>
      <c r="H22" s="294"/>
      <c r="I22" s="295"/>
    </row>
    <row r="23" spans="2:9" ht="12.75" customHeight="1" thickBot="1">
      <c r="B23" s="297"/>
      <c r="C23" s="302"/>
      <c r="D23" s="59" t="s">
        <v>156</v>
      </c>
      <c r="E23" s="60">
        <v>2010</v>
      </c>
      <c r="F23" s="60">
        <v>2011</v>
      </c>
      <c r="G23" s="60">
        <v>2012</v>
      </c>
      <c r="H23" s="60">
        <v>2013</v>
      </c>
      <c r="I23" s="61">
        <v>2014</v>
      </c>
    </row>
    <row r="24" spans="2:9" ht="12.75" customHeight="1">
      <c r="B24" s="293" t="s">
        <v>6</v>
      </c>
      <c r="C24" s="117" t="s">
        <v>2</v>
      </c>
      <c r="D24" s="50">
        <f>D11-0</f>
        <v>96907</v>
      </c>
      <c r="E24" s="52">
        <f aca="true" t="shared" si="4" ref="E24:I25">E11-D11</f>
        <v>2198</v>
      </c>
      <c r="F24" s="52">
        <f t="shared" si="4"/>
        <v>285</v>
      </c>
      <c r="G24" s="52">
        <f t="shared" si="4"/>
        <v>-3322</v>
      </c>
      <c r="H24" s="52">
        <f t="shared" si="4"/>
        <v>355</v>
      </c>
      <c r="I24" s="53">
        <f t="shared" si="4"/>
        <v>-245</v>
      </c>
    </row>
    <row r="25" spans="2:9" ht="12.75" customHeight="1">
      <c r="B25" s="296"/>
      <c r="C25" s="57" t="s">
        <v>3</v>
      </c>
      <c r="D25" s="51">
        <f>D12-0</f>
        <v>931964</v>
      </c>
      <c r="E25" s="54">
        <f t="shared" si="4"/>
        <v>7532</v>
      </c>
      <c r="F25" s="54">
        <f t="shared" si="4"/>
        <v>5192</v>
      </c>
      <c r="G25" s="54">
        <f t="shared" si="4"/>
        <v>-1763</v>
      </c>
      <c r="H25" s="54">
        <f t="shared" si="4"/>
        <v>3395</v>
      </c>
      <c r="I25" s="55">
        <f t="shared" si="4"/>
        <v>1497</v>
      </c>
    </row>
    <row r="26" spans="2:9" ht="12.75" customHeight="1" thickBot="1">
      <c r="B26" s="297"/>
      <c r="C26" s="58" t="s">
        <v>4</v>
      </c>
      <c r="D26" s="63">
        <f aca="true" t="shared" si="5" ref="D26:I26">D25/D24</f>
        <v>9.617096804152435</v>
      </c>
      <c r="E26" s="65">
        <f t="shared" si="5"/>
        <v>3.426751592356688</v>
      </c>
      <c r="F26" s="65">
        <f t="shared" si="5"/>
        <v>18.217543859649123</v>
      </c>
      <c r="G26" s="65">
        <f t="shared" si="5"/>
        <v>0.5307043949428055</v>
      </c>
      <c r="H26" s="65">
        <f t="shared" si="5"/>
        <v>9.56338028169014</v>
      </c>
      <c r="I26" s="66">
        <f t="shared" si="5"/>
        <v>-6.110204081632653</v>
      </c>
    </row>
    <row r="27" spans="2:9" ht="12.75" customHeight="1">
      <c r="B27" s="298" t="s">
        <v>8</v>
      </c>
      <c r="C27" s="56" t="s">
        <v>2</v>
      </c>
      <c r="D27" s="118">
        <f>D14-0</f>
        <v>58995</v>
      </c>
      <c r="E27" s="119">
        <f>E14-D14</f>
        <v>761</v>
      </c>
      <c r="F27" s="119">
        <f>F14-E14</f>
        <v>1479</v>
      </c>
      <c r="G27" s="119">
        <f>G14-F14</f>
        <v>790</v>
      </c>
      <c r="H27" s="119">
        <f>H14-G14</f>
        <v>520</v>
      </c>
      <c r="I27" s="120">
        <f>I14-H14</f>
        <v>616</v>
      </c>
    </row>
    <row r="28" spans="2:9" ht="12.75" customHeight="1">
      <c r="B28" s="299"/>
      <c r="C28" s="57" t="s">
        <v>3</v>
      </c>
      <c r="D28" s="51">
        <f>D16-0</f>
        <v>844048</v>
      </c>
      <c r="E28" s="54">
        <f>E16-D16</f>
        <v>5139</v>
      </c>
      <c r="F28" s="54">
        <f>F16-E16</f>
        <v>8473</v>
      </c>
      <c r="G28" s="54">
        <f>G16-F16</f>
        <v>7134</v>
      </c>
      <c r="H28" s="54">
        <f>H16-G16</f>
        <v>6578</v>
      </c>
      <c r="I28" s="55">
        <f>I16-H16</f>
        <v>6704</v>
      </c>
    </row>
    <row r="29" spans="2:9" ht="12.75" customHeight="1" thickBot="1">
      <c r="B29" s="300"/>
      <c r="C29" s="58" t="s">
        <v>4</v>
      </c>
      <c r="D29" s="63">
        <f aca="true" t="shared" si="6" ref="D29:I29">D28/D27</f>
        <v>14.30711077209933</v>
      </c>
      <c r="E29" s="65">
        <f t="shared" si="6"/>
        <v>6.752956636005257</v>
      </c>
      <c r="F29" s="65">
        <f t="shared" si="6"/>
        <v>5.728870858688303</v>
      </c>
      <c r="G29" s="65">
        <f t="shared" si="6"/>
        <v>9.030379746835443</v>
      </c>
      <c r="H29" s="65">
        <f t="shared" si="6"/>
        <v>12.65</v>
      </c>
      <c r="I29" s="66">
        <f t="shared" si="6"/>
        <v>10.883116883116884</v>
      </c>
    </row>
    <row r="30" spans="2:9" ht="12.75" customHeight="1">
      <c r="B30" s="40"/>
      <c r="C30" s="41"/>
      <c r="D30" s="42"/>
      <c r="E30" s="43"/>
      <c r="F30" s="43"/>
      <c r="G30" s="43"/>
      <c r="H30" s="43"/>
      <c r="I30" s="43"/>
    </row>
    <row r="31" spans="4:9" ht="12.75" customHeight="1">
      <c r="D31" s="31"/>
      <c r="E31" s="31"/>
      <c r="F31" s="31"/>
      <c r="G31" s="31"/>
      <c r="H31" s="31"/>
      <c r="I31" s="31"/>
    </row>
    <row r="32" spans="4:9" s="25" customFormat="1" ht="12.75" customHeight="1">
      <c r="D32" s="31"/>
      <c r="E32" s="31"/>
      <c r="F32" s="31"/>
      <c r="G32" s="31"/>
      <c r="H32" s="31"/>
      <c r="I32" s="31"/>
    </row>
    <row r="33" spans="4:9" s="25" customFormat="1" ht="12.75" customHeight="1">
      <c r="D33" s="31"/>
      <c r="E33" s="31"/>
      <c r="F33" s="31"/>
      <c r="G33" s="31"/>
      <c r="H33" s="31"/>
      <c r="I33" s="31"/>
    </row>
    <row r="34" spans="6:7" s="25" customFormat="1" ht="12.75" customHeight="1">
      <c r="F34" s="26"/>
      <c r="G34" s="27"/>
    </row>
    <row r="35" spans="6:7" s="25" customFormat="1" ht="12.75" customHeight="1">
      <c r="F35" s="26"/>
      <c r="G35" s="27"/>
    </row>
    <row r="36" spans="6:7" s="25" customFormat="1" ht="12.75" customHeight="1">
      <c r="F36" s="26"/>
      <c r="G36" s="27"/>
    </row>
    <row r="38" ht="12.75" customHeight="1">
      <c r="B38" s="3"/>
    </row>
    <row r="40" ht="12.75" customHeight="1">
      <c r="B40" s="3"/>
    </row>
    <row r="41" ht="12.75" customHeight="1">
      <c r="B41" s="3"/>
    </row>
    <row r="57" spans="2:9" ht="12.75" customHeight="1">
      <c r="B57" s="303" t="s">
        <v>11</v>
      </c>
      <c r="C57" s="303"/>
      <c r="D57" s="303"/>
      <c r="E57" s="303"/>
      <c r="F57" s="303"/>
      <c r="G57" s="303"/>
      <c r="H57" s="303"/>
      <c r="I57" s="303"/>
    </row>
    <row r="58" spans="1:9" ht="12.75" customHeight="1">
      <c r="A58" s="303" t="s">
        <v>159</v>
      </c>
      <c r="B58" s="303"/>
      <c r="C58" s="303"/>
      <c r="D58" s="303"/>
      <c r="E58" s="303"/>
      <c r="F58" s="303"/>
      <c r="G58" s="303"/>
      <c r="H58" s="303"/>
      <c r="I58" s="303"/>
    </row>
    <row r="59" spans="1:9" ht="12.75" customHeight="1">
      <c r="A59" s="34"/>
      <c r="B59" s="34"/>
      <c r="C59" s="34"/>
      <c r="D59" s="34"/>
      <c r="E59" s="34"/>
      <c r="F59" s="34"/>
      <c r="G59" s="34"/>
      <c r="H59" s="34"/>
      <c r="I59" s="34"/>
    </row>
    <row r="60" spans="1:9" ht="12.75" customHeight="1">
      <c r="A60" s="34"/>
      <c r="B60" s="34"/>
      <c r="C60" s="34"/>
      <c r="D60" s="34"/>
      <c r="E60" s="34"/>
      <c r="F60" s="34"/>
      <c r="G60" s="34"/>
      <c r="H60" s="34"/>
      <c r="I60" s="34"/>
    </row>
    <row r="62" spans="2:9" s="132" customFormat="1" ht="12.75" customHeight="1">
      <c r="B62" s="103" t="s">
        <v>10</v>
      </c>
      <c r="D62" s="103" t="s">
        <v>163</v>
      </c>
      <c r="I62" s="185" t="s">
        <v>132</v>
      </c>
    </row>
    <row r="63" ht="12.75" customHeight="1" thickBot="1">
      <c r="B63" s="3"/>
    </row>
    <row r="64" spans="2:9" ht="12.75" customHeight="1">
      <c r="B64" s="306" t="s">
        <v>0</v>
      </c>
      <c r="C64" s="311" t="s">
        <v>7</v>
      </c>
      <c r="D64" s="313" t="s">
        <v>1</v>
      </c>
      <c r="E64" s="304"/>
      <c r="F64" s="304"/>
      <c r="G64" s="304"/>
      <c r="H64" s="304"/>
      <c r="I64" s="305"/>
    </row>
    <row r="65" spans="2:9" ht="12.75" customHeight="1" thickBot="1">
      <c r="B65" s="308"/>
      <c r="C65" s="312"/>
      <c r="D65" s="244" t="s">
        <v>156</v>
      </c>
      <c r="E65" s="60">
        <v>2010</v>
      </c>
      <c r="F65" s="60">
        <v>2011</v>
      </c>
      <c r="G65" s="60">
        <v>2012</v>
      </c>
      <c r="H65" s="60">
        <v>2013</v>
      </c>
      <c r="I65" s="61">
        <v>2014</v>
      </c>
    </row>
    <row r="66" spans="2:9" ht="12.75" customHeight="1">
      <c r="B66" s="306" t="s">
        <v>6</v>
      </c>
      <c r="C66" s="117" t="s">
        <v>2</v>
      </c>
      <c r="D66" s="28">
        <v>169</v>
      </c>
      <c r="E66" s="12">
        <v>169</v>
      </c>
      <c r="F66" s="12">
        <v>169</v>
      </c>
      <c r="G66" s="12">
        <v>169</v>
      </c>
      <c r="H66" s="12">
        <v>169</v>
      </c>
      <c r="I66" s="36">
        <v>169</v>
      </c>
    </row>
    <row r="67" spans="2:9" ht="12.75" customHeight="1">
      <c r="B67" s="307"/>
      <c r="C67" s="57" t="s">
        <v>3</v>
      </c>
      <c r="D67" s="29">
        <v>16279</v>
      </c>
      <c r="E67" s="2">
        <v>16279</v>
      </c>
      <c r="F67" s="2">
        <v>16279</v>
      </c>
      <c r="G67" s="2">
        <v>16279</v>
      </c>
      <c r="H67" s="2">
        <v>16279</v>
      </c>
      <c r="I67" s="37">
        <v>16279</v>
      </c>
    </row>
    <row r="68" spans="2:9" ht="12.75" customHeight="1" thickBot="1">
      <c r="B68" s="308"/>
      <c r="C68" s="58" t="s">
        <v>4</v>
      </c>
      <c r="D68" s="63">
        <f aca="true" t="shared" si="7" ref="D68:I68">D67/D66</f>
        <v>96.32544378698225</v>
      </c>
      <c r="E68" s="16">
        <f t="shared" si="7"/>
        <v>96.32544378698225</v>
      </c>
      <c r="F68" s="16">
        <f t="shared" si="7"/>
        <v>96.32544378698225</v>
      </c>
      <c r="G68" s="16">
        <f t="shared" si="7"/>
        <v>96.32544378698225</v>
      </c>
      <c r="H68" s="16">
        <f t="shared" si="7"/>
        <v>96.32544378698225</v>
      </c>
      <c r="I68" s="39">
        <f t="shared" si="7"/>
        <v>96.32544378698225</v>
      </c>
    </row>
    <row r="69" spans="2:9" ht="12.75" customHeight="1">
      <c r="B69" s="309" t="s">
        <v>8</v>
      </c>
      <c r="C69" s="56" t="s">
        <v>2</v>
      </c>
      <c r="D69" s="114">
        <v>54</v>
      </c>
      <c r="E69" s="115">
        <v>56</v>
      </c>
      <c r="F69" s="115">
        <v>57</v>
      </c>
      <c r="G69" s="115">
        <v>59</v>
      </c>
      <c r="H69" s="115">
        <v>61</v>
      </c>
      <c r="I69" s="116">
        <v>61</v>
      </c>
    </row>
    <row r="70" spans="2:9" ht="12.75" customHeight="1">
      <c r="B70" s="309"/>
      <c r="C70" s="57" t="s">
        <v>5</v>
      </c>
      <c r="D70" s="30">
        <f aca="true" t="shared" si="8" ref="D70:I70">D69/D66*100</f>
        <v>31.952662721893493</v>
      </c>
      <c r="E70" s="62">
        <f t="shared" si="8"/>
        <v>33.13609467455622</v>
      </c>
      <c r="F70" s="62">
        <f t="shared" si="8"/>
        <v>33.72781065088758</v>
      </c>
      <c r="G70" s="62">
        <f t="shared" si="8"/>
        <v>34.9112426035503</v>
      </c>
      <c r="H70" s="62">
        <f t="shared" si="8"/>
        <v>36.09467455621302</v>
      </c>
      <c r="I70" s="64">
        <f t="shared" si="8"/>
        <v>36.09467455621302</v>
      </c>
    </row>
    <row r="71" spans="2:9" ht="12.75" customHeight="1">
      <c r="B71" s="309"/>
      <c r="C71" s="57" t="s">
        <v>3</v>
      </c>
      <c r="D71" s="29">
        <v>15781</v>
      </c>
      <c r="E71" s="2">
        <v>15854</v>
      </c>
      <c r="F71" s="2">
        <v>15922</v>
      </c>
      <c r="G71" s="2">
        <v>16042</v>
      </c>
      <c r="H71" s="2">
        <v>16202</v>
      </c>
      <c r="I71" s="37">
        <v>16202</v>
      </c>
    </row>
    <row r="72" spans="2:9" ht="12.75" customHeight="1">
      <c r="B72" s="309"/>
      <c r="C72" s="57" t="s">
        <v>5</v>
      </c>
      <c r="D72" s="13">
        <f aca="true" t="shared" si="9" ref="D72:I72">D71/D67*100</f>
        <v>96.9408440321887</v>
      </c>
      <c r="E72" s="15">
        <f t="shared" si="9"/>
        <v>97.38927452546226</v>
      </c>
      <c r="F72" s="15">
        <f t="shared" si="9"/>
        <v>97.80699060138829</v>
      </c>
      <c r="G72" s="15">
        <f t="shared" si="9"/>
        <v>98.54413661772836</v>
      </c>
      <c r="H72" s="15">
        <f t="shared" si="9"/>
        <v>99.52699797284845</v>
      </c>
      <c r="I72" s="38">
        <f t="shared" si="9"/>
        <v>99.52699797284845</v>
      </c>
    </row>
    <row r="73" spans="2:9" ht="12.75" customHeight="1" thickBot="1">
      <c r="B73" s="310"/>
      <c r="C73" s="58" t="s">
        <v>4</v>
      </c>
      <c r="D73" s="14">
        <f aca="true" t="shared" si="10" ref="D73:I73">D71/D69</f>
        <v>292.24074074074076</v>
      </c>
      <c r="E73" s="16">
        <f t="shared" si="10"/>
        <v>283.10714285714283</v>
      </c>
      <c r="F73" s="16">
        <f t="shared" si="10"/>
        <v>279.3333333333333</v>
      </c>
      <c r="G73" s="16">
        <f t="shared" si="10"/>
        <v>271.89830508474574</v>
      </c>
      <c r="H73" s="16">
        <f t="shared" si="10"/>
        <v>265.60655737704917</v>
      </c>
      <c r="I73" s="39">
        <f t="shared" si="10"/>
        <v>265.60655737704917</v>
      </c>
    </row>
    <row r="75" ht="12.75" customHeight="1">
      <c r="I75" s="4"/>
    </row>
    <row r="76" ht="12.75" customHeight="1" thickBot="1"/>
    <row r="77" spans="2:9" ht="12.75" customHeight="1">
      <c r="B77" s="306" t="s">
        <v>0</v>
      </c>
      <c r="C77" s="311" t="s">
        <v>7</v>
      </c>
      <c r="D77" s="304" t="s">
        <v>9</v>
      </c>
      <c r="E77" s="304"/>
      <c r="F77" s="304"/>
      <c r="G77" s="304"/>
      <c r="H77" s="304"/>
      <c r="I77" s="305"/>
    </row>
    <row r="78" spans="2:9" ht="12.75" customHeight="1" thickBot="1">
      <c r="B78" s="308"/>
      <c r="C78" s="312"/>
      <c r="D78" s="244" t="s">
        <v>156</v>
      </c>
      <c r="E78" s="60">
        <v>2010</v>
      </c>
      <c r="F78" s="60">
        <v>2011</v>
      </c>
      <c r="G78" s="60">
        <v>2012</v>
      </c>
      <c r="H78" s="60">
        <v>2013</v>
      </c>
      <c r="I78" s="61">
        <v>2014</v>
      </c>
    </row>
    <row r="79" spans="2:9" ht="12.75" customHeight="1">
      <c r="B79" s="306" t="s">
        <v>6</v>
      </c>
      <c r="C79" s="111" t="s">
        <v>2</v>
      </c>
      <c r="D79" s="50">
        <f>D66-0</f>
        <v>169</v>
      </c>
      <c r="E79" s="52">
        <f aca="true" t="shared" si="11" ref="E79:I80">E66-D66</f>
        <v>0</v>
      </c>
      <c r="F79" s="52">
        <f t="shared" si="11"/>
        <v>0</v>
      </c>
      <c r="G79" s="52">
        <f t="shared" si="11"/>
        <v>0</v>
      </c>
      <c r="H79" s="52">
        <f t="shared" si="11"/>
        <v>0</v>
      </c>
      <c r="I79" s="53">
        <f t="shared" si="11"/>
        <v>0</v>
      </c>
    </row>
    <row r="80" spans="2:9" ht="12.75" customHeight="1">
      <c r="B80" s="307"/>
      <c r="C80" s="113" t="s">
        <v>3</v>
      </c>
      <c r="D80" s="51">
        <f>D67-0</f>
        <v>16279</v>
      </c>
      <c r="E80" s="54">
        <f t="shared" si="11"/>
        <v>0</v>
      </c>
      <c r="F80" s="54">
        <f t="shared" si="11"/>
        <v>0</v>
      </c>
      <c r="G80" s="54">
        <f t="shared" si="11"/>
        <v>0</v>
      </c>
      <c r="H80" s="54">
        <f t="shared" si="11"/>
        <v>0</v>
      </c>
      <c r="I80" s="55">
        <f t="shared" si="11"/>
        <v>0</v>
      </c>
    </row>
    <row r="81" spans="2:9" ht="12.75" customHeight="1" thickBot="1">
      <c r="B81" s="308"/>
      <c r="C81" s="110" t="s">
        <v>4</v>
      </c>
      <c r="D81" s="63">
        <f>D80/D79</f>
        <v>96.32544378698225</v>
      </c>
      <c r="E81" s="248">
        <v>0</v>
      </c>
      <c r="F81" s="248">
        <v>0</v>
      </c>
      <c r="G81" s="248">
        <v>0</v>
      </c>
      <c r="H81" s="248">
        <v>0</v>
      </c>
      <c r="I81" s="249">
        <v>0</v>
      </c>
    </row>
    <row r="82" spans="2:9" ht="12.75" customHeight="1">
      <c r="B82" s="309" t="s">
        <v>8</v>
      </c>
      <c r="C82" s="112" t="s">
        <v>2</v>
      </c>
      <c r="D82" s="118">
        <f>D69-0</f>
        <v>54</v>
      </c>
      <c r="E82" s="119">
        <f>E69-D69</f>
        <v>2</v>
      </c>
      <c r="F82" s="119">
        <f>F69-E69</f>
        <v>1</v>
      </c>
      <c r="G82" s="119">
        <f>G69-F69</f>
        <v>2</v>
      </c>
      <c r="H82" s="119">
        <f>H69-G69</f>
        <v>2</v>
      </c>
      <c r="I82" s="120">
        <f>I69-H69</f>
        <v>0</v>
      </c>
    </row>
    <row r="83" spans="2:9" ht="12.75" customHeight="1">
      <c r="B83" s="309"/>
      <c r="C83" s="113" t="s">
        <v>3</v>
      </c>
      <c r="D83" s="51">
        <f>D71-0</f>
        <v>15781</v>
      </c>
      <c r="E83" s="54">
        <f>E71-D71</f>
        <v>73</v>
      </c>
      <c r="F83" s="54">
        <f>F71-E71</f>
        <v>68</v>
      </c>
      <c r="G83" s="54">
        <f>G71-F71</f>
        <v>120</v>
      </c>
      <c r="H83" s="54">
        <f>H71-G71</f>
        <v>160</v>
      </c>
      <c r="I83" s="55">
        <f>I71-H71</f>
        <v>0</v>
      </c>
    </row>
    <row r="84" spans="2:9" ht="12.75" customHeight="1" thickBot="1">
      <c r="B84" s="310"/>
      <c r="C84" s="110" t="s">
        <v>4</v>
      </c>
      <c r="D84" s="63">
        <f>D83/D82</f>
        <v>292.24074074074076</v>
      </c>
      <c r="E84" s="65">
        <f>E83/E82</f>
        <v>36.5</v>
      </c>
      <c r="F84" s="65">
        <f>F83/F82</f>
        <v>68</v>
      </c>
      <c r="G84" s="65">
        <f>G83/G82</f>
        <v>60</v>
      </c>
      <c r="H84" s="65">
        <f>H83/H82</f>
        <v>80</v>
      </c>
      <c r="I84" s="249">
        <v>0</v>
      </c>
    </row>
    <row r="85" spans="2:9" ht="12.75" customHeight="1">
      <c r="B85" s="40"/>
      <c r="C85" s="41"/>
      <c r="D85" s="42"/>
      <c r="E85" s="43"/>
      <c r="F85" s="43"/>
      <c r="G85" s="43"/>
      <c r="H85" s="43"/>
      <c r="I85" s="43"/>
    </row>
    <row r="86" spans="4:9" ht="12.75" customHeight="1">
      <c r="D86" s="31"/>
      <c r="E86" s="31"/>
      <c r="F86" s="31"/>
      <c r="G86" s="31"/>
      <c r="H86" s="31"/>
      <c r="I86" s="31"/>
    </row>
    <row r="87" spans="4:9" s="25" customFormat="1" ht="12.75" customHeight="1">
      <c r="D87" s="31"/>
      <c r="E87" s="31"/>
      <c r="F87" s="31"/>
      <c r="G87" s="31"/>
      <c r="H87" s="31"/>
      <c r="I87" s="31"/>
    </row>
    <row r="88" spans="4:9" s="25" customFormat="1" ht="12.75" customHeight="1">
      <c r="D88" s="31"/>
      <c r="E88" s="31"/>
      <c r="F88" s="31"/>
      <c r="G88" s="31"/>
      <c r="H88" s="31"/>
      <c r="I88" s="31"/>
    </row>
    <row r="89" spans="6:7" s="25" customFormat="1" ht="12.75" customHeight="1">
      <c r="F89" s="26"/>
      <c r="G89" s="27"/>
    </row>
    <row r="90" spans="6:7" s="25" customFormat="1" ht="12.75" customHeight="1">
      <c r="F90" s="26"/>
      <c r="G90" s="27"/>
    </row>
    <row r="91" spans="6:7" s="25" customFormat="1" ht="12.75" customHeight="1">
      <c r="F91" s="26"/>
      <c r="G91" s="27"/>
    </row>
    <row r="93" ht="12.75" customHeight="1">
      <c r="B93" s="3"/>
    </row>
    <row r="95" ht="12.75" customHeight="1">
      <c r="B95" s="3"/>
    </row>
    <row r="96" ht="12.75" customHeight="1">
      <c r="B96" s="3"/>
    </row>
    <row r="113" spans="2:9" ht="12.75" customHeight="1">
      <c r="B113" s="303" t="s">
        <v>11</v>
      </c>
      <c r="C113" s="303"/>
      <c r="D113" s="303"/>
      <c r="E113" s="303"/>
      <c r="F113" s="303"/>
      <c r="G113" s="303"/>
      <c r="H113" s="303"/>
      <c r="I113" s="303"/>
    </row>
    <row r="114" spans="1:9" ht="12.75" customHeight="1">
      <c r="A114" s="303" t="s">
        <v>159</v>
      </c>
      <c r="B114" s="303"/>
      <c r="C114" s="303"/>
      <c r="D114" s="303"/>
      <c r="E114" s="303"/>
      <c r="F114" s="303"/>
      <c r="G114" s="303"/>
      <c r="H114" s="303"/>
      <c r="I114" s="303"/>
    </row>
    <row r="115" spans="1:9" ht="12.75" customHeight="1">
      <c r="A115" s="34"/>
      <c r="B115" s="34"/>
      <c r="C115" s="34"/>
      <c r="D115" s="34"/>
      <c r="E115" s="34"/>
      <c r="F115" s="34"/>
      <c r="G115" s="34"/>
      <c r="H115" s="34"/>
      <c r="I115" s="34"/>
    </row>
    <row r="116" spans="1:9" ht="12.75" customHeight="1">
      <c r="A116" s="34"/>
      <c r="B116" s="34"/>
      <c r="C116" s="34"/>
      <c r="D116" s="34"/>
      <c r="E116" s="34"/>
      <c r="F116" s="34"/>
      <c r="G116" s="34"/>
      <c r="H116" s="34"/>
      <c r="I116" s="34"/>
    </row>
    <row r="118" spans="2:9" s="132" customFormat="1" ht="12.75" customHeight="1">
      <c r="B118" s="103" t="s">
        <v>10</v>
      </c>
      <c r="D118" s="347" t="s">
        <v>160</v>
      </c>
      <c r="E118" s="348"/>
      <c r="F118" s="348"/>
      <c r="G118" s="348"/>
      <c r="H118" s="348"/>
      <c r="I118" s="349" t="s">
        <v>133</v>
      </c>
    </row>
    <row r="119" spans="2:7" ht="12.75" customHeight="1" thickBot="1">
      <c r="B119" s="109"/>
      <c r="C119" s="132"/>
      <c r="D119" s="132"/>
      <c r="E119" s="132"/>
      <c r="F119" s="132"/>
      <c r="G119" s="132"/>
    </row>
    <row r="120" spans="2:9" ht="12.75" customHeight="1">
      <c r="B120" s="293" t="s">
        <v>0</v>
      </c>
      <c r="C120" s="301" t="s">
        <v>7</v>
      </c>
      <c r="D120" s="293" t="s">
        <v>1</v>
      </c>
      <c r="E120" s="294"/>
      <c r="F120" s="294"/>
      <c r="G120" s="294"/>
      <c r="H120" s="294"/>
      <c r="I120" s="295"/>
    </row>
    <row r="121" spans="2:9" ht="12.75" customHeight="1" thickBot="1">
      <c r="B121" s="297"/>
      <c r="C121" s="302"/>
      <c r="D121" s="244" t="s">
        <v>156</v>
      </c>
      <c r="E121" s="60">
        <v>2010</v>
      </c>
      <c r="F121" s="60">
        <v>2011</v>
      </c>
      <c r="G121" s="60">
        <v>2012</v>
      </c>
      <c r="H121" s="60">
        <v>2013</v>
      </c>
      <c r="I121" s="61">
        <v>2014</v>
      </c>
    </row>
    <row r="122" spans="2:9" ht="12.75" customHeight="1">
      <c r="B122" s="293" t="s">
        <v>6</v>
      </c>
      <c r="C122" s="117" t="s">
        <v>2</v>
      </c>
      <c r="D122" s="28">
        <v>2376</v>
      </c>
      <c r="E122" s="12">
        <v>2450</v>
      </c>
      <c r="F122" s="12">
        <v>2539</v>
      </c>
      <c r="G122" s="12">
        <v>2545</v>
      </c>
      <c r="H122" s="12">
        <v>2420</v>
      </c>
      <c r="I122" s="36">
        <v>2444</v>
      </c>
    </row>
    <row r="123" spans="2:9" ht="12.75" customHeight="1">
      <c r="B123" s="296"/>
      <c r="C123" s="57" t="s">
        <v>3</v>
      </c>
      <c r="D123" s="29">
        <v>52283</v>
      </c>
      <c r="E123" s="2">
        <v>52367</v>
      </c>
      <c r="F123" s="2">
        <v>52940</v>
      </c>
      <c r="G123" s="2">
        <v>52965</v>
      </c>
      <c r="H123" s="2">
        <v>49673</v>
      </c>
      <c r="I123" s="37">
        <v>49847</v>
      </c>
    </row>
    <row r="124" spans="2:9" ht="12.75" customHeight="1" thickBot="1">
      <c r="B124" s="297"/>
      <c r="C124" s="58" t="s">
        <v>4</v>
      </c>
      <c r="D124" s="63">
        <f aca="true" t="shared" si="12" ref="D124:I124">D123/D122</f>
        <v>22.00462962962963</v>
      </c>
      <c r="E124" s="16">
        <f t="shared" si="12"/>
        <v>21.374285714285715</v>
      </c>
      <c r="F124" s="16">
        <f t="shared" si="12"/>
        <v>20.850728633320205</v>
      </c>
      <c r="G124" s="16">
        <f t="shared" si="12"/>
        <v>20.81139489194499</v>
      </c>
      <c r="H124" s="16">
        <f t="shared" si="12"/>
        <v>20.52603305785124</v>
      </c>
      <c r="I124" s="39">
        <f t="shared" si="12"/>
        <v>20.395662847790508</v>
      </c>
    </row>
    <row r="125" spans="2:9" ht="12.75" customHeight="1">
      <c r="B125" s="298" t="s">
        <v>8</v>
      </c>
      <c r="C125" s="56" t="s">
        <v>2</v>
      </c>
      <c r="D125" s="114">
        <v>1737</v>
      </c>
      <c r="E125" s="115">
        <v>1764</v>
      </c>
      <c r="F125" s="115">
        <v>1827</v>
      </c>
      <c r="G125" s="115">
        <v>1830</v>
      </c>
      <c r="H125" s="115">
        <v>1772</v>
      </c>
      <c r="I125" s="116">
        <v>1804</v>
      </c>
    </row>
    <row r="126" spans="2:9" ht="12.75" customHeight="1">
      <c r="B126" s="299"/>
      <c r="C126" s="57" t="s">
        <v>5</v>
      </c>
      <c r="D126" s="30">
        <f aca="true" t="shared" si="13" ref="D126:I126">D125/D122*100</f>
        <v>73.10606060606061</v>
      </c>
      <c r="E126" s="62">
        <f t="shared" si="13"/>
        <v>72</v>
      </c>
      <c r="F126" s="62">
        <f t="shared" si="13"/>
        <v>71.95746356833399</v>
      </c>
      <c r="G126" s="62">
        <f t="shared" si="13"/>
        <v>71.90569744597249</v>
      </c>
      <c r="H126" s="62">
        <f t="shared" si="13"/>
        <v>73.22314049586777</v>
      </c>
      <c r="I126" s="64">
        <f t="shared" si="13"/>
        <v>73.81342062193126</v>
      </c>
    </row>
    <row r="127" spans="2:9" ht="12.75" customHeight="1">
      <c r="B127" s="299"/>
      <c r="C127" s="57" t="s">
        <v>3</v>
      </c>
      <c r="D127" s="29">
        <v>50135</v>
      </c>
      <c r="E127" s="2">
        <v>50212</v>
      </c>
      <c r="F127" s="2">
        <v>50610</v>
      </c>
      <c r="G127" s="2">
        <v>50615</v>
      </c>
      <c r="H127" s="2">
        <v>47367</v>
      </c>
      <c r="I127" s="37">
        <v>47555</v>
      </c>
    </row>
    <row r="128" spans="2:9" ht="12.75" customHeight="1">
      <c r="B128" s="299"/>
      <c r="C128" s="57" t="s">
        <v>5</v>
      </c>
      <c r="D128" s="13">
        <f aca="true" t="shared" si="14" ref="D128:I128">D127/D123*100</f>
        <v>95.8915900005738</v>
      </c>
      <c r="E128" s="15">
        <f t="shared" si="14"/>
        <v>95.8848129547234</v>
      </c>
      <c r="F128" s="15">
        <f t="shared" si="14"/>
        <v>95.59879108424632</v>
      </c>
      <c r="G128" s="15">
        <f t="shared" si="14"/>
        <v>95.56310771264043</v>
      </c>
      <c r="H128" s="15">
        <f t="shared" si="14"/>
        <v>95.35763895879049</v>
      </c>
      <c r="I128" s="38">
        <f t="shared" si="14"/>
        <v>95.40192990551087</v>
      </c>
    </row>
    <row r="129" spans="2:9" ht="12.75" customHeight="1" thickBot="1">
      <c r="B129" s="300"/>
      <c r="C129" s="58" t="s">
        <v>4</v>
      </c>
      <c r="D129" s="14">
        <f aca="true" t="shared" si="15" ref="D129:I129">D127/D125</f>
        <v>28.862982153137594</v>
      </c>
      <c r="E129" s="16">
        <f t="shared" si="15"/>
        <v>28.46485260770975</v>
      </c>
      <c r="F129" s="16">
        <f t="shared" si="15"/>
        <v>27.701149425287355</v>
      </c>
      <c r="G129" s="16">
        <f t="shared" si="15"/>
        <v>27.65846994535519</v>
      </c>
      <c r="H129" s="16">
        <f t="shared" si="15"/>
        <v>26.73081264108352</v>
      </c>
      <c r="I129" s="39">
        <f t="shared" si="15"/>
        <v>26.360864745011085</v>
      </c>
    </row>
    <row r="131" ht="12.75" customHeight="1">
      <c r="I131" s="4"/>
    </row>
    <row r="132" ht="12.75" customHeight="1" thickBot="1"/>
    <row r="133" spans="2:9" ht="12.75" customHeight="1">
      <c r="B133" s="293" t="s">
        <v>0</v>
      </c>
      <c r="C133" s="301" t="s">
        <v>7</v>
      </c>
      <c r="D133" s="293" t="s">
        <v>9</v>
      </c>
      <c r="E133" s="294"/>
      <c r="F133" s="294"/>
      <c r="G133" s="294"/>
      <c r="H133" s="294"/>
      <c r="I133" s="295"/>
    </row>
    <row r="134" spans="2:9" ht="12.75" customHeight="1" thickBot="1">
      <c r="B134" s="297"/>
      <c r="C134" s="302"/>
      <c r="D134" s="244" t="s">
        <v>156</v>
      </c>
      <c r="E134" s="60">
        <v>2010</v>
      </c>
      <c r="F134" s="60">
        <v>2011</v>
      </c>
      <c r="G134" s="60">
        <v>2012</v>
      </c>
      <c r="H134" s="60">
        <v>2013</v>
      </c>
      <c r="I134" s="61">
        <v>2014</v>
      </c>
    </row>
    <row r="135" spans="2:9" ht="12.75" customHeight="1">
      <c r="B135" s="293" t="s">
        <v>6</v>
      </c>
      <c r="C135" s="117" t="s">
        <v>2</v>
      </c>
      <c r="D135" s="50">
        <f>D122-0</f>
        <v>2376</v>
      </c>
      <c r="E135" s="52">
        <f aca="true" t="shared" si="16" ref="E135:I136">E122-D122</f>
        <v>74</v>
      </c>
      <c r="F135" s="52">
        <f t="shared" si="16"/>
        <v>89</v>
      </c>
      <c r="G135" s="52">
        <f t="shared" si="16"/>
        <v>6</v>
      </c>
      <c r="H135" s="52">
        <f t="shared" si="16"/>
        <v>-125</v>
      </c>
      <c r="I135" s="53">
        <f t="shared" si="16"/>
        <v>24</v>
      </c>
    </row>
    <row r="136" spans="2:9" ht="12.75" customHeight="1">
      <c r="B136" s="296"/>
      <c r="C136" s="57" t="s">
        <v>3</v>
      </c>
      <c r="D136" s="51">
        <f>D123-0</f>
        <v>52283</v>
      </c>
      <c r="E136" s="54">
        <f t="shared" si="16"/>
        <v>84</v>
      </c>
      <c r="F136" s="54">
        <f t="shared" si="16"/>
        <v>573</v>
      </c>
      <c r="G136" s="54">
        <f t="shared" si="16"/>
        <v>25</v>
      </c>
      <c r="H136" s="54">
        <f t="shared" si="16"/>
        <v>-3292</v>
      </c>
      <c r="I136" s="55">
        <f t="shared" si="16"/>
        <v>174</v>
      </c>
    </row>
    <row r="137" spans="2:9" ht="12.75" customHeight="1" thickBot="1">
      <c r="B137" s="297"/>
      <c r="C137" s="58" t="s">
        <v>4</v>
      </c>
      <c r="D137" s="63">
        <f aca="true" t="shared" si="17" ref="D137:I137">D136/D135</f>
        <v>22.00462962962963</v>
      </c>
      <c r="E137" s="65">
        <f t="shared" si="17"/>
        <v>1.135135135135135</v>
      </c>
      <c r="F137" s="65">
        <f t="shared" si="17"/>
        <v>6.438202247191011</v>
      </c>
      <c r="G137" s="65">
        <f t="shared" si="17"/>
        <v>4.166666666666667</v>
      </c>
      <c r="H137" s="65">
        <f t="shared" si="17"/>
        <v>26.336</v>
      </c>
      <c r="I137" s="66">
        <f t="shared" si="17"/>
        <v>7.25</v>
      </c>
    </row>
    <row r="138" spans="2:9" ht="12.75" customHeight="1">
      <c r="B138" s="298" t="s">
        <v>8</v>
      </c>
      <c r="C138" s="56" t="s">
        <v>2</v>
      </c>
      <c r="D138" s="118">
        <f>D125-0</f>
        <v>1737</v>
      </c>
      <c r="E138" s="119">
        <f>E125-D125</f>
        <v>27</v>
      </c>
      <c r="F138" s="119">
        <f>F125-E125</f>
        <v>63</v>
      </c>
      <c r="G138" s="119">
        <f>G125-F125</f>
        <v>3</v>
      </c>
      <c r="H138" s="119">
        <f>H125-G125</f>
        <v>-58</v>
      </c>
      <c r="I138" s="120">
        <f>I125-H125</f>
        <v>32</v>
      </c>
    </row>
    <row r="139" spans="2:9" ht="12.75" customHeight="1">
      <c r="B139" s="299"/>
      <c r="C139" s="57" t="s">
        <v>3</v>
      </c>
      <c r="D139" s="51">
        <f>D127-0</f>
        <v>50135</v>
      </c>
      <c r="E139" s="54">
        <f>E127-D127</f>
        <v>77</v>
      </c>
      <c r="F139" s="54">
        <f>F127-E127</f>
        <v>398</v>
      </c>
      <c r="G139" s="54">
        <f>G127-F127</f>
        <v>5</v>
      </c>
      <c r="H139" s="54">
        <f>H127-G127</f>
        <v>-3248</v>
      </c>
      <c r="I139" s="55">
        <f>I127-H127</f>
        <v>188</v>
      </c>
    </row>
    <row r="140" spans="2:9" ht="12.75" customHeight="1" thickBot="1">
      <c r="B140" s="300"/>
      <c r="C140" s="58" t="s">
        <v>4</v>
      </c>
      <c r="D140" s="63">
        <f aca="true" t="shared" si="18" ref="D140:I140">D139/D138</f>
        <v>28.862982153137594</v>
      </c>
      <c r="E140" s="65">
        <f t="shared" si="18"/>
        <v>2.8518518518518516</v>
      </c>
      <c r="F140" s="65">
        <f t="shared" si="18"/>
        <v>6.317460317460317</v>
      </c>
      <c r="G140" s="65">
        <f t="shared" si="18"/>
        <v>1.6666666666666667</v>
      </c>
      <c r="H140" s="65">
        <f t="shared" si="18"/>
        <v>56</v>
      </c>
      <c r="I140" s="66">
        <f t="shared" si="18"/>
        <v>5.875</v>
      </c>
    </row>
    <row r="141" spans="2:9" ht="12.75" customHeight="1">
      <c r="B141" s="40"/>
      <c r="C141" s="41"/>
      <c r="D141" s="42"/>
      <c r="E141" s="43"/>
      <c r="F141" s="43"/>
      <c r="G141" s="43"/>
      <c r="H141" s="43"/>
      <c r="I141" s="43"/>
    </row>
    <row r="142" spans="4:9" ht="12.75" customHeight="1">
      <c r="D142" s="31"/>
      <c r="E142" s="31"/>
      <c r="F142" s="31"/>
      <c r="G142" s="31"/>
      <c r="H142" s="31"/>
      <c r="I142" s="31"/>
    </row>
    <row r="143" spans="4:9" s="25" customFormat="1" ht="12.75" customHeight="1">
      <c r="D143" s="31"/>
      <c r="E143" s="31"/>
      <c r="F143" s="31"/>
      <c r="G143" s="31"/>
      <c r="H143" s="31"/>
      <c r="I143" s="31"/>
    </row>
    <row r="144" spans="4:9" s="25" customFormat="1" ht="12.75" customHeight="1">
      <c r="D144" s="31"/>
      <c r="E144" s="31"/>
      <c r="F144" s="31"/>
      <c r="G144" s="31"/>
      <c r="H144" s="31"/>
      <c r="I144" s="31"/>
    </row>
    <row r="145" spans="6:7" s="25" customFormat="1" ht="12.75" customHeight="1">
      <c r="F145" s="26"/>
      <c r="G145" s="27"/>
    </row>
    <row r="146" spans="6:7" s="25" customFormat="1" ht="12.75" customHeight="1">
      <c r="F146" s="26"/>
      <c r="G146" s="27"/>
    </row>
    <row r="147" spans="6:7" s="25" customFormat="1" ht="12.75" customHeight="1">
      <c r="F147" s="26"/>
      <c r="G147" s="27"/>
    </row>
    <row r="149" ht="12.75" customHeight="1">
      <c r="B149" s="3"/>
    </row>
    <row r="151" ht="12.75" customHeight="1">
      <c r="B151" s="3"/>
    </row>
    <row r="152" ht="12.75" customHeight="1">
      <c r="B152" s="3"/>
    </row>
    <row r="169" spans="2:9" ht="12.75" customHeight="1">
      <c r="B169" s="303" t="s">
        <v>11</v>
      </c>
      <c r="C169" s="303"/>
      <c r="D169" s="303"/>
      <c r="E169" s="303"/>
      <c r="F169" s="303"/>
      <c r="G169" s="303"/>
      <c r="H169" s="303"/>
      <c r="I169" s="303"/>
    </row>
    <row r="170" spans="1:9" ht="12.75" customHeight="1">
      <c r="A170" s="303" t="s">
        <v>159</v>
      </c>
      <c r="B170" s="303"/>
      <c r="C170" s="303"/>
      <c r="D170" s="303"/>
      <c r="E170" s="303"/>
      <c r="F170" s="303"/>
      <c r="G170" s="303"/>
      <c r="H170" s="303"/>
      <c r="I170" s="303"/>
    </row>
    <row r="171" spans="1:9" ht="12.75" customHeight="1">
      <c r="A171" s="34"/>
      <c r="B171" s="34"/>
      <c r="C171" s="34"/>
      <c r="D171" s="34"/>
      <c r="E171" s="34"/>
      <c r="F171" s="34"/>
      <c r="G171" s="34"/>
      <c r="H171" s="34"/>
      <c r="I171" s="34"/>
    </row>
    <row r="172" spans="1:9" ht="12.75" customHeight="1">
      <c r="A172" s="34"/>
      <c r="B172" s="34"/>
      <c r="C172" s="34"/>
      <c r="D172" s="34"/>
      <c r="E172" s="34"/>
      <c r="F172" s="34"/>
      <c r="G172" s="34"/>
      <c r="H172" s="34"/>
      <c r="I172" s="34"/>
    </row>
    <row r="174" spans="2:9" ht="12.75" customHeight="1">
      <c r="B174" s="5" t="s">
        <v>10</v>
      </c>
      <c r="D174" s="5" t="s">
        <v>152</v>
      </c>
      <c r="I174" s="4" t="s">
        <v>134</v>
      </c>
    </row>
    <row r="175" ht="12.75" customHeight="1" thickBot="1">
      <c r="B175" s="3"/>
    </row>
    <row r="176" spans="2:9" ht="12.75" customHeight="1">
      <c r="B176" s="293" t="s">
        <v>0</v>
      </c>
      <c r="C176" s="301" t="s">
        <v>7</v>
      </c>
      <c r="D176" s="293" t="s">
        <v>1</v>
      </c>
      <c r="E176" s="294"/>
      <c r="F176" s="294"/>
      <c r="G176" s="294"/>
      <c r="H176" s="294"/>
      <c r="I176" s="295"/>
    </row>
    <row r="177" spans="2:9" ht="12.75" customHeight="1" thickBot="1">
      <c r="B177" s="297"/>
      <c r="C177" s="302"/>
      <c r="D177" s="244" t="s">
        <v>156</v>
      </c>
      <c r="E177" s="60">
        <v>2010</v>
      </c>
      <c r="F177" s="60">
        <v>2011</v>
      </c>
      <c r="G177" s="60">
        <v>2012</v>
      </c>
      <c r="H177" s="60">
        <v>2013</v>
      </c>
      <c r="I177" s="61">
        <v>2014</v>
      </c>
    </row>
    <row r="178" spans="2:9" ht="12.75" customHeight="1">
      <c r="B178" s="293" t="s">
        <v>6</v>
      </c>
      <c r="C178" s="117" t="s">
        <v>2</v>
      </c>
      <c r="D178" s="67">
        <f aca="true" t="shared" si="19" ref="D178:I179">D11+D66+D122</f>
        <v>99452</v>
      </c>
      <c r="E178" s="70">
        <f t="shared" si="19"/>
        <v>101724</v>
      </c>
      <c r="F178" s="70">
        <f t="shared" si="19"/>
        <v>102098</v>
      </c>
      <c r="G178" s="70">
        <f t="shared" si="19"/>
        <v>98782</v>
      </c>
      <c r="H178" s="70">
        <f t="shared" si="19"/>
        <v>99012</v>
      </c>
      <c r="I178" s="71">
        <f t="shared" si="19"/>
        <v>98791</v>
      </c>
    </row>
    <row r="179" spans="2:9" ht="12.75" customHeight="1">
      <c r="B179" s="296"/>
      <c r="C179" s="57" t="s">
        <v>3</v>
      </c>
      <c r="D179" s="68">
        <f t="shared" si="19"/>
        <v>1000526</v>
      </c>
      <c r="E179" s="69">
        <f t="shared" si="19"/>
        <v>1008142</v>
      </c>
      <c r="F179" s="69">
        <f t="shared" si="19"/>
        <v>1013907</v>
      </c>
      <c r="G179" s="69">
        <f t="shared" si="19"/>
        <v>1012169</v>
      </c>
      <c r="H179" s="69">
        <f t="shared" si="19"/>
        <v>1012272</v>
      </c>
      <c r="I179" s="72">
        <f t="shared" si="19"/>
        <v>1013943</v>
      </c>
    </row>
    <row r="180" spans="2:9" ht="12.75" customHeight="1" thickBot="1">
      <c r="B180" s="297"/>
      <c r="C180" s="58" t="s">
        <v>4</v>
      </c>
      <c r="D180" s="63">
        <f aca="true" t="shared" si="20" ref="D180:I180">D179/D178</f>
        <v>10.060390942364156</v>
      </c>
      <c r="E180" s="16">
        <f t="shared" si="20"/>
        <v>9.910561912626322</v>
      </c>
      <c r="F180" s="16">
        <f t="shared" si="20"/>
        <v>9.930723422593978</v>
      </c>
      <c r="G180" s="16">
        <f t="shared" si="20"/>
        <v>10.246492275920714</v>
      </c>
      <c r="H180" s="16">
        <f t="shared" si="20"/>
        <v>10.223730456914314</v>
      </c>
      <c r="I180" s="39">
        <f t="shared" si="20"/>
        <v>10.263515907319492</v>
      </c>
    </row>
    <row r="181" spans="2:9" ht="12.75" customHeight="1">
      <c r="B181" s="298" t="s">
        <v>8</v>
      </c>
      <c r="C181" s="56" t="s">
        <v>2</v>
      </c>
      <c r="D181" s="122">
        <f aca="true" t="shared" si="21" ref="D181:I181">D14+D69+D125</f>
        <v>60786</v>
      </c>
      <c r="E181" s="123">
        <f t="shared" si="21"/>
        <v>61576</v>
      </c>
      <c r="F181" s="123">
        <f t="shared" si="21"/>
        <v>63119</v>
      </c>
      <c r="G181" s="123">
        <f t="shared" si="21"/>
        <v>63914</v>
      </c>
      <c r="H181" s="123">
        <f t="shared" si="21"/>
        <v>64378</v>
      </c>
      <c r="I181" s="124">
        <f t="shared" si="21"/>
        <v>65026</v>
      </c>
    </row>
    <row r="182" spans="2:9" ht="12.75" customHeight="1">
      <c r="B182" s="299"/>
      <c r="C182" s="57" t="s">
        <v>5</v>
      </c>
      <c r="D182" s="30">
        <f aca="true" t="shared" si="22" ref="D182:I182">D181/D178*100</f>
        <v>61.120942766359654</v>
      </c>
      <c r="E182" s="62">
        <f t="shared" si="22"/>
        <v>60.53242106090991</v>
      </c>
      <c r="F182" s="62">
        <f t="shared" si="22"/>
        <v>61.82197496522949</v>
      </c>
      <c r="G182" s="62">
        <f t="shared" si="22"/>
        <v>64.70207122755158</v>
      </c>
      <c r="H182" s="62">
        <f t="shared" si="22"/>
        <v>65.02040156748677</v>
      </c>
      <c r="I182" s="64">
        <f t="shared" si="22"/>
        <v>65.82178538530837</v>
      </c>
    </row>
    <row r="183" spans="2:9" ht="12.75" customHeight="1">
      <c r="B183" s="299"/>
      <c r="C183" s="57" t="s">
        <v>3</v>
      </c>
      <c r="D183" s="68">
        <f aca="true" t="shared" si="23" ref="D183:I183">D16+D71+D127</f>
        <v>909964</v>
      </c>
      <c r="E183" s="69">
        <f t="shared" si="23"/>
        <v>915253</v>
      </c>
      <c r="F183" s="69">
        <f t="shared" si="23"/>
        <v>924192</v>
      </c>
      <c r="G183" s="69">
        <f t="shared" si="23"/>
        <v>931451</v>
      </c>
      <c r="H183" s="69">
        <f t="shared" si="23"/>
        <v>934941</v>
      </c>
      <c r="I183" s="72">
        <f t="shared" si="23"/>
        <v>941833</v>
      </c>
    </row>
    <row r="184" spans="2:9" ht="12.75" customHeight="1">
      <c r="B184" s="299"/>
      <c r="C184" s="57" t="s">
        <v>5</v>
      </c>
      <c r="D184" s="13">
        <f aca="true" t="shared" si="24" ref="D184:I184">D183/D179*100</f>
        <v>90.94856105688407</v>
      </c>
      <c r="E184" s="15">
        <f t="shared" si="24"/>
        <v>90.78611941571722</v>
      </c>
      <c r="F184" s="15">
        <f t="shared" si="24"/>
        <v>91.1515553201625</v>
      </c>
      <c r="G184" s="15">
        <f t="shared" si="24"/>
        <v>92.02524479607655</v>
      </c>
      <c r="H184" s="15">
        <f t="shared" si="24"/>
        <v>92.36065010194888</v>
      </c>
      <c r="I184" s="38">
        <f t="shared" si="24"/>
        <v>92.88816037982411</v>
      </c>
    </row>
    <row r="185" spans="2:9" ht="12.75" customHeight="1" thickBot="1">
      <c r="B185" s="300"/>
      <c r="C185" s="58" t="s">
        <v>4</v>
      </c>
      <c r="D185" s="14">
        <f aca="true" t="shared" si="25" ref="D185:I185">D183/D181</f>
        <v>14.969960188201231</v>
      </c>
      <c r="E185" s="16">
        <f t="shared" si="25"/>
        <v>14.863794335455372</v>
      </c>
      <c r="F185" s="16">
        <f t="shared" si="25"/>
        <v>14.642057066810311</v>
      </c>
      <c r="G185" s="16">
        <f t="shared" si="25"/>
        <v>14.573505022373816</v>
      </c>
      <c r="H185" s="16">
        <f t="shared" si="25"/>
        <v>14.522678554785797</v>
      </c>
      <c r="I185" s="39">
        <f t="shared" si="25"/>
        <v>14.483944883585028</v>
      </c>
    </row>
    <row r="187" ht="12.75" customHeight="1">
      <c r="I187" s="4"/>
    </row>
    <row r="188" ht="12.75" customHeight="1" thickBot="1"/>
    <row r="189" spans="2:9" ht="12.75" customHeight="1">
      <c r="B189" s="293" t="s">
        <v>0</v>
      </c>
      <c r="C189" s="301" t="s">
        <v>7</v>
      </c>
      <c r="D189" s="293" t="s">
        <v>9</v>
      </c>
      <c r="E189" s="294"/>
      <c r="F189" s="294"/>
      <c r="G189" s="294"/>
      <c r="H189" s="294"/>
      <c r="I189" s="295"/>
    </row>
    <row r="190" spans="2:9" ht="12.75" customHeight="1" thickBot="1">
      <c r="B190" s="297"/>
      <c r="C190" s="302"/>
      <c r="D190" s="244" t="s">
        <v>156</v>
      </c>
      <c r="E190" s="60">
        <v>2010</v>
      </c>
      <c r="F190" s="60">
        <v>2011</v>
      </c>
      <c r="G190" s="60">
        <v>2012</v>
      </c>
      <c r="H190" s="60">
        <v>2013</v>
      </c>
      <c r="I190" s="61">
        <v>2014</v>
      </c>
    </row>
    <row r="191" spans="2:9" ht="12.75" customHeight="1">
      <c r="B191" s="293" t="s">
        <v>6</v>
      </c>
      <c r="C191" s="117" t="s">
        <v>2</v>
      </c>
      <c r="D191" s="50">
        <f>D178-0</f>
        <v>99452</v>
      </c>
      <c r="E191" s="52">
        <f aca="true" t="shared" si="26" ref="E191:I192">E178-D178</f>
        <v>2272</v>
      </c>
      <c r="F191" s="52">
        <f t="shared" si="26"/>
        <v>374</v>
      </c>
      <c r="G191" s="52">
        <f t="shared" si="26"/>
        <v>-3316</v>
      </c>
      <c r="H191" s="52">
        <f t="shared" si="26"/>
        <v>230</v>
      </c>
      <c r="I191" s="53">
        <f t="shared" si="26"/>
        <v>-221</v>
      </c>
    </row>
    <row r="192" spans="2:9" ht="12.75" customHeight="1">
      <c r="B192" s="296"/>
      <c r="C192" s="57" t="s">
        <v>3</v>
      </c>
      <c r="D192" s="51">
        <f>D179-0</f>
        <v>1000526</v>
      </c>
      <c r="E192" s="54">
        <f t="shared" si="26"/>
        <v>7616</v>
      </c>
      <c r="F192" s="54">
        <f t="shared" si="26"/>
        <v>5765</v>
      </c>
      <c r="G192" s="54">
        <f t="shared" si="26"/>
        <v>-1738</v>
      </c>
      <c r="H192" s="54">
        <f t="shared" si="26"/>
        <v>103</v>
      </c>
      <c r="I192" s="55">
        <f t="shared" si="26"/>
        <v>1671</v>
      </c>
    </row>
    <row r="193" spans="2:9" ht="12.75" customHeight="1" thickBot="1">
      <c r="B193" s="297"/>
      <c r="C193" s="58" t="s">
        <v>4</v>
      </c>
      <c r="D193" s="63">
        <f aca="true" t="shared" si="27" ref="D193:I193">D192/D191</f>
        <v>10.060390942364156</v>
      </c>
      <c r="E193" s="65">
        <f t="shared" si="27"/>
        <v>3.352112676056338</v>
      </c>
      <c r="F193" s="65">
        <f t="shared" si="27"/>
        <v>15.414438502673796</v>
      </c>
      <c r="G193" s="65">
        <f t="shared" si="27"/>
        <v>0.5241254523522316</v>
      </c>
      <c r="H193" s="65">
        <f t="shared" si="27"/>
        <v>0.44782608695652176</v>
      </c>
      <c r="I193" s="66">
        <f t="shared" si="27"/>
        <v>-7.5610859728506785</v>
      </c>
    </row>
    <row r="194" spans="2:9" ht="12.75" customHeight="1">
      <c r="B194" s="298" t="s">
        <v>8</v>
      </c>
      <c r="C194" s="56" t="s">
        <v>2</v>
      </c>
      <c r="D194" s="118">
        <f>D181-0</f>
        <v>60786</v>
      </c>
      <c r="E194" s="119">
        <f>E181-D181</f>
        <v>790</v>
      </c>
      <c r="F194" s="119">
        <f>F181-E181</f>
        <v>1543</v>
      </c>
      <c r="G194" s="119">
        <f>G181-F181</f>
        <v>795</v>
      </c>
      <c r="H194" s="119">
        <f>H181-G181</f>
        <v>464</v>
      </c>
      <c r="I194" s="120">
        <f>I181-H181</f>
        <v>648</v>
      </c>
    </row>
    <row r="195" spans="2:9" ht="12.75" customHeight="1">
      <c r="B195" s="299"/>
      <c r="C195" s="57" t="s">
        <v>3</v>
      </c>
      <c r="D195" s="51">
        <f>D183-0</f>
        <v>909964</v>
      </c>
      <c r="E195" s="54">
        <f>E183-D183</f>
        <v>5289</v>
      </c>
      <c r="F195" s="54">
        <f>F183-E183</f>
        <v>8939</v>
      </c>
      <c r="G195" s="54">
        <f>G183-F183</f>
        <v>7259</v>
      </c>
      <c r="H195" s="54">
        <f>H183-G183</f>
        <v>3490</v>
      </c>
      <c r="I195" s="55">
        <f>I183-H183</f>
        <v>6892</v>
      </c>
    </row>
    <row r="196" spans="2:9" ht="12.75" customHeight="1" thickBot="1">
      <c r="B196" s="300"/>
      <c r="C196" s="58" t="s">
        <v>4</v>
      </c>
      <c r="D196" s="63">
        <f aca="true" t="shared" si="28" ref="D196:I196">D195/D194</f>
        <v>14.969960188201231</v>
      </c>
      <c r="E196" s="65">
        <f t="shared" si="28"/>
        <v>6.69493670886076</v>
      </c>
      <c r="F196" s="65">
        <f t="shared" si="28"/>
        <v>5.793259883344135</v>
      </c>
      <c r="G196" s="65">
        <f t="shared" si="28"/>
        <v>9.130817610062893</v>
      </c>
      <c r="H196" s="65">
        <f t="shared" si="28"/>
        <v>7.521551724137931</v>
      </c>
      <c r="I196" s="66">
        <f t="shared" si="28"/>
        <v>10.635802469135802</v>
      </c>
    </row>
    <row r="197" spans="2:9" ht="12.75" customHeight="1">
      <c r="B197" s="40"/>
      <c r="C197" s="41"/>
      <c r="D197" s="42"/>
      <c r="E197" s="43"/>
      <c r="F197" s="43"/>
      <c r="G197" s="43"/>
      <c r="H197" s="43"/>
      <c r="I197" s="43"/>
    </row>
    <row r="198" spans="4:9" ht="12.75" customHeight="1">
      <c r="D198" s="31"/>
      <c r="E198" s="31"/>
      <c r="F198" s="31"/>
      <c r="G198" s="31"/>
      <c r="H198" s="31"/>
      <c r="I198" s="31"/>
    </row>
    <row r="199" spans="4:9" s="25" customFormat="1" ht="12.75" customHeight="1">
      <c r="D199" s="31"/>
      <c r="E199" s="31"/>
      <c r="F199" s="31"/>
      <c r="G199" s="31"/>
      <c r="H199" s="31"/>
      <c r="I199" s="31"/>
    </row>
    <row r="200" spans="4:9" s="25" customFormat="1" ht="12.75" customHeight="1">
      <c r="D200" s="31"/>
      <c r="E200" s="31"/>
      <c r="F200" s="31"/>
      <c r="G200" s="31"/>
      <c r="H200" s="31"/>
      <c r="I200" s="31"/>
    </row>
    <row r="201" spans="6:7" s="25" customFormat="1" ht="12.75" customHeight="1">
      <c r="F201" s="26"/>
      <c r="G201" s="27"/>
    </row>
    <row r="202" spans="6:7" s="25" customFormat="1" ht="12.75" customHeight="1">
      <c r="F202" s="26"/>
      <c r="G202" s="27"/>
    </row>
    <row r="203" spans="6:7" s="25" customFormat="1" ht="12.75" customHeight="1">
      <c r="F203" s="26"/>
      <c r="G203" s="27"/>
    </row>
    <row r="205" ht="12.75" customHeight="1">
      <c r="B205" s="3"/>
    </row>
    <row r="207" ht="12.75" customHeight="1">
      <c r="B207" s="3"/>
    </row>
    <row r="208" ht="12.75" customHeight="1">
      <c r="B208" s="3"/>
    </row>
    <row r="225" spans="2:9" ht="12.75" customHeight="1">
      <c r="B225" s="303" t="s">
        <v>11</v>
      </c>
      <c r="C225" s="303"/>
      <c r="D225" s="303"/>
      <c r="E225" s="303"/>
      <c r="F225" s="303"/>
      <c r="G225" s="303"/>
      <c r="H225" s="303"/>
      <c r="I225" s="303"/>
    </row>
    <row r="226" spans="1:9" ht="12.75" customHeight="1">
      <c r="A226" s="303" t="s">
        <v>159</v>
      </c>
      <c r="B226" s="303"/>
      <c r="C226" s="303"/>
      <c r="D226" s="303"/>
      <c r="E226" s="303"/>
      <c r="F226" s="303"/>
      <c r="G226" s="303"/>
      <c r="H226" s="303"/>
      <c r="I226" s="303"/>
    </row>
    <row r="227" spans="1:9" ht="12.75" customHeight="1">
      <c r="A227" s="34"/>
      <c r="B227" s="34"/>
      <c r="C227" s="34"/>
      <c r="D227" s="34"/>
      <c r="E227" s="34"/>
      <c r="F227" s="34"/>
      <c r="G227" s="34"/>
      <c r="H227" s="34"/>
      <c r="I227" s="34"/>
    </row>
    <row r="228" spans="1:9" ht="12.75" customHeight="1">
      <c r="A228" s="34"/>
      <c r="B228" s="34"/>
      <c r="C228" s="34"/>
      <c r="D228" s="34"/>
      <c r="E228" s="34"/>
      <c r="F228" s="34"/>
      <c r="G228" s="34"/>
      <c r="H228" s="34"/>
      <c r="I228" s="34"/>
    </row>
    <row r="230" spans="2:9" s="132" customFormat="1" ht="12.75" customHeight="1">
      <c r="B230" s="103" t="s">
        <v>10</v>
      </c>
      <c r="D230" s="103" t="s">
        <v>162</v>
      </c>
      <c r="I230" s="185" t="s">
        <v>135</v>
      </c>
    </row>
    <row r="231" spans="2:6" ht="12.75" customHeight="1" thickBot="1">
      <c r="B231" s="109"/>
      <c r="C231" s="132"/>
      <c r="D231" s="132"/>
      <c r="E231" s="132"/>
      <c r="F231" s="132"/>
    </row>
    <row r="232" spans="2:9" ht="12.75" customHeight="1">
      <c r="B232" s="293" t="s">
        <v>0</v>
      </c>
      <c r="C232" s="301" t="s">
        <v>7</v>
      </c>
      <c r="D232" s="293" t="s">
        <v>1</v>
      </c>
      <c r="E232" s="294"/>
      <c r="F232" s="294"/>
      <c r="G232" s="294"/>
      <c r="H232" s="294"/>
      <c r="I232" s="295"/>
    </row>
    <row r="233" spans="2:9" ht="12.75" customHeight="1" thickBot="1">
      <c r="B233" s="297"/>
      <c r="C233" s="302"/>
      <c r="D233" s="244" t="s">
        <v>156</v>
      </c>
      <c r="E233" s="60">
        <v>2010</v>
      </c>
      <c r="F233" s="60">
        <v>2011</v>
      </c>
      <c r="G233" s="60">
        <v>2012</v>
      </c>
      <c r="H233" s="60">
        <v>2013</v>
      </c>
      <c r="I233" s="61">
        <v>2014</v>
      </c>
    </row>
    <row r="234" spans="2:9" ht="12.75" customHeight="1">
      <c r="B234" s="293" t="s">
        <v>6</v>
      </c>
      <c r="C234" s="117" t="s">
        <v>2</v>
      </c>
      <c r="D234" s="28">
        <v>1429</v>
      </c>
      <c r="E234" s="12">
        <v>1462</v>
      </c>
      <c r="F234" s="12">
        <v>1496</v>
      </c>
      <c r="G234" s="12">
        <v>1507</v>
      </c>
      <c r="H234" s="12">
        <v>1527</v>
      </c>
      <c r="I234" s="36">
        <v>1543</v>
      </c>
    </row>
    <row r="235" spans="2:9" ht="12.75" customHeight="1">
      <c r="B235" s="296"/>
      <c r="C235" s="57" t="s">
        <v>3</v>
      </c>
      <c r="D235" s="29">
        <v>27301</v>
      </c>
      <c r="E235" s="2">
        <v>3008</v>
      </c>
      <c r="F235" s="2">
        <v>30395</v>
      </c>
      <c r="G235" s="2">
        <v>30465</v>
      </c>
      <c r="H235" s="2">
        <v>30837</v>
      </c>
      <c r="I235" s="37">
        <v>31383</v>
      </c>
    </row>
    <row r="236" spans="2:9" ht="12.75" customHeight="1" thickBot="1">
      <c r="B236" s="297"/>
      <c r="C236" s="58" t="s">
        <v>4</v>
      </c>
      <c r="D236" s="63">
        <f aca="true" t="shared" si="29" ref="D236:I236">D235/D234</f>
        <v>19.104968509447165</v>
      </c>
      <c r="E236" s="16">
        <f t="shared" si="29"/>
        <v>2.057455540355677</v>
      </c>
      <c r="F236" s="16">
        <f t="shared" si="29"/>
        <v>20.317513368983956</v>
      </c>
      <c r="G236" s="16">
        <f t="shared" si="29"/>
        <v>20.215660252156603</v>
      </c>
      <c r="H236" s="16">
        <f t="shared" si="29"/>
        <v>20.19449901768173</v>
      </c>
      <c r="I236" s="39">
        <f t="shared" si="29"/>
        <v>20.33895009721322</v>
      </c>
    </row>
    <row r="237" spans="2:9" ht="12.75" customHeight="1">
      <c r="B237" s="298" t="s">
        <v>8</v>
      </c>
      <c r="C237" s="56" t="s">
        <v>2</v>
      </c>
      <c r="D237" s="114">
        <v>1007</v>
      </c>
      <c r="E237" s="115">
        <v>1040</v>
      </c>
      <c r="F237" s="115">
        <v>1063</v>
      </c>
      <c r="G237" s="115">
        <v>1103</v>
      </c>
      <c r="H237" s="115">
        <v>1117</v>
      </c>
      <c r="I237" s="116">
        <v>1135</v>
      </c>
    </row>
    <row r="238" spans="2:9" ht="12.75" customHeight="1">
      <c r="B238" s="299"/>
      <c r="C238" s="57" t="s">
        <v>5</v>
      </c>
      <c r="D238" s="30">
        <f aca="true" t="shared" si="30" ref="D238:I238">D237/D234*100</f>
        <v>70.46885934219735</v>
      </c>
      <c r="E238" s="62">
        <f t="shared" si="30"/>
        <v>71.13543091655266</v>
      </c>
      <c r="F238" s="62">
        <f t="shared" si="30"/>
        <v>71.05614973262033</v>
      </c>
      <c r="G238" s="62">
        <f t="shared" si="30"/>
        <v>73.19177173191773</v>
      </c>
      <c r="H238" s="62">
        <f t="shared" si="30"/>
        <v>73.14996725605762</v>
      </c>
      <c r="I238" s="64">
        <f t="shared" si="30"/>
        <v>73.55800388852884</v>
      </c>
    </row>
    <row r="239" spans="2:9" ht="12.75" customHeight="1">
      <c r="B239" s="299"/>
      <c r="C239" s="57" t="s">
        <v>3</v>
      </c>
      <c r="D239" s="29">
        <v>25945</v>
      </c>
      <c r="E239" s="2">
        <v>29168</v>
      </c>
      <c r="F239" s="2">
        <v>29779</v>
      </c>
      <c r="G239" s="2">
        <v>29954</v>
      </c>
      <c r="H239" s="2">
        <v>30306</v>
      </c>
      <c r="I239" s="37">
        <v>30817</v>
      </c>
    </row>
    <row r="240" spans="2:9" ht="12.75" customHeight="1">
      <c r="B240" s="299"/>
      <c r="C240" s="57" t="s">
        <v>5</v>
      </c>
      <c r="D240" s="13">
        <f aca="true" t="shared" si="31" ref="D240:I240">D239/D235*100</f>
        <v>95.03314896890224</v>
      </c>
      <c r="E240" s="15">
        <f t="shared" si="31"/>
        <v>969.6808510638299</v>
      </c>
      <c r="F240" s="15">
        <f t="shared" si="31"/>
        <v>97.97335088007895</v>
      </c>
      <c r="G240" s="15">
        <f t="shared" si="31"/>
        <v>98.32266535368456</v>
      </c>
      <c r="H240" s="15">
        <f t="shared" si="31"/>
        <v>98.27804261114895</v>
      </c>
      <c r="I240" s="38">
        <f t="shared" si="31"/>
        <v>98.19647579899946</v>
      </c>
    </row>
    <row r="241" spans="2:9" ht="12.75" customHeight="1" thickBot="1">
      <c r="B241" s="300"/>
      <c r="C241" s="58" t="s">
        <v>4</v>
      </c>
      <c r="D241" s="14">
        <f aca="true" t="shared" si="32" ref="D241:I241">D239/D237</f>
        <v>25.76464746772592</v>
      </c>
      <c r="E241" s="16">
        <f t="shared" si="32"/>
        <v>28.046153846153846</v>
      </c>
      <c r="F241" s="16">
        <f t="shared" si="32"/>
        <v>28.014111006585136</v>
      </c>
      <c r="G241" s="16">
        <f t="shared" si="32"/>
        <v>27.15684496826836</v>
      </c>
      <c r="H241" s="16">
        <f t="shared" si="32"/>
        <v>27.131602506714415</v>
      </c>
      <c r="I241" s="39">
        <f t="shared" si="32"/>
        <v>27.151541850220266</v>
      </c>
    </row>
    <row r="243" ht="12.75" customHeight="1">
      <c r="I243" s="4"/>
    </row>
    <row r="244" ht="12.75" customHeight="1" thickBot="1"/>
    <row r="245" spans="2:9" ht="12.75" customHeight="1">
      <c r="B245" s="293" t="s">
        <v>0</v>
      </c>
      <c r="C245" s="301" t="s">
        <v>7</v>
      </c>
      <c r="D245" s="293" t="s">
        <v>9</v>
      </c>
      <c r="E245" s="294"/>
      <c r="F245" s="294"/>
      <c r="G245" s="294"/>
      <c r="H245" s="294"/>
      <c r="I245" s="295"/>
    </row>
    <row r="246" spans="2:9" ht="12.75" customHeight="1" thickBot="1">
      <c r="B246" s="297"/>
      <c r="C246" s="302"/>
      <c r="D246" s="244" t="s">
        <v>156</v>
      </c>
      <c r="E246" s="60">
        <v>2010</v>
      </c>
      <c r="F246" s="60">
        <v>2011</v>
      </c>
      <c r="G246" s="60">
        <v>2012</v>
      </c>
      <c r="H246" s="60">
        <v>2013</v>
      </c>
      <c r="I246" s="61">
        <v>2014</v>
      </c>
    </row>
    <row r="247" spans="2:9" ht="12.75" customHeight="1">
      <c r="B247" s="293" t="s">
        <v>6</v>
      </c>
      <c r="C247" s="117" t="s">
        <v>2</v>
      </c>
      <c r="D247" s="50">
        <f>D234-0</f>
        <v>1429</v>
      </c>
      <c r="E247" s="52">
        <f aca="true" t="shared" si="33" ref="E247:I248">E234-D234</f>
        <v>33</v>
      </c>
      <c r="F247" s="52">
        <f t="shared" si="33"/>
        <v>34</v>
      </c>
      <c r="G247" s="52">
        <f t="shared" si="33"/>
        <v>11</v>
      </c>
      <c r="H247" s="52">
        <f t="shared" si="33"/>
        <v>20</v>
      </c>
      <c r="I247" s="53">
        <f t="shared" si="33"/>
        <v>16</v>
      </c>
    </row>
    <row r="248" spans="2:9" ht="12.75" customHeight="1">
      <c r="B248" s="296"/>
      <c r="C248" s="57" t="s">
        <v>3</v>
      </c>
      <c r="D248" s="51">
        <f>D235-0</f>
        <v>27301</v>
      </c>
      <c r="E248" s="54">
        <f t="shared" si="33"/>
        <v>-24293</v>
      </c>
      <c r="F248" s="54">
        <f t="shared" si="33"/>
        <v>27387</v>
      </c>
      <c r="G248" s="54">
        <f t="shared" si="33"/>
        <v>70</v>
      </c>
      <c r="H248" s="54">
        <f t="shared" si="33"/>
        <v>372</v>
      </c>
      <c r="I248" s="55">
        <f t="shared" si="33"/>
        <v>546</v>
      </c>
    </row>
    <row r="249" spans="2:9" ht="12.75" customHeight="1" thickBot="1">
      <c r="B249" s="297"/>
      <c r="C249" s="58" t="s">
        <v>4</v>
      </c>
      <c r="D249" s="63">
        <f aca="true" t="shared" si="34" ref="D249:I249">D248/D247</f>
        <v>19.104968509447165</v>
      </c>
      <c r="E249" s="65">
        <f t="shared" si="34"/>
        <v>-736.1515151515151</v>
      </c>
      <c r="F249" s="65">
        <f t="shared" si="34"/>
        <v>805.5</v>
      </c>
      <c r="G249" s="65">
        <f t="shared" si="34"/>
        <v>6.363636363636363</v>
      </c>
      <c r="H249" s="65">
        <f t="shared" si="34"/>
        <v>18.6</v>
      </c>
      <c r="I249" s="66">
        <f t="shared" si="34"/>
        <v>34.125</v>
      </c>
    </row>
    <row r="250" spans="2:9" ht="12.75" customHeight="1">
      <c r="B250" s="298" t="s">
        <v>8</v>
      </c>
      <c r="C250" s="56" t="s">
        <v>2</v>
      </c>
      <c r="D250" s="118">
        <f>D237-0</f>
        <v>1007</v>
      </c>
      <c r="E250" s="119">
        <f>SUM(E237-D237)</f>
        <v>33</v>
      </c>
      <c r="F250" s="119">
        <f>F237-E237</f>
        <v>23</v>
      </c>
      <c r="G250" s="119">
        <f>G237-F237</f>
        <v>40</v>
      </c>
      <c r="H250" s="119">
        <f>H237-G237</f>
        <v>14</v>
      </c>
      <c r="I250" s="120">
        <f>I237-H237</f>
        <v>18</v>
      </c>
    </row>
    <row r="251" spans="2:9" ht="12.75" customHeight="1">
      <c r="B251" s="299"/>
      <c r="C251" s="57" t="s">
        <v>3</v>
      </c>
      <c r="D251" s="51">
        <f>D239-0</f>
        <v>25945</v>
      </c>
      <c r="E251" s="54">
        <f>E239-D239</f>
        <v>3223</v>
      </c>
      <c r="F251" s="54">
        <f>F239-E239</f>
        <v>611</v>
      </c>
      <c r="G251" s="54">
        <f>G239-F239</f>
        <v>175</v>
      </c>
      <c r="H251" s="54">
        <f>H239-G239</f>
        <v>352</v>
      </c>
      <c r="I251" s="55">
        <f>I239-H239</f>
        <v>511</v>
      </c>
    </row>
    <row r="252" spans="2:9" ht="12.75" customHeight="1" thickBot="1">
      <c r="B252" s="300"/>
      <c r="C252" s="58" t="s">
        <v>4</v>
      </c>
      <c r="D252" s="63">
        <f aca="true" t="shared" si="35" ref="D252:I252">D251/D250</f>
        <v>25.76464746772592</v>
      </c>
      <c r="E252" s="65">
        <f t="shared" si="35"/>
        <v>97.66666666666667</v>
      </c>
      <c r="F252" s="65">
        <f t="shared" si="35"/>
        <v>26.565217391304348</v>
      </c>
      <c r="G252" s="65">
        <f t="shared" si="35"/>
        <v>4.375</v>
      </c>
      <c r="H252" s="65">
        <f t="shared" si="35"/>
        <v>25.142857142857142</v>
      </c>
      <c r="I252" s="66">
        <f t="shared" si="35"/>
        <v>28.38888888888889</v>
      </c>
    </row>
    <row r="253" spans="2:9" ht="12.75" customHeight="1">
      <c r="B253" s="40"/>
      <c r="C253" s="41"/>
      <c r="D253" s="42"/>
      <c r="E253" s="43"/>
      <c r="F253" s="43"/>
      <c r="G253" s="43"/>
      <c r="H253" s="43"/>
      <c r="I253" s="43"/>
    </row>
    <row r="254" spans="4:9" ht="12.75" customHeight="1">
      <c r="D254" s="31"/>
      <c r="E254" s="31"/>
      <c r="F254" s="31"/>
      <c r="G254" s="31"/>
      <c r="H254" s="31"/>
      <c r="I254" s="31"/>
    </row>
    <row r="255" spans="4:9" s="25" customFormat="1" ht="12.75" customHeight="1">
      <c r="D255" s="31"/>
      <c r="E255" s="31"/>
      <c r="F255" s="31"/>
      <c r="G255" s="31"/>
      <c r="H255" s="31"/>
      <c r="I255" s="31"/>
    </row>
    <row r="256" spans="4:9" s="25" customFormat="1" ht="12.75" customHeight="1">
      <c r="D256" s="31"/>
      <c r="E256" s="31"/>
      <c r="F256" s="31"/>
      <c r="G256" s="31"/>
      <c r="H256" s="31"/>
      <c r="I256" s="31"/>
    </row>
    <row r="257" spans="6:7" s="25" customFormat="1" ht="12.75" customHeight="1">
      <c r="F257" s="26"/>
      <c r="G257" s="27"/>
    </row>
    <row r="258" spans="6:7" s="25" customFormat="1" ht="12.75" customHeight="1">
      <c r="F258" s="26"/>
      <c r="G258" s="27"/>
    </row>
    <row r="259" spans="6:7" s="25" customFormat="1" ht="12.75" customHeight="1">
      <c r="F259" s="26"/>
      <c r="G259" s="27"/>
    </row>
    <row r="261" ht="12.75" customHeight="1">
      <c r="B261" s="3"/>
    </row>
    <row r="263" ht="12.75" customHeight="1">
      <c r="B263" s="3"/>
    </row>
    <row r="264" ht="12.75" customHeight="1">
      <c r="B264" s="3"/>
    </row>
    <row r="281" spans="2:9" ht="12.75" customHeight="1">
      <c r="B281" s="303" t="s">
        <v>11</v>
      </c>
      <c r="C281" s="303"/>
      <c r="D281" s="303"/>
      <c r="E281" s="303"/>
      <c r="F281" s="303"/>
      <c r="G281" s="303"/>
      <c r="H281" s="303"/>
      <c r="I281" s="303"/>
    </row>
    <row r="282" spans="1:9" ht="12.75" customHeight="1">
      <c r="A282" s="303" t="s">
        <v>159</v>
      </c>
      <c r="B282" s="303"/>
      <c r="C282" s="303"/>
      <c r="D282" s="303"/>
      <c r="E282" s="303"/>
      <c r="F282" s="303"/>
      <c r="G282" s="303"/>
      <c r="H282" s="303"/>
      <c r="I282" s="303"/>
    </row>
    <row r="283" spans="1:9" ht="12.75" customHeight="1">
      <c r="A283" s="34"/>
      <c r="B283" s="34"/>
      <c r="C283" s="34"/>
      <c r="D283" s="34"/>
      <c r="E283" s="34"/>
      <c r="F283" s="34"/>
      <c r="G283" s="34"/>
      <c r="H283" s="34"/>
      <c r="I283" s="34"/>
    </row>
    <row r="284" spans="1:9" ht="12.75" customHeight="1">
      <c r="A284" s="34"/>
      <c r="B284" s="34"/>
      <c r="C284" s="34"/>
      <c r="D284" s="34"/>
      <c r="E284" s="34"/>
      <c r="F284" s="34"/>
      <c r="G284" s="34"/>
      <c r="H284" s="34"/>
      <c r="I284" s="34"/>
    </row>
    <row r="286" spans="2:9" ht="12.75" customHeight="1">
      <c r="B286" s="5" t="s">
        <v>10</v>
      </c>
      <c r="D286" s="5" t="s">
        <v>84</v>
      </c>
      <c r="I286" s="4" t="s">
        <v>136</v>
      </c>
    </row>
    <row r="287" ht="12.75" customHeight="1" thickBot="1">
      <c r="B287" s="3"/>
    </row>
    <row r="288" spans="2:9" ht="12.75" customHeight="1">
      <c r="B288" s="293" t="s">
        <v>0</v>
      </c>
      <c r="C288" s="301" t="s">
        <v>7</v>
      </c>
      <c r="D288" s="293" t="s">
        <v>1</v>
      </c>
      <c r="E288" s="294"/>
      <c r="F288" s="294"/>
      <c r="G288" s="294"/>
      <c r="H288" s="294"/>
      <c r="I288" s="295"/>
    </row>
    <row r="289" spans="2:9" ht="12.75" customHeight="1" thickBot="1">
      <c r="B289" s="297"/>
      <c r="C289" s="302"/>
      <c r="D289" s="244" t="s">
        <v>156</v>
      </c>
      <c r="E289" s="60">
        <v>2010</v>
      </c>
      <c r="F289" s="60">
        <v>2011</v>
      </c>
      <c r="G289" s="60">
        <v>2012</v>
      </c>
      <c r="H289" s="60">
        <v>2013</v>
      </c>
      <c r="I289" s="61">
        <v>2014</v>
      </c>
    </row>
    <row r="290" spans="2:9" ht="12.75" customHeight="1" thickBot="1">
      <c r="B290" s="293" t="s">
        <v>6</v>
      </c>
      <c r="C290" s="117" t="s">
        <v>2</v>
      </c>
      <c r="D290" s="67">
        <f aca="true" t="shared" si="36" ref="D290:I291">D178+D234</f>
        <v>100881</v>
      </c>
      <c r="E290" s="67">
        <f t="shared" si="36"/>
        <v>103186</v>
      </c>
      <c r="F290" s="67">
        <f t="shared" si="36"/>
        <v>103594</v>
      </c>
      <c r="G290" s="67">
        <f t="shared" si="36"/>
        <v>100289</v>
      </c>
      <c r="H290" s="67">
        <f t="shared" si="36"/>
        <v>100539</v>
      </c>
      <c r="I290" s="127">
        <f t="shared" si="36"/>
        <v>100334</v>
      </c>
    </row>
    <row r="291" spans="2:9" ht="12.75" customHeight="1">
      <c r="B291" s="296"/>
      <c r="C291" s="57" t="s">
        <v>3</v>
      </c>
      <c r="D291" s="67">
        <f t="shared" si="36"/>
        <v>1027827</v>
      </c>
      <c r="E291" s="67">
        <f t="shared" si="36"/>
        <v>1011150</v>
      </c>
      <c r="F291" s="67">
        <f t="shared" si="36"/>
        <v>1044302</v>
      </c>
      <c r="G291" s="67">
        <f t="shared" si="36"/>
        <v>1042634</v>
      </c>
      <c r="H291" s="67">
        <f t="shared" si="36"/>
        <v>1043109</v>
      </c>
      <c r="I291" s="125">
        <f t="shared" si="36"/>
        <v>1045326</v>
      </c>
    </row>
    <row r="292" spans="2:9" ht="12.75" customHeight="1" thickBot="1">
      <c r="B292" s="297"/>
      <c r="C292" s="58" t="s">
        <v>4</v>
      </c>
      <c r="D292" s="63">
        <f aca="true" t="shared" si="37" ref="D292:I292">D291/D290</f>
        <v>10.18850923365153</v>
      </c>
      <c r="E292" s="15">
        <f t="shared" si="37"/>
        <v>9.799294477933053</v>
      </c>
      <c r="F292" s="15">
        <f t="shared" si="37"/>
        <v>10.080718960557562</v>
      </c>
      <c r="G292" s="15">
        <f t="shared" si="37"/>
        <v>10.396294708293032</v>
      </c>
      <c r="H292" s="15">
        <f t="shared" si="37"/>
        <v>10.37516784531376</v>
      </c>
      <c r="I292" s="38">
        <f t="shared" si="37"/>
        <v>10.418462335798433</v>
      </c>
    </row>
    <row r="293" spans="2:9" ht="12.75" customHeight="1">
      <c r="B293" s="298" t="s">
        <v>8</v>
      </c>
      <c r="C293" s="56" t="s">
        <v>2</v>
      </c>
      <c r="D293" s="122">
        <f aca="true" t="shared" si="38" ref="D293:I293">D181+D237</f>
        <v>61793</v>
      </c>
      <c r="E293" s="67">
        <f t="shared" si="38"/>
        <v>62616</v>
      </c>
      <c r="F293" s="67">
        <f t="shared" si="38"/>
        <v>64182</v>
      </c>
      <c r="G293" s="67">
        <f t="shared" si="38"/>
        <v>65017</v>
      </c>
      <c r="H293" s="67">
        <f t="shared" si="38"/>
        <v>65495</v>
      </c>
      <c r="I293" s="125">
        <f t="shared" si="38"/>
        <v>66161</v>
      </c>
    </row>
    <row r="294" spans="2:9" ht="12.75" customHeight="1">
      <c r="B294" s="299"/>
      <c r="C294" s="57" t="s">
        <v>5</v>
      </c>
      <c r="D294" s="30">
        <f aca="true" t="shared" si="39" ref="D294:I294">D293/D290*100</f>
        <v>61.2533579167534</v>
      </c>
      <c r="E294" s="62">
        <f t="shared" si="39"/>
        <v>60.68265074719439</v>
      </c>
      <c r="F294" s="62">
        <f t="shared" si="39"/>
        <v>61.955325598007605</v>
      </c>
      <c r="G294" s="62">
        <f t="shared" si="39"/>
        <v>64.82964233365574</v>
      </c>
      <c r="H294" s="62">
        <f t="shared" si="39"/>
        <v>65.14387451635683</v>
      </c>
      <c r="I294" s="64">
        <f t="shared" si="39"/>
        <v>65.94075786871848</v>
      </c>
    </row>
    <row r="295" spans="2:9" ht="12.75" customHeight="1">
      <c r="B295" s="299"/>
      <c r="C295" s="57" t="s">
        <v>3</v>
      </c>
      <c r="D295" s="122">
        <f aca="true" t="shared" si="40" ref="D295:I295">D183+D239</f>
        <v>935909</v>
      </c>
      <c r="E295" s="122">
        <f t="shared" si="40"/>
        <v>944421</v>
      </c>
      <c r="F295" s="122">
        <f t="shared" si="40"/>
        <v>953971</v>
      </c>
      <c r="G295" s="122">
        <f t="shared" si="40"/>
        <v>961405</v>
      </c>
      <c r="H295" s="122">
        <f t="shared" si="40"/>
        <v>965247</v>
      </c>
      <c r="I295" s="126">
        <f t="shared" si="40"/>
        <v>972650</v>
      </c>
    </row>
    <row r="296" spans="2:9" ht="12.75" customHeight="1">
      <c r="B296" s="299"/>
      <c r="C296" s="57" t="s">
        <v>5</v>
      </c>
      <c r="D296" s="13">
        <f aca="true" t="shared" si="41" ref="D296:I296">D295/D291*100</f>
        <v>91.05705532156676</v>
      </c>
      <c r="E296" s="15">
        <f t="shared" si="41"/>
        <v>93.4006823913366</v>
      </c>
      <c r="F296" s="15">
        <f t="shared" si="41"/>
        <v>91.35010753594267</v>
      </c>
      <c r="G296" s="15">
        <f t="shared" si="41"/>
        <v>92.20925080133586</v>
      </c>
      <c r="H296" s="15">
        <f t="shared" si="41"/>
        <v>92.53558352962155</v>
      </c>
      <c r="I296" s="38">
        <f t="shared" si="41"/>
        <v>93.04752775689114</v>
      </c>
    </row>
    <row r="297" spans="2:9" ht="12.75" customHeight="1" thickBot="1">
      <c r="B297" s="300"/>
      <c r="C297" s="58" t="s">
        <v>4</v>
      </c>
      <c r="D297" s="14">
        <f aca="true" t="shared" si="42" ref="D297:I297">D295/D293</f>
        <v>15.145874128137491</v>
      </c>
      <c r="E297" s="16">
        <f t="shared" si="42"/>
        <v>15.082742430049828</v>
      </c>
      <c r="F297" s="16">
        <f t="shared" si="42"/>
        <v>14.863528715216104</v>
      </c>
      <c r="G297" s="16">
        <f t="shared" si="42"/>
        <v>14.786978790162573</v>
      </c>
      <c r="H297" s="16">
        <f t="shared" si="42"/>
        <v>14.737720436674556</v>
      </c>
      <c r="I297" s="39">
        <f t="shared" si="42"/>
        <v>14.701259049893443</v>
      </c>
    </row>
    <row r="299" ht="12.75" customHeight="1">
      <c r="I299" s="4"/>
    </row>
    <row r="300" ht="12.75" customHeight="1" thickBot="1"/>
    <row r="301" spans="2:9" ht="12.75" customHeight="1">
      <c r="B301" s="293" t="s">
        <v>0</v>
      </c>
      <c r="C301" s="301" t="s">
        <v>7</v>
      </c>
      <c r="D301" s="293" t="s">
        <v>9</v>
      </c>
      <c r="E301" s="294"/>
      <c r="F301" s="294"/>
      <c r="G301" s="294"/>
      <c r="H301" s="294"/>
      <c r="I301" s="295"/>
    </row>
    <row r="302" spans="2:9" ht="12.75" customHeight="1" thickBot="1">
      <c r="B302" s="297"/>
      <c r="C302" s="302"/>
      <c r="D302" s="244" t="s">
        <v>156</v>
      </c>
      <c r="E302" s="60">
        <v>2010</v>
      </c>
      <c r="F302" s="60">
        <v>2011</v>
      </c>
      <c r="G302" s="60">
        <v>2012</v>
      </c>
      <c r="H302" s="60">
        <v>2013</v>
      </c>
      <c r="I302" s="61">
        <v>2014</v>
      </c>
    </row>
    <row r="303" spans="2:9" ht="12.75" customHeight="1">
      <c r="B303" s="293" t="s">
        <v>6</v>
      </c>
      <c r="C303" s="117" t="s">
        <v>2</v>
      </c>
      <c r="D303" s="50">
        <f>D290-0</f>
        <v>100881</v>
      </c>
      <c r="E303" s="52">
        <f aca="true" t="shared" si="43" ref="E303:I304">E290-D290</f>
        <v>2305</v>
      </c>
      <c r="F303" s="52">
        <f t="shared" si="43"/>
        <v>408</v>
      </c>
      <c r="G303" s="52">
        <f t="shared" si="43"/>
        <v>-3305</v>
      </c>
      <c r="H303" s="52">
        <f t="shared" si="43"/>
        <v>250</v>
      </c>
      <c r="I303" s="53">
        <f t="shared" si="43"/>
        <v>-205</v>
      </c>
    </row>
    <row r="304" spans="2:9" ht="12.75" customHeight="1">
      <c r="B304" s="296"/>
      <c r="C304" s="57" t="s">
        <v>3</v>
      </c>
      <c r="D304" s="51">
        <f>D291-0</f>
        <v>1027827</v>
      </c>
      <c r="E304" s="54">
        <f t="shared" si="43"/>
        <v>-16677</v>
      </c>
      <c r="F304" s="54">
        <f t="shared" si="43"/>
        <v>33152</v>
      </c>
      <c r="G304" s="54">
        <f t="shared" si="43"/>
        <v>-1668</v>
      </c>
      <c r="H304" s="54">
        <f t="shared" si="43"/>
        <v>475</v>
      </c>
      <c r="I304" s="55">
        <f t="shared" si="43"/>
        <v>2217</v>
      </c>
    </row>
    <row r="305" spans="2:9" ht="12.75" customHeight="1" thickBot="1">
      <c r="B305" s="297"/>
      <c r="C305" s="58" t="s">
        <v>4</v>
      </c>
      <c r="D305" s="63">
        <f aca="true" t="shared" si="44" ref="D305:I305">D304/D303</f>
        <v>10.18850923365153</v>
      </c>
      <c r="E305" s="65">
        <f t="shared" si="44"/>
        <v>-7.235140997830802</v>
      </c>
      <c r="F305" s="65">
        <f t="shared" si="44"/>
        <v>81.25490196078431</v>
      </c>
      <c r="G305" s="65">
        <f t="shared" si="44"/>
        <v>0.5046898638426627</v>
      </c>
      <c r="H305" s="65">
        <f t="shared" si="44"/>
        <v>1.9</v>
      </c>
      <c r="I305" s="66">
        <f t="shared" si="44"/>
        <v>-10.814634146341463</v>
      </c>
    </row>
    <row r="306" spans="2:9" ht="12.75" customHeight="1">
      <c r="B306" s="298" t="s">
        <v>8</v>
      </c>
      <c r="C306" s="56" t="s">
        <v>2</v>
      </c>
      <c r="D306" s="118">
        <f>D293-0</f>
        <v>61793</v>
      </c>
      <c r="E306" s="119">
        <f>E293-D293</f>
        <v>823</v>
      </c>
      <c r="F306" s="119">
        <f>F293-E293</f>
        <v>1566</v>
      </c>
      <c r="G306" s="119">
        <f>G293-F293</f>
        <v>835</v>
      </c>
      <c r="H306" s="119">
        <f>H293-G293</f>
        <v>478</v>
      </c>
      <c r="I306" s="120">
        <f>I293-H293</f>
        <v>666</v>
      </c>
    </row>
    <row r="307" spans="2:9" ht="12.75" customHeight="1">
      <c r="B307" s="299"/>
      <c r="C307" s="57" t="s">
        <v>3</v>
      </c>
      <c r="D307" s="51">
        <f>D295-0</f>
        <v>935909</v>
      </c>
      <c r="E307" s="54">
        <f>E295-D295</f>
        <v>8512</v>
      </c>
      <c r="F307" s="54">
        <f>F295-E295</f>
        <v>9550</v>
      </c>
      <c r="G307" s="54">
        <f>G295-F295</f>
        <v>7434</v>
      </c>
      <c r="H307" s="54">
        <f>H295-G295</f>
        <v>3842</v>
      </c>
      <c r="I307" s="55">
        <f>I295-H295</f>
        <v>7403</v>
      </c>
    </row>
    <row r="308" spans="2:9" ht="12.75" customHeight="1" thickBot="1">
      <c r="B308" s="300"/>
      <c r="C308" s="58" t="s">
        <v>4</v>
      </c>
      <c r="D308" s="63">
        <f aca="true" t="shared" si="45" ref="D308:I308">D307/D306</f>
        <v>15.145874128137491</v>
      </c>
      <c r="E308" s="65">
        <f t="shared" si="45"/>
        <v>10.342648845686513</v>
      </c>
      <c r="F308" s="65">
        <f t="shared" si="45"/>
        <v>6.098339719029374</v>
      </c>
      <c r="G308" s="65">
        <f t="shared" si="45"/>
        <v>8.902994011976048</v>
      </c>
      <c r="H308" s="65">
        <f t="shared" si="45"/>
        <v>8.03765690376569</v>
      </c>
      <c r="I308" s="66">
        <f t="shared" si="45"/>
        <v>11.115615615615615</v>
      </c>
    </row>
    <row r="309" spans="2:9" ht="12.75" customHeight="1">
      <c r="B309" s="40"/>
      <c r="C309" s="41"/>
      <c r="D309" s="42"/>
      <c r="E309" s="43"/>
      <c r="F309" s="43"/>
      <c r="G309" s="43"/>
      <c r="H309" s="43"/>
      <c r="I309" s="43"/>
    </row>
    <row r="310" spans="4:9" ht="12.75" customHeight="1">
      <c r="D310" s="31"/>
      <c r="E310" s="31"/>
      <c r="F310" s="31"/>
      <c r="G310" s="31"/>
      <c r="H310" s="31"/>
      <c r="I310" s="31"/>
    </row>
    <row r="311" spans="4:9" s="25" customFormat="1" ht="12.75" customHeight="1">
      <c r="D311" s="31"/>
      <c r="E311" s="31"/>
      <c r="F311" s="31"/>
      <c r="G311" s="31"/>
      <c r="H311" s="31"/>
      <c r="I311" s="31"/>
    </row>
    <row r="312" spans="4:9" s="25" customFormat="1" ht="12.75" customHeight="1">
      <c r="D312" s="31"/>
      <c r="E312" s="31"/>
      <c r="F312" s="31"/>
      <c r="G312" s="31"/>
      <c r="H312" s="31"/>
      <c r="I312" s="31"/>
    </row>
    <row r="313" spans="6:7" s="25" customFormat="1" ht="12.75" customHeight="1">
      <c r="F313" s="26"/>
      <c r="G313" s="27"/>
    </row>
    <row r="314" spans="6:7" s="25" customFormat="1" ht="12.75" customHeight="1">
      <c r="F314" s="26"/>
      <c r="G314" s="27"/>
    </row>
    <row r="315" spans="6:7" s="25" customFormat="1" ht="12.75" customHeight="1">
      <c r="F315" s="26"/>
      <c r="G315" s="27"/>
    </row>
    <row r="317" ht="12.75" customHeight="1">
      <c r="B317" s="3"/>
    </row>
    <row r="319" ht="12.75" customHeight="1">
      <c r="B319" s="3"/>
    </row>
    <row r="320" ht="12.75" customHeight="1">
      <c r="B320" s="3"/>
    </row>
  </sheetData>
  <sheetProtection/>
  <mergeCells count="72">
    <mergeCell ref="C22:C23"/>
    <mergeCell ref="B9:B10"/>
    <mergeCell ref="C9:C10"/>
    <mergeCell ref="B11:B13"/>
    <mergeCell ref="B2:I2"/>
    <mergeCell ref="A3:I3"/>
    <mergeCell ref="D9:I9"/>
    <mergeCell ref="A58:I58"/>
    <mergeCell ref="B64:B65"/>
    <mergeCell ref="C64:C65"/>
    <mergeCell ref="D64:I64"/>
    <mergeCell ref="B14:B18"/>
    <mergeCell ref="B57:I57"/>
    <mergeCell ref="B24:B26"/>
    <mergeCell ref="B27:B29"/>
    <mergeCell ref="D22:I22"/>
    <mergeCell ref="B22:B23"/>
    <mergeCell ref="D77:I77"/>
    <mergeCell ref="B79:B81"/>
    <mergeCell ref="B82:B84"/>
    <mergeCell ref="B113:I113"/>
    <mergeCell ref="B66:B68"/>
    <mergeCell ref="B69:B73"/>
    <mergeCell ref="B77:B78"/>
    <mergeCell ref="C77:C78"/>
    <mergeCell ref="B122:B124"/>
    <mergeCell ref="B125:B129"/>
    <mergeCell ref="B133:B134"/>
    <mergeCell ref="C133:C134"/>
    <mergeCell ref="A114:I114"/>
    <mergeCell ref="B120:B121"/>
    <mergeCell ref="C120:C121"/>
    <mergeCell ref="D120:I120"/>
    <mergeCell ref="A170:I170"/>
    <mergeCell ref="B176:B177"/>
    <mergeCell ref="C176:C177"/>
    <mergeCell ref="D176:I176"/>
    <mergeCell ref="D133:I133"/>
    <mergeCell ref="B135:B137"/>
    <mergeCell ref="B138:B140"/>
    <mergeCell ref="B169:I169"/>
    <mergeCell ref="D189:I189"/>
    <mergeCell ref="B191:B193"/>
    <mergeCell ref="B194:B196"/>
    <mergeCell ref="B225:I225"/>
    <mergeCell ref="B178:B180"/>
    <mergeCell ref="B181:B185"/>
    <mergeCell ref="B189:B190"/>
    <mergeCell ref="C189:C190"/>
    <mergeCell ref="B234:B236"/>
    <mergeCell ref="B237:B241"/>
    <mergeCell ref="B245:B246"/>
    <mergeCell ref="C245:C246"/>
    <mergeCell ref="A226:I226"/>
    <mergeCell ref="B232:B233"/>
    <mergeCell ref="C232:C233"/>
    <mergeCell ref="D232:I232"/>
    <mergeCell ref="A282:I282"/>
    <mergeCell ref="B288:B289"/>
    <mergeCell ref="C288:C289"/>
    <mergeCell ref="D288:I288"/>
    <mergeCell ref="D245:I245"/>
    <mergeCell ref="B247:B249"/>
    <mergeCell ref="B250:B252"/>
    <mergeCell ref="B281:I281"/>
    <mergeCell ref="D301:I301"/>
    <mergeCell ref="B303:B305"/>
    <mergeCell ref="B306:B308"/>
    <mergeCell ref="B290:B292"/>
    <mergeCell ref="B293:B297"/>
    <mergeCell ref="B301:B302"/>
    <mergeCell ref="C301:C30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T209"/>
  <sheetViews>
    <sheetView zoomScalePageLayoutView="0" workbookViewId="0" topLeftCell="A1">
      <selection activeCell="B184" sqref="B184"/>
    </sheetView>
  </sheetViews>
  <sheetFormatPr defaultColWidth="9.140625" defaultRowHeight="12.75" customHeight="1"/>
  <cols>
    <col min="1" max="1" width="1.7109375" style="0" customWidth="1"/>
    <col min="2" max="2" width="22.7109375" style="0" customWidth="1"/>
    <col min="3" max="10" width="13.28125" style="0" customWidth="1"/>
    <col min="11" max="11" width="1.7109375" style="0" customWidth="1"/>
    <col min="12" max="12" width="10.140625" style="0" bestFit="1" customWidth="1"/>
    <col min="13" max="13" width="9.140625" style="91" customWidth="1"/>
  </cols>
  <sheetData>
    <row r="2" spans="2:10" ht="12.75" customHeight="1">
      <c r="B2" s="317" t="s">
        <v>37</v>
      </c>
      <c r="C2" s="317"/>
      <c r="D2" s="317"/>
      <c r="E2" s="317"/>
      <c r="F2" s="317"/>
      <c r="G2" s="317"/>
      <c r="H2" s="317"/>
      <c r="I2" s="317"/>
      <c r="J2" s="317"/>
    </row>
    <row r="3" spans="2:10" ht="12.75" customHeight="1">
      <c r="B3" s="317" t="s">
        <v>47</v>
      </c>
      <c r="C3" s="317"/>
      <c r="D3" s="317"/>
      <c r="E3" s="317"/>
      <c r="F3" s="317"/>
      <c r="G3" s="317"/>
      <c r="H3" s="317"/>
      <c r="I3" s="317"/>
      <c r="J3" s="317"/>
    </row>
    <row r="4" spans="2:10" ht="12.75" customHeight="1">
      <c r="B4" s="317" t="s">
        <v>159</v>
      </c>
      <c r="C4" s="317"/>
      <c r="D4" s="317"/>
      <c r="E4" s="317"/>
      <c r="F4" s="317"/>
      <c r="G4" s="317"/>
      <c r="H4" s="317"/>
      <c r="I4" s="317"/>
      <c r="J4" s="317"/>
    </row>
    <row r="5" spans="2:10" ht="12.75" customHeight="1">
      <c r="B5" s="35"/>
      <c r="C5" s="35"/>
      <c r="D5" s="35"/>
      <c r="E5" s="35"/>
      <c r="F5" s="35"/>
      <c r="G5" s="35"/>
      <c r="H5" s="35"/>
      <c r="I5" s="35"/>
      <c r="J5" s="35"/>
    </row>
    <row r="6" spans="2:10" ht="12.75" customHeight="1">
      <c r="B6" s="35"/>
      <c r="C6" s="35"/>
      <c r="D6" s="35"/>
      <c r="E6" s="35"/>
      <c r="F6" s="35"/>
      <c r="G6" s="35"/>
      <c r="H6" s="35"/>
      <c r="I6" s="35"/>
      <c r="J6" s="35"/>
    </row>
    <row r="8" spans="2:13" s="129" customFormat="1" ht="12.75" customHeight="1">
      <c r="B8" s="128" t="s">
        <v>10</v>
      </c>
      <c r="C8" s="103" t="s">
        <v>164</v>
      </c>
      <c r="J8" s="130" t="s">
        <v>137</v>
      </c>
      <c r="M8" s="131"/>
    </row>
    <row r="9" ht="12.75" customHeight="1" thickBot="1"/>
    <row r="10" spans="2:10" ht="12.75" customHeight="1">
      <c r="B10" s="318" t="s">
        <v>37</v>
      </c>
      <c r="C10" s="320" t="s">
        <v>38</v>
      </c>
      <c r="D10" s="316"/>
      <c r="E10" s="320" t="s">
        <v>39</v>
      </c>
      <c r="F10" s="316"/>
      <c r="G10" s="320" t="s">
        <v>40</v>
      </c>
      <c r="H10" s="316"/>
      <c r="I10" s="315" t="s">
        <v>41</v>
      </c>
      <c r="J10" s="316"/>
    </row>
    <row r="11" spans="2:10" ht="12.75" customHeight="1" thickBot="1">
      <c r="B11" s="319"/>
      <c r="C11" s="76" t="s">
        <v>2</v>
      </c>
      <c r="D11" s="251" t="s">
        <v>158</v>
      </c>
      <c r="E11" s="76" t="s">
        <v>2</v>
      </c>
      <c r="F11" s="251" t="s">
        <v>158</v>
      </c>
      <c r="G11" s="76" t="s">
        <v>2</v>
      </c>
      <c r="H11" s="251" t="s">
        <v>158</v>
      </c>
      <c r="I11" s="7" t="s">
        <v>2</v>
      </c>
      <c r="J11" s="251" t="s">
        <v>158</v>
      </c>
    </row>
    <row r="12" spans="2:10" ht="12.75" customHeight="1">
      <c r="B12" s="73" t="s">
        <v>42</v>
      </c>
      <c r="C12" s="8"/>
      <c r="D12" s="8"/>
      <c r="E12" s="8"/>
      <c r="F12" s="8"/>
      <c r="G12" s="8"/>
      <c r="H12" s="8"/>
      <c r="I12" s="8"/>
      <c r="J12" s="9"/>
    </row>
    <row r="13" spans="2:10" ht="12.75" customHeight="1">
      <c r="B13" s="74" t="s">
        <v>43</v>
      </c>
      <c r="C13" s="10"/>
      <c r="D13" s="10"/>
      <c r="E13" s="10"/>
      <c r="F13" s="10"/>
      <c r="G13" s="10"/>
      <c r="H13" s="10"/>
      <c r="I13" s="10"/>
      <c r="J13" s="11"/>
    </row>
    <row r="14" spans="2:12" ht="12.75" customHeight="1">
      <c r="B14" s="77" t="s">
        <v>62</v>
      </c>
      <c r="C14" s="80">
        <v>20</v>
      </c>
      <c r="D14" s="19">
        <v>269169</v>
      </c>
      <c r="E14" s="80">
        <v>17</v>
      </c>
      <c r="F14" s="19">
        <v>240258</v>
      </c>
      <c r="G14" s="80">
        <v>7</v>
      </c>
      <c r="H14" s="19">
        <v>41160</v>
      </c>
      <c r="I14" s="80">
        <v>9</v>
      </c>
      <c r="J14" s="19">
        <v>155945</v>
      </c>
      <c r="L14" s="91"/>
    </row>
    <row r="15" spans="2:12" ht="12.75" customHeight="1">
      <c r="B15" s="77" t="s">
        <v>63</v>
      </c>
      <c r="C15" s="80">
        <v>41</v>
      </c>
      <c r="D15" s="19">
        <v>754896</v>
      </c>
      <c r="E15" s="80">
        <v>25</v>
      </c>
      <c r="F15" s="19">
        <v>671061</v>
      </c>
      <c r="G15" s="80">
        <v>11</v>
      </c>
      <c r="H15" s="19">
        <v>230930</v>
      </c>
      <c r="I15" s="80">
        <v>15</v>
      </c>
      <c r="J15" s="101">
        <v>463487</v>
      </c>
      <c r="L15" s="91"/>
    </row>
    <row r="16" spans="2:12" ht="12.75" customHeight="1" thickBot="1">
      <c r="B16" s="78" t="s">
        <v>64</v>
      </c>
      <c r="C16" s="81">
        <v>4</v>
      </c>
      <c r="D16" s="20">
        <v>26090</v>
      </c>
      <c r="E16" s="81">
        <v>2</v>
      </c>
      <c r="F16" s="20">
        <v>17460</v>
      </c>
      <c r="G16" s="81">
        <v>0</v>
      </c>
      <c r="H16" s="20">
        <v>0</v>
      </c>
      <c r="I16" s="81">
        <v>3</v>
      </c>
      <c r="J16" s="20">
        <v>19120</v>
      </c>
      <c r="L16" s="91"/>
    </row>
    <row r="17" spans="2:12" ht="12.75" customHeight="1" thickBot="1">
      <c r="B17" s="79" t="s">
        <v>44</v>
      </c>
      <c r="C17" s="82">
        <f>SUM(C14:C16)</f>
        <v>65</v>
      </c>
      <c r="D17" s="82">
        <f aca="true" t="shared" si="0" ref="D17:J17">SUM(D14:D16)</f>
        <v>1050155</v>
      </c>
      <c r="E17" s="82">
        <f t="shared" si="0"/>
        <v>44</v>
      </c>
      <c r="F17" s="82">
        <f t="shared" si="0"/>
        <v>928779</v>
      </c>
      <c r="G17" s="82">
        <f t="shared" si="0"/>
        <v>18</v>
      </c>
      <c r="H17" s="82">
        <f t="shared" si="0"/>
        <v>272090</v>
      </c>
      <c r="I17" s="82">
        <f t="shared" si="0"/>
        <v>27</v>
      </c>
      <c r="J17" s="82">
        <f t="shared" si="0"/>
        <v>638552</v>
      </c>
      <c r="L17" s="91"/>
    </row>
    <row r="18" spans="2:10" ht="12.75" customHeight="1">
      <c r="B18" s="73" t="s">
        <v>42</v>
      </c>
      <c r="C18" s="8"/>
      <c r="D18" s="8"/>
      <c r="E18" s="8"/>
      <c r="F18" s="8"/>
      <c r="G18" s="8"/>
      <c r="H18" s="8"/>
      <c r="I18" s="8"/>
      <c r="J18" s="9"/>
    </row>
    <row r="19" spans="2:10" ht="12.75" customHeight="1">
      <c r="B19" s="74" t="s">
        <v>45</v>
      </c>
      <c r="C19" s="10"/>
      <c r="D19" s="10"/>
      <c r="E19" s="10"/>
      <c r="F19" s="10"/>
      <c r="G19" s="10"/>
      <c r="H19" s="10"/>
      <c r="I19" s="10"/>
      <c r="J19" s="11"/>
    </row>
    <row r="20" spans="2:12" ht="12.75" customHeight="1">
      <c r="B20" s="75" t="s">
        <v>62</v>
      </c>
      <c r="C20" s="17">
        <v>3</v>
      </c>
      <c r="D20" s="19">
        <v>85906</v>
      </c>
      <c r="E20" s="80">
        <v>2</v>
      </c>
      <c r="F20" s="19">
        <v>84877</v>
      </c>
      <c r="G20" s="80">
        <v>1</v>
      </c>
      <c r="H20" s="19">
        <v>2025</v>
      </c>
      <c r="I20" s="80">
        <v>1</v>
      </c>
      <c r="J20" s="19">
        <v>82852</v>
      </c>
      <c r="L20" s="91"/>
    </row>
    <row r="21" spans="2:12" ht="12.75" customHeight="1">
      <c r="B21" s="75" t="s">
        <v>63</v>
      </c>
      <c r="C21" s="17">
        <v>15</v>
      </c>
      <c r="D21" s="19">
        <v>112129</v>
      </c>
      <c r="E21" s="80">
        <v>9</v>
      </c>
      <c r="F21" s="19">
        <v>68778</v>
      </c>
      <c r="G21" s="80">
        <v>9</v>
      </c>
      <c r="H21" s="19">
        <v>68778</v>
      </c>
      <c r="I21" s="80">
        <v>1</v>
      </c>
      <c r="J21" s="19">
        <v>996</v>
      </c>
      <c r="L21" s="91"/>
    </row>
    <row r="22" spans="2:12" ht="12.75" customHeight="1" thickBot="1">
      <c r="B22" s="83" t="s">
        <v>64</v>
      </c>
      <c r="C22" s="18">
        <v>5</v>
      </c>
      <c r="D22" s="20">
        <v>28745</v>
      </c>
      <c r="E22" s="81">
        <v>1</v>
      </c>
      <c r="F22" s="20">
        <v>17294</v>
      </c>
      <c r="G22" s="81">
        <v>0</v>
      </c>
      <c r="H22" s="20">
        <v>0</v>
      </c>
      <c r="I22" s="81">
        <v>5</v>
      </c>
      <c r="J22" s="20">
        <v>28746</v>
      </c>
      <c r="L22" s="91"/>
    </row>
    <row r="23" spans="2:12" ht="12.75" customHeight="1" thickBot="1">
      <c r="B23" s="84" t="s">
        <v>44</v>
      </c>
      <c r="C23" s="21">
        <f aca="true" t="shared" si="1" ref="C23:J23">SUM(C20:C22)</f>
        <v>23</v>
      </c>
      <c r="D23" s="22">
        <f t="shared" si="1"/>
        <v>226780</v>
      </c>
      <c r="E23" s="21">
        <f t="shared" si="1"/>
        <v>12</v>
      </c>
      <c r="F23" s="22">
        <f t="shared" si="1"/>
        <v>170949</v>
      </c>
      <c r="G23" s="21">
        <f t="shared" si="1"/>
        <v>10</v>
      </c>
      <c r="H23" s="22">
        <f t="shared" si="1"/>
        <v>70803</v>
      </c>
      <c r="I23" s="21">
        <f t="shared" si="1"/>
        <v>7</v>
      </c>
      <c r="J23" s="22">
        <f t="shared" si="1"/>
        <v>112594</v>
      </c>
      <c r="L23" s="91"/>
    </row>
    <row r="24" spans="2:12" ht="12.75" customHeight="1" thickBot="1">
      <c r="B24" s="85" t="s">
        <v>46</v>
      </c>
      <c r="C24" s="82">
        <f aca="true" t="shared" si="2" ref="C24:J24">C17+C23</f>
        <v>88</v>
      </c>
      <c r="D24" s="22">
        <f t="shared" si="2"/>
        <v>1276935</v>
      </c>
      <c r="E24" s="82">
        <f t="shared" si="2"/>
        <v>56</v>
      </c>
      <c r="F24" s="22">
        <f t="shared" si="2"/>
        <v>1099728</v>
      </c>
      <c r="G24" s="82">
        <f t="shared" si="2"/>
        <v>28</v>
      </c>
      <c r="H24" s="22">
        <f t="shared" si="2"/>
        <v>342893</v>
      </c>
      <c r="I24" s="82">
        <f t="shared" si="2"/>
        <v>34</v>
      </c>
      <c r="J24" s="22">
        <f t="shared" si="2"/>
        <v>751146</v>
      </c>
      <c r="L24" s="91"/>
    </row>
    <row r="25" spans="2:10" ht="12.75" customHeight="1">
      <c r="B25" s="44"/>
      <c r="C25" s="45"/>
      <c r="D25" s="45"/>
      <c r="E25" s="45"/>
      <c r="F25" s="45"/>
      <c r="G25" s="45"/>
      <c r="H25" s="45"/>
      <c r="I25" s="45"/>
      <c r="J25" s="45"/>
    </row>
    <row r="27" spans="3:20" s="3" customFormat="1" ht="12.75" customHeight="1">
      <c r="C27" s="107"/>
      <c r="D27" s="107"/>
      <c r="E27" s="107"/>
      <c r="F27" s="107"/>
      <c r="G27" s="107"/>
      <c r="H27" s="107"/>
      <c r="I27" s="107"/>
      <c r="J27" s="107"/>
      <c r="K27" s="31"/>
      <c r="L27" s="31"/>
      <c r="M27" s="92"/>
      <c r="N27" s="31"/>
      <c r="O27" s="31"/>
      <c r="P27" s="31"/>
      <c r="Q27" s="31"/>
      <c r="R27" s="31"/>
      <c r="S27" s="31"/>
      <c r="T27" s="32"/>
    </row>
    <row r="28" spans="3:20" s="3" customFormat="1" ht="12.75" customHeight="1">
      <c r="C28" s="107"/>
      <c r="D28" s="107"/>
      <c r="E28" s="107"/>
      <c r="F28" s="107"/>
      <c r="G28" s="107"/>
      <c r="H28" s="107"/>
      <c r="I28" s="107"/>
      <c r="J28" s="107"/>
      <c r="K28" s="31"/>
      <c r="L28" s="31"/>
      <c r="M28" s="92"/>
      <c r="N28" s="31"/>
      <c r="O28" s="31"/>
      <c r="P28" s="31"/>
      <c r="Q28" s="31"/>
      <c r="R28" s="31"/>
      <c r="S28" s="31"/>
      <c r="T28" s="32"/>
    </row>
    <row r="29" spans="3:13" s="3" customFormat="1" ht="12.75" customHeight="1">
      <c r="C29" s="108"/>
      <c r="D29" s="108"/>
      <c r="E29" s="108"/>
      <c r="F29" s="108"/>
      <c r="G29" s="108"/>
      <c r="H29" s="108"/>
      <c r="I29" s="108"/>
      <c r="J29" s="108"/>
      <c r="K29" s="109"/>
      <c r="M29" s="24"/>
    </row>
    <row r="30" spans="6:13" s="3" customFormat="1" ht="12.75" customHeight="1">
      <c r="F30" s="23"/>
      <c r="G30" s="24"/>
      <c r="M30" s="24"/>
    </row>
    <row r="38" spans="2:10" ht="12.75" customHeight="1">
      <c r="B38" s="317" t="s">
        <v>37</v>
      </c>
      <c r="C38" s="317"/>
      <c r="D38" s="317"/>
      <c r="E38" s="317"/>
      <c r="F38" s="317"/>
      <c r="G38" s="317"/>
      <c r="H38" s="317"/>
      <c r="I38" s="317"/>
      <c r="J38" s="317"/>
    </row>
    <row r="39" spans="2:10" ht="12.75" customHeight="1">
      <c r="B39" s="317" t="s">
        <v>47</v>
      </c>
      <c r="C39" s="317"/>
      <c r="D39" s="317"/>
      <c r="E39" s="317"/>
      <c r="F39" s="317"/>
      <c r="G39" s="317"/>
      <c r="H39" s="317"/>
      <c r="I39" s="317"/>
      <c r="J39" s="317"/>
    </row>
    <row r="40" spans="2:10" ht="12.75" customHeight="1">
      <c r="B40" s="317" t="s">
        <v>159</v>
      </c>
      <c r="C40" s="317"/>
      <c r="D40" s="317"/>
      <c r="E40" s="317"/>
      <c r="F40" s="317"/>
      <c r="G40" s="317"/>
      <c r="H40" s="317"/>
      <c r="I40" s="317"/>
      <c r="J40" s="317"/>
    </row>
    <row r="41" spans="2:10" ht="12.75" customHeight="1">
      <c r="B41" s="35"/>
      <c r="C41" s="35"/>
      <c r="D41" s="35"/>
      <c r="E41" s="35"/>
      <c r="F41" s="35"/>
      <c r="G41" s="35"/>
      <c r="H41" s="35"/>
      <c r="I41" s="35"/>
      <c r="J41" s="35"/>
    </row>
    <row r="42" spans="2:10" ht="12.75" customHeight="1">
      <c r="B42" s="35"/>
      <c r="C42" s="35"/>
      <c r="D42" s="35"/>
      <c r="E42" s="35"/>
      <c r="F42" s="35"/>
      <c r="G42" s="35"/>
      <c r="H42" s="35"/>
      <c r="I42" s="35"/>
      <c r="J42" s="35"/>
    </row>
    <row r="44" spans="2:13" s="129" customFormat="1" ht="12.75" customHeight="1">
      <c r="B44" s="128" t="s">
        <v>10</v>
      </c>
      <c r="C44" s="103" t="s">
        <v>163</v>
      </c>
      <c r="J44" s="130" t="s">
        <v>138</v>
      </c>
      <c r="M44" s="131"/>
    </row>
    <row r="45" ht="12.75" customHeight="1" thickBot="1"/>
    <row r="46" spans="2:10" ht="12.75" customHeight="1">
      <c r="B46" s="318" t="s">
        <v>37</v>
      </c>
      <c r="C46" s="320" t="s">
        <v>38</v>
      </c>
      <c r="D46" s="316"/>
      <c r="E46" s="320" t="s">
        <v>39</v>
      </c>
      <c r="F46" s="316"/>
      <c r="G46" s="320" t="s">
        <v>40</v>
      </c>
      <c r="H46" s="316"/>
      <c r="I46" s="315" t="s">
        <v>41</v>
      </c>
      <c r="J46" s="316"/>
    </row>
    <row r="47" spans="2:10" ht="12.75" customHeight="1" thickBot="1">
      <c r="B47" s="319"/>
      <c r="C47" s="76" t="s">
        <v>2</v>
      </c>
      <c r="D47" s="251" t="s">
        <v>158</v>
      </c>
      <c r="E47" s="76" t="s">
        <v>2</v>
      </c>
      <c r="F47" s="251" t="s">
        <v>158</v>
      </c>
      <c r="G47" s="76" t="s">
        <v>2</v>
      </c>
      <c r="H47" s="251" t="s">
        <v>158</v>
      </c>
      <c r="I47" s="7" t="s">
        <v>2</v>
      </c>
      <c r="J47" s="251" t="s">
        <v>158</v>
      </c>
    </row>
    <row r="48" spans="2:10" ht="12.75" customHeight="1">
      <c r="B48" s="73" t="s">
        <v>42</v>
      </c>
      <c r="C48" s="8"/>
      <c r="D48" s="8"/>
      <c r="E48" s="8"/>
      <c r="F48" s="8"/>
      <c r="G48" s="8"/>
      <c r="H48" s="8"/>
      <c r="I48" s="8"/>
      <c r="J48" s="9"/>
    </row>
    <row r="49" spans="2:10" ht="12.75" customHeight="1">
      <c r="B49" s="74" t="s">
        <v>43</v>
      </c>
      <c r="C49" s="10"/>
      <c r="D49" s="10"/>
      <c r="E49" s="10"/>
      <c r="F49" s="10"/>
      <c r="G49" s="10"/>
      <c r="H49" s="10"/>
      <c r="I49" s="10"/>
      <c r="J49" s="11"/>
    </row>
    <row r="50" spans="2:10" ht="12.75" customHeight="1">
      <c r="B50" s="77" t="s">
        <v>62</v>
      </c>
      <c r="C50" s="80">
        <v>1</v>
      </c>
      <c r="D50" s="19">
        <v>25393</v>
      </c>
      <c r="E50" s="80"/>
      <c r="F50" s="19"/>
      <c r="G50" s="80"/>
      <c r="H50" s="19"/>
      <c r="I50" s="80"/>
      <c r="J50" s="19"/>
    </row>
    <row r="51" spans="2:12" ht="12.75" customHeight="1">
      <c r="B51" s="77" t="s">
        <v>63</v>
      </c>
      <c r="C51" s="80">
        <v>1</v>
      </c>
      <c r="D51" s="19">
        <v>267145</v>
      </c>
      <c r="E51" s="80"/>
      <c r="F51" s="19"/>
      <c r="G51" s="80"/>
      <c r="H51" s="19"/>
      <c r="I51" s="80"/>
      <c r="J51" s="19"/>
      <c r="L51" s="91"/>
    </row>
    <row r="52" spans="2:12" ht="12.75" customHeight="1" thickBot="1">
      <c r="B52" s="78" t="s">
        <v>64</v>
      </c>
      <c r="C52" s="81"/>
      <c r="D52" s="20"/>
      <c r="E52" s="81"/>
      <c r="F52" s="20"/>
      <c r="G52" s="81"/>
      <c r="H52" s="20"/>
      <c r="I52" s="81"/>
      <c r="J52" s="20"/>
      <c r="L52" s="91"/>
    </row>
    <row r="53" spans="2:10" ht="12.75" customHeight="1" thickBot="1">
      <c r="B53" s="79" t="s">
        <v>44</v>
      </c>
      <c r="C53" s="82">
        <f aca="true" t="shared" si="3" ref="C53:J53">SUM(C50:C52)</f>
        <v>2</v>
      </c>
      <c r="D53" s="22">
        <f t="shared" si="3"/>
        <v>292538</v>
      </c>
      <c r="E53" s="82">
        <f t="shared" si="3"/>
        <v>0</v>
      </c>
      <c r="F53" s="22">
        <f t="shared" si="3"/>
        <v>0</v>
      </c>
      <c r="G53" s="82">
        <f t="shared" si="3"/>
        <v>0</v>
      </c>
      <c r="H53" s="22">
        <f t="shared" si="3"/>
        <v>0</v>
      </c>
      <c r="I53" s="82">
        <f t="shared" si="3"/>
        <v>0</v>
      </c>
      <c r="J53" s="22">
        <f t="shared" si="3"/>
        <v>0</v>
      </c>
    </row>
    <row r="54" spans="2:10" ht="12.75" customHeight="1">
      <c r="B54" s="73" t="s">
        <v>42</v>
      </c>
      <c r="C54" s="8"/>
      <c r="D54" s="8"/>
      <c r="E54" s="8"/>
      <c r="F54" s="8"/>
      <c r="G54" s="8"/>
      <c r="H54" s="8"/>
      <c r="I54" s="8"/>
      <c r="J54" s="9"/>
    </row>
    <row r="55" spans="2:10" ht="12.75" customHeight="1">
      <c r="B55" s="74" t="s">
        <v>45</v>
      </c>
      <c r="C55" s="10"/>
      <c r="D55" s="10"/>
      <c r="E55" s="10"/>
      <c r="F55" s="10"/>
      <c r="G55" s="10"/>
      <c r="H55" s="10"/>
      <c r="I55" s="10"/>
      <c r="J55" s="11"/>
    </row>
    <row r="56" spans="2:10" ht="12.75" customHeight="1">
      <c r="B56" s="75" t="s">
        <v>62</v>
      </c>
      <c r="C56" s="17"/>
      <c r="D56" s="19"/>
      <c r="E56" s="80"/>
      <c r="F56" s="19"/>
      <c r="G56" s="80"/>
      <c r="H56" s="19"/>
      <c r="I56" s="80"/>
      <c r="J56" s="19"/>
    </row>
    <row r="57" spans="2:10" ht="12.75" customHeight="1">
      <c r="B57" s="75" t="s">
        <v>63</v>
      </c>
      <c r="C57" s="17"/>
      <c r="D57" s="19"/>
      <c r="E57" s="80"/>
      <c r="F57" s="19"/>
      <c r="G57" s="80"/>
      <c r="H57" s="19"/>
      <c r="I57" s="80"/>
      <c r="J57" s="19"/>
    </row>
    <row r="58" spans="2:10" ht="12.75" customHeight="1" thickBot="1">
      <c r="B58" s="83" t="s">
        <v>64</v>
      </c>
      <c r="C58" s="18"/>
      <c r="D58" s="20"/>
      <c r="E58" s="81"/>
      <c r="F58" s="20"/>
      <c r="G58" s="81"/>
      <c r="H58" s="20"/>
      <c r="I58" s="81"/>
      <c r="J58" s="20"/>
    </row>
    <row r="59" spans="2:10" ht="12.75" customHeight="1" thickBot="1">
      <c r="B59" s="84" t="s">
        <v>44</v>
      </c>
      <c r="C59" s="21">
        <f aca="true" t="shared" si="4" ref="C59:J59">SUM(C56:C58)</f>
        <v>0</v>
      </c>
      <c r="D59" s="22">
        <f t="shared" si="4"/>
        <v>0</v>
      </c>
      <c r="E59" s="21">
        <f t="shared" si="4"/>
        <v>0</v>
      </c>
      <c r="F59" s="22">
        <f t="shared" si="4"/>
        <v>0</v>
      </c>
      <c r="G59" s="21">
        <f t="shared" si="4"/>
        <v>0</v>
      </c>
      <c r="H59" s="22">
        <f t="shared" si="4"/>
        <v>0</v>
      </c>
      <c r="I59" s="21">
        <f t="shared" si="4"/>
        <v>0</v>
      </c>
      <c r="J59" s="22">
        <f t="shared" si="4"/>
        <v>0</v>
      </c>
    </row>
    <row r="60" spans="2:10" ht="12.75" customHeight="1" thickBot="1">
      <c r="B60" s="85" t="s">
        <v>46</v>
      </c>
      <c r="C60" s="82">
        <f aca="true" t="shared" si="5" ref="C60:J60">C53+C59</f>
        <v>2</v>
      </c>
      <c r="D60" s="22">
        <f t="shared" si="5"/>
        <v>292538</v>
      </c>
      <c r="E60" s="82">
        <f t="shared" si="5"/>
        <v>0</v>
      </c>
      <c r="F60" s="22">
        <f t="shared" si="5"/>
        <v>0</v>
      </c>
      <c r="G60" s="82">
        <f t="shared" si="5"/>
        <v>0</v>
      </c>
      <c r="H60" s="22">
        <f t="shared" si="5"/>
        <v>0</v>
      </c>
      <c r="I60" s="82">
        <f t="shared" si="5"/>
        <v>0</v>
      </c>
      <c r="J60" s="22">
        <f t="shared" si="5"/>
        <v>0</v>
      </c>
    </row>
    <row r="61" spans="2:10" ht="12.75" customHeight="1">
      <c r="B61" s="44"/>
      <c r="C61" s="45"/>
      <c r="D61" s="45"/>
      <c r="E61" s="45"/>
      <c r="F61" s="45"/>
      <c r="G61" s="45"/>
      <c r="H61" s="45"/>
      <c r="I61" s="45"/>
      <c r="J61" s="45"/>
    </row>
    <row r="63" spans="4:20" s="3" customFormat="1" ht="12.75" customHeight="1">
      <c r="D63" s="31"/>
      <c r="E63" s="31"/>
      <c r="F63" s="31"/>
      <c r="G63" s="31"/>
      <c r="H63" s="31"/>
      <c r="I63" s="31"/>
      <c r="J63" s="31"/>
      <c r="K63" s="31"/>
      <c r="L63" s="31"/>
      <c r="M63" s="92"/>
      <c r="N63" s="31"/>
      <c r="O63" s="31"/>
      <c r="P63" s="31"/>
      <c r="Q63" s="31"/>
      <c r="R63" s="31"/>
      <c r="S63" s="31"/>
      <c r="T63" s="32"/>
    </row>
    <row r="64" spans="4:20" s="3" customFormat="1" ht="12.75" customHeight="1">
      <c r="D64" s="31"/>
      <c r="E64" s="31"/>
      <c r="F64" s="31"/>
      <c r="G64" s="31"/>
      <c r="H64" s="31"/>
      <c r="I64" s="31"/>
      <c r="J64" s="31"/>
      <c r="K64" s="31"/>
      <c r="L64" s="31"/>
      <c r="M64" s="92"/>
      <c r="N64" s="31"/>
      <c r="O64" s="31"/>
      <c r="P64" s="31"/>
      <c r="Q64" s="31"/>
      <c r="R64" s="31"/>
      <c r="S64" s="31"/>
      <c r="T64" s="32"/>
    </row>
    <row r="65" spans="6:13" s="3" customFormat="1" ht="12.75" customHeight="1">
      <c r="F65" s="23"/>
      <c r="G65" s="24"/>
      <c r="M65" s="24"/>
    </row>
    <row r="66" spans="6:13" s="3" customFormat="1" ht="12.75" customHeight="1">
      <c r="F66" s="23"/>
      <c r="G66" s="24"/>
      <c r="M66" s="24"/>
    </row>
    <row r="73" spans="2:10" ht="12.75" customHeight="1">
      <c r="B73" s="317" t="s">
        <v>37</v>
      </c>
      <c r="C73" s="317"/>
      <c r="D73" s="317"/>
      <c r="E73" s="317"/>
      <c r="F73" s="317"/>
      <c r="G73" s="317"/>
      <c r="H73" s="317"/>
      <c r="I73" s="317"/>
      <c r="J73" s="317"/>
    </row>
    <row r="74" spans="2:10" ht="12.75" customHeight="1">
      <c r="B74" s="317" t="s">
        <v>47</v>
      </c>
      <c r="C74" s="317"/>
      <c r="D74" s="317"/>
      <c r="E74" s="317"/>
      <c r="F74" s="317"/>
      <c r="G74" s="317"/>
      <c r="H74" s="317"/>
      <c r="I74" s="317"/>
      <c r="J74" s="317"/>
    </row>
    <row r="75" spans="2:13" s="129" customFormat="1" ht="12.75" customHeight="1">
      <c r="B75" s="317" t="s">
        <v>159</v>
      </c>
      <c r="C75" s="317"/>
      <c r="D75" s="317"/>
      <c r="E75" s="317"/>
      <c r="F75" s="317"/>
      <c r="G75" s="317"/>
      <c r="H75" s="317"/>
      <c r="I75" s="317"/>
      <c r="J75" s="317"/>
      <c r="M75" s="131"/>
    </row>
    <row r="76" spans="2:13" s="129" customFormat="1" ht="12.75" customHeight="1">
      <c r="B76" s="186"/>
      <c r="C76" s="186"/>
      <c r="D76" s="186"/>
      <c r="E76" s="186"/>
      <c r="F76" s="186"/>
      <c r="G76" s="186"/>
      <c r="H76" s="186"/>
      <c r="I76" s="186"/>
      <c r="J76" s="186"/>
      <c r="M76" s="131"/>
    </row>
    <row r="77" spans="2:13" s="129" customFormat="1" ht="12.75" customHeight="1">
      <c r="B77" s="186"/>
      <c r="C77" s="186"/>
      <c r="D77" s="186"/>
      <c r="E77" s="186"/>
      <c r="F77" s="186"/>
      <c r="G77" s="186"/>
      <c r="H77" s="186"/>
      <c r="I77" s="186"/>
      <c r="J77" s="186"/>
      <c r="M77" s="131"/>
    </row>
    <row r="78" s="129" customFormat="1" ht="12.75" customHeight="1">
      <c r="M78" s="131"/>
    </row>
    <row r="79" spans="2:13" s="129" customFormat="1" ht="12.75" customHeight="1">
      <c r="B79" s="128" t="s">
        <v>10</v>
      </c>
      <c r="C79" s="103" t="s">
        <v>160</v>
      </c>
      <c r="J79" s="130" t="s">
        <v>139</v>
      </c>
      <c r="M79" s="131"/>
    </row>
    <row r="80" s="129" customFormat="1" ht="12.75" customHeight="1" thickBot="1">
      <c r="M80" s="131"/>
    </row>
    <row r="81" spans="2:10" ht="12.75" customHeight="1">
      <c r="B81" s="318" t="s">
        <v>37</v>
      </c>
      <c r="C81" s="320" t="s">
        <v>38</v>
      </c>
      <c r="D81" s="316"/>
      <c r="E81" s="320" t="s">
        <v>39</v>
      </c>
      <c r="F81" s="316"/>
      <c r="G81" s="320" t="s">
        <v>40</v>
      </c>
      <c r="H81" s="316"/>
      <c r="I81" s="315" t="s">
        <v>41</v>
      </c>
      <c r="J81" s="316"/>
    </row>
    <row r="82" spans="2:10" ht="12.75" customHeight="1" thickBot="1">
      <c r="B82" s="319"/>
      <c r="C82" s="76" t="s">
        <v>2</v>
      </c>
      <c r="D82" s="251" t="s">
        <v>158</v>
      </c>
      <c r="E82" s="76" t="s">
        <v>2</v>
      </c>
      <c r="F82" s="251" t="s">
        <v>158</v>
      </c>
      <c r="G82" s="76" t="s">
        <v>2</v>
      </c>
      <c r="H82" s="251" t="s">
        <v>158</v>
      </c>
      <c r="I82" s="7" t="s">
        <v>2</v>
      </c>
      <c r="J82" s="251" t="s">
        <v>158</v>
      </c>
    </row>
    <row r="83" spans="2:10" ht="12.75" customHeight="1">
      <c r="B83" s="73" t="s">
        <v>42</v>
      </c>
      <c r="C83" s="8"/>
      <c r="D83" s="8"/>
      <c r="E83" s="8"/>
      <c r="F83" s="8"/>
      <c r="G83" s="8"/>
      <c r="H83" s="8"/>
      <c r="I83" s="8"/>
      <c r="J83" s="9"/>
    </row>
    <row r="84" spans="2:10" ht="12.75" customHeight="1">
      <c r="B84" s="74" t="s">
        <v>43</v>
      </c>
      <c r="C84" s="10"/>
      <c r="D84" s="10"/>
      <c r="E84" s="10"/>
      <c r="F84" s="10"/>
      <c r="G84" s="10"/>
      <c r="H84" s="10"/>
      <c r="I84" s="10"/>
      <c r="J84" s="11"/>
    </row>
    <row r="85" spans="2:10" ht="12.75" customHeight="1">
      <c r="B85" s="77" t="s">
        <v>62</v>
      </c>
      <c r="C85" s="80"/>
      <c r="D85" s="19"/>
      <c r="E85" s="80"/>
      <c r="F85" s="19"/>
      <c r="G85" s="80"/>
      <c r="H85" s="19"/>
      <c r="I85" s="80"/>
      <c r="J85" s="19"/>
    </row>
    <row r="86" spans="2:10" ht="12.75" customHeight="1">
      <c r="B86" s="77" t="s">
        <v>63</v>
      </c>
      <c r="C86" s="80"/>
      <c r="D86" s="19"/>
      <c r="E86" s="80"/>
      <c r="F86" s="19"/>
      <c r="G86" s="80"/>
      <c r="H86" s="19"/>
      <c r="I86" s="80"/>
      <c r="J86" s="19"/>
    </row>
    <row r="87" spans="2:10" ht="12.75" customHeight="1" thickBot="1">
      <c r="B87" s="78" t="s">
        <v>64</v>
      </c>
      <c r="C87" s="81"/>
      <c r="D87" s="20"/>
      <c r="E87" s="81"/>
      <c r="F87" s="20"/>
      <c r="G87" s="81"/>
      <c r="H87" s="20"/>
      <c r="I87" s="81"/>
      <c r="J87" s="20"/>
    </row>
    <row r="88" spans="2:10" ht="12.75" customHeight="1" thickBot="1">
      <c r="B88" s="79" t="s">
        <v>44</v>
      </c>
      <c r="C88" s="82"/>
      <c r="D88" s="22"/>
      <c r="E88" s="82"/>
      <c r="F88" s="22"/>
      <c r="G88" s="82"/>
      <c r="H88" s="22"/>
      <c r="I88" s="82"/>
      <c r="J88" s="22"/>
    </row>
    <row r="89" spans="2:10" ht="12.75" customHeight="1">
      <c r="B89" s="73" t="s">
        <v>42</v>
      </c>
      <c r="C89" s="8"/>
      <c r="D89" s="8"/>
      <c r="E89" s="8"/>
      <c r="F89" s="8"/>
      <c r="G89" s="8"/>
      <c r="H89" s="8"/>
      <c r="I89" s="8"/>
      <c r="J89" s="9"/>
    </row>
    <row r="90" spans="2:10" ht="12.75" customHeight="1">
      <c r="B90" s="74" t="s">
        <v>45</v>
      </c>
      <c r="C90" s="10"/>
      <c r="D90" s="10"/>
      <c r="E90" s="10"/>
      <c r="F90" s="10"/>
      <c r="G90" s="10"/>
      <c r="H90" s="10"/>
      <c r="I90" s="10"/>
      <c r="J90" s="11"/>
    </row>
    <row r="91" spans="2:10" ht="12.75" customHeight="1">
      <c r="B91" s="75" t="s">
        <v>62</v>
      </c>
      <c r="C91" s="17"/>
      <c r="D91" s="19"/>
      <c r="E91" s="80"/>
      <c r="F91" s="19"/>
      <c r="G91" s="80"/>
      <c r="H91" s="19"/>
      <c r="I91" s="80"/>
      <c r="J91" s="19"/>
    </row>
    <row r="92" spans="2:10" ht="12.75" customHeight="1">
      <c r="B92" s="75" t="s">
        <v>63</v>
      </c>
      <c r="C92" s="17">
        <v>8</v>
      </c>
      <c r="D92" s="19">
        <v>10307</v>
      </c>
      <c r="E92" s="80">
        <v>7</v>
      </c>
      <c r="F92" s="19">
        <v>9650</v>
      </c>
      <c r="G92" s="80">
        <v>0</v>
      </c>
      <c r="H92" s="19">
        <v>0</v>
      </c>
      <c r="I92" s="80">
        <v>7</v>
      </c>
      <c r="J92" s="19">
        <v>9650</v>
      </c>
    </row>
    <row r="93" spans="2:10" ht="12.75" customHeight="1" thickBot="1">
      <c r="B93" s="83" t="s">
        <v>64</v>
      </c>
      <c r="C93" s="18"/>
      <c r="D93" s="20"/>
      <c r="E93" s="81"/>
      <c r="F93" s="20"/>
      <c r="G93" s="81"/>
      <c r="H93" s="20"/>
      <c r="I93" s="81"/>
      <c r="J93" s="20"/>
    </row>
    <row r="94" spans="2:10" ht="12.75" customHeight="1" thickBot="1">
      <c r="B94" s="84" t="s">
        <v>44</v>
      </c>
      <c r="C94" s="21">
        <f aca="true" t="shared" si="6" ref="C94:J94">SUM(C91:C93)</f>
        <v>8</v>
      </c>
      <c r="D94" s="22">
        <f t="shared" si="6"/>
        <v>10307</v>
      </c>
      <c r="E94" s="21">
        <f t="shared" si="6"/>
        <v>7</v>
      </c>
      <c r="F94" s="22">
        <f t="shared" si="6"/>
        <v>9650</v>
      </c>
      <c r="G94" s="21">
        <f t="shared" si="6"/>
        <v>0</v>
      </c>
      <c r="H94" s="22">
        <f t="shared" si="6"/>
        <v>0</v>
      </c>
      <c r="I94" s="21">
        <f t="shared" si="6"/>
        <v>7</v>
      </c>
      <c r="J94" s="22">
        <f t="shared" si="6"/>
        <v>9650</v>
      </c>
    </row>
    <row r="95" spans="2:10" ht="12.75" customHeight="1" thickBot="1">
      <c r="B95" s="85" t="s">
        <v>46</v>
      </c>
      <c r="C95" s="82">
        <f aca="true" t="shared" si="7" ref="C95:J95">C88+C94</f>
        <v>8</v>
      </c>
      <c r="D95" s="22">
        <f t="shared" si="7"/>
        <v>10307</v>
      </c>
      <c r="E95" s="82">
        <f t="shared" si="7"/>
        <v>7</v>
      </c>
      <c r="F95" s="22">
        <f t="shared" si="7"/>
        <v>9650</v>
      </c>
      <c r="G95" s="82">
        <f t="shared" si="7"/>
        <v>0</v>
      </c>
      <c r="H95" s="22">
        <f t="shared" si="7"/>
        <v>0</v>
      </c>
      <c r="I95" s="82">
        <f t="shared" si="7"/>
        <v>7</v>
      </c>
      <c r="J95" s="22">
        <f t="shared" si="7"/>
        <v>9650</v>
      </c>
    </row>
    <row r="96" spans="2:10" ht="12.75" customHeight="1">
      <c r="B96" s="44"/>
      <c r="C96" s="45"/>
      <c r="D96" s="45"/>
      <c r="E96" s="45"/>
      <c r="F96" s="45"/>
      <c r="G96" s="45"/>
      <c r="H96" s="45"/>
      <c r="I96" s="45"/>
      <c r="J96" s="45"/>
    </row>
    <row r="98" spans="4:20" s="3" customFormat="1" ht="12.75" customHeight="1">
      <c r="D98" s="31"/>
      <c r="E98" s="31"/>
      <c r="F98" s="31"/>
      <c r="G98" s="31"/>
      <c r="H98" s="31"/>
      <c r="I98" s="31"/>
      <c r="J98" s="31"/>
      <c r="K98" s="31"/>
      <c r="L98" s="31"/>
      <c r="M98" s="92"/>
      <c r="N98" s="31"/>
      <c r="O98" s="31"/>
      <c r="P98" s="31"/>
      <c r="Q98" s="31"/>
      <c r="R98" s="31"/>
      <c r="S98" s="31"/>
      <c r="T98" s="32"/>
    </row>
    <row r="99" spans="4:20" s="3" customFormat="1" ht="12.75" customHeight="1">
      <c r="D99" s="31"/>
      <c r="E99" s="31"/>
      <c r="F99" s="31"/>
      <c r="G99" s="31"/>
      <c r="H99" s="31"/>
      <c r="I99" s="31"/>
      <c r="J99" s="31"/>
      <c r="K99" s="31"/>
      <c r="L99" s="31"/>
      <c r="M99" s="92"/>
      <c r="N99" s="31"/>
      <c r="O99" s="31"/>
      <c r="P99" s="31"/>
      <c r="Q99" s="31"/>
      <c r="R99" s="31"/>
      <c r="S99" s="31"/>
      <c r="T99" s="32"/>
    </row>
    <row r="100" spans="6:13" s="3" customFormat="1" ht="12.75" customHeight="1">
      <c r="F100" s="23"/>
      <c r="G100" s="24"/>
      <c r="M100" s="24"/>
    </row>
    <row r="101" spans="6:13" s="3" customFormat="1" ht="12.75" customHeight="1">
      <c r="F101" s="23"/>
      <c r="G101" s="24"/>
      <c r="M101" s="24"/>
    </row>
    <row r="109" spans="2:10" ht="12.75" customHeight="1">
      <c r="B109" s="317" t="s">
        <v>37</v>
      </c>
      <c r="C109" s="317"/>
      <c r="D109" s="317"/>
      <c r="E109" s="317"/>
      <c r="F109" s="317"/>
      <c r="G109" s="317"/>
      <c r="H109" s="317"/>
      <c r="I109" s="317"/>
      <c r="J109" s="317"/>
    </row>
    <row r="110" spans="2:10" ht="12.75" customHeight="1">
      <c r="B110" s="317" t="s">
        <v>47</v>
      </c>
      <c r="C110" s="317"/>
      <c r="D110" s="317"/>
      <c r="E110" s="317"/>
      <c r="F110" s="317"/>
      <c r="G110" s="317"/>
      <c r="H110" s="317"/>
      <c r="I110" s="317"/>
      <c r="J110" s="317"/>
    </row>
    <row r="111" spans="2:10" ht="12.75" customHeight="1">
      <c r="B111" s="317" t="s">
        <v>159</v>
      </c>
      <c r="C111" s="317"/>
      <c r="D111" s="317"/>
      <c r="E111" s="317"/>
      <c r="F111" s="317"/>
      <c r="G111" s="317"/>
      <c r="H111" s="317"/>
      <c r="I111" s="317"/>
      <c r="J111" s="317"/>
    </row>
    <row r="112" spans="2:10" ht="12.75" customHeight="1">
      <c r="B112" s="35"/>
      <c r="C112" s="35"/>
      <c r="D112" s="35"/>
      <c r="E112" s="35"/>
      <c r="F112" s="35"/>
      <c r="G112" s="35"/>
      <c r="H112" s="35"/>
      <c r="I112" s="35"/>
      <c r="J112" s="35"/>
    </row>
    <row r="113" spans="2:10" ht="12.75" customHeight="1">
      <c r="B113" s="35"/>
      <c r="C113" s="35"/>
      <c r="D113" s="35"/>
      <c r="E113" s="35"/>
      <c r="F113" s="35"/>
      <c r="G113" s="35"/>
      <c r="H113" s="35"/>
      <c r="I113" s="35"/>
      <c r="J113" s="35"/>
    </row>
    <row r="115" spans="2:10" ht="12.75" customHeight="1">
      <c r="B115" s="86" t="s">
        <v>10</v>
      </c>
      <c r="C115" s="5" t="s">
        <v>152</v>
      </c>
      <c r="J115" s="6" t="s">
        <v>140</v>
      </c>
    </row>
    <row r="116" ht="12.75" customHeight="1" thickBot="1"/>
    <row r="117" spans="2:10" ht="12.75" customHeight="1">
      <c r="B117" s="318" t="s">
        <v>37</v>
      </c>
      <c r="C117" s="320" t="s">
        <v>38</v>
      </c>
      <c r="D117" s="316"/>
      <c r="E117" s="320" t="s">
        <v>39</v>
      </c>
      <c r="F117" s="316"/>
      <c r="G117" s="320" t="s">
        <v>40</v>
      </c>
      <c r="H117" s="316"/>
      <c r="I117" s="315" t="s">
        <v>41</v>
      </c>
      <c r="J117" s="316"/>
    </row>
    <row r="118" spans="2:10" ht="12.75" customHeight="1" thickBot="1">
      <c r="B118" s="319"/>
      <c r="C118" s="76" t="s">
        <v>2</v>
      </c>
      <c r="D118" s="251" t="s">
        <v>158</v>
      </c>
      <c r="E118" s="76" t="s">
        <v>2</v>
      </c>
      <c r="F118" s="251" t="s">
        <v>158</v>
      </c>
      <c r="G118" s="76" t="s">
        <v>2</v>
      </c>
      <c r="H118" s="251" t="s">
        <v>158</v>
      </c>
      <c r="I118" s="7" t="s">
        <v>2</v>
      </c>
      <c r="J118" s="251" t="s">
        <v>158</v>
      </c>
    </row>
    <row r="119" spans="2:10" ht="12.75" customHeight="1">
      <c r="B119" s="73" t="s">
        <v>42</v>
      </c>
      <c r="C119" s="8"/>
      <c r="D119" s="8"/>
      <c r="E119" s="8"/>
      <c r="F119" s="8"/>
      <c r="G119" s="8"/>
      <c r="H119" s="8"/>
      <c r="I119" s="8"/>
      <c r="J119" s="9"/>
    </row>
    <row r="120" spans="2:10" ht="12.75" customHeight="1">
      <c r="B120" s="74" t="s">
        <v>43</v>
      </c>
      <c r="C120" s="10"/>
      <c r="D120" s="10"/>
      <c r="E120" s="10"/>
      <c r="F120" s="10"/>
      <c r="G120" s="10"/>
      <c r="H120" s="10"/>
      <c r="I120" s="10"/>
      <c r="J120" s="11"/>
    </row>
    <row r="121" spans="2:10" ht="12.75" customHeight="1">
      <c r="B121" s="77" t="s">
        <v>62</v>
      </c>
      <c r="C121" s="87">
        <f aca="true" t="shared" si="8" ref="C121:J123">C14+C50+C85</f>
        <v>21</v>
      </c>
      <c r="D121" s="88">
        <f t="shared" si="8"/>
        <v>294562</v>
      </c>
      <c r="E121" s="87">
        <f t="shared" si="8"/>
        <v>17</v>
      </c>
      <c r="F121" s="88">
        <f t="shared" si="8"/>
        <v>240258</v>
      </c>
      <c r="G121" s="87">
        <f t="shared" si="8"/>
        <v>7</v>
      </c>
      <c r="H121" s="88">
        <f t="shared" si="8"/>
        <v>41160</v>
      </c>
      <c r="I121" s="87">
        <f t="shared" si="8"/>
        <v>9</v>
      </c>
      <c r="J121" s="88">
        <f t="shared" si="8"/>
        <v>155945</v>
      </c>
    </row>
    <row r="122" spans="2:10" ht="12.75" customHeight="1">
      <c r="B122" s="77" t="s">
        <v>63</v>
      </c>
      <c r="C122" s="87">
        <f t="shared" si="8"/>
        <v>42</v>
      </c>
      <c r="D122" s="88">
        <f t="shared" si="8"/>
        <v>1022041</v>
      </c>
      <c r="E122" s="87">
        <f t="shared" si="8"/>
        <v>25</v>
      </c>
      <c r="F122" s="88">
        <f t="shared" si="8"/>
        <v>671061</v>
      </c>
      <c r="G122" s="87">
        <f t="shared" si="8"/>
        <v>11</v>
      </c>
      <c r="H122" s="88">
        <f t="shared" si="8"/>
        <v>230930</v>
      </c>
      <c r="I122" s="87">
        <f t="shared" si="8"/>
        <v>15</v>
      </c>
      <c r="J122" s="88">
        <f t="shared" si="8"/>
        <v>463487</v>
      </c>
    </row>
    <row r="123" spans="2:10" ht="12.75" customHeight="1" thickBot="1">
      <c r="B123" s="78" t="s">
        <v>64</v>
      </c>
      <c r="C123" s="87">
        <f t="shared" si="8"/>
        <v>4</v>
      </c>
      <c r="D123" s="88">
        <f t="shared" si="8"/>
        <v>26090</v>
      </c>
      <c r="E123" s="87">
        <f t="shared" si="8"/>
        <v>2</v>
      </c>
      <c r="F123" s="88">
        <f t="shared" si="8"/>
        <v>17460</v>
      </c>
      <c r="G123" s="87">
        <f t="shared" si="8"/>
        <v>0</v>
      </c>
      <c r="H123" s="88">
        <f t="shared" si="8"/>
        <v>0</v>
      </c>
      <c r="I123" s="87">
        <f t="shared" si="8"/>
        <v>3</v>
      </c>
      <c r="J123" s="88">
        <f t="shared" si="8"/>
        <v>19120</v>
      </c>
    </row>
    <row r="124" spans="2:10" ht="12.75" customHeight="1" thickBot="1">
      <c r="B124" s="79" t="s">
        <v>44</v>
      </c>
      <c r="C124" s="82">
        <f aca="true" t="shared" si="9" ref="C124:J124">SUM(C121:C123)</f>
        <v>67</v>
      </c>
      <c r="D124" s="22">
        <f t="shared" si="9"/>
        <v>1342693</v>
      </c>
      <c r="E124" s="82">
        <f t="shared" si="9"/>
        <v>44</v>
      </c>
      <c r="F124" s="22">
        <f t="shared" si="9"/>
        <v>928779</v>
      </c>
      <c r="G124" s="82">
        <f t="shared" si="9"/>
        <v>18</v>
      </c>
      <c r="H124" s="22">
        <f t="shared" si="9"/>
        <v>272090</v>
      </c>
      <c r="I124" s="82">
        <f t="shared" si="9"/>
        <v>27</v>
      </c>
      <c r="J124" s="22">
        <f t="shared" si="9"/>
        <v>638552</v>
      </c>
    </row>
    <row r="125" spans="2:10" ht="12.75" customHeight="1">
      <c r="B125" s="73" t="s">
        <v>42</v>
      </c>
      <c r="C125" s="8"/>
      <c r="D125" s="8"/>
      <c r="E125" s="8"/>
      <c r="F125" s="8"/>
      <c r="G125" s="8"/>
      <c r="H125" s="8"/>
      <c r="I125" s="8"/>
      <c r="J125" s="9"/>
    </row>
    <row r="126" spans="2:10" ht="12.75" customHeight="1">
      <c r="B126" s="74" t="s">
        <v>45</v>
      </c>
      <c r="C126" s="10"/>
      <c r="D126" s="10"/>
      <c r="E126" s="10"/>
      <c r="F126" s="10"/>
      <c r="G126" s="10"/>
      <c r="H126" s="10"/>
      <c r="I126" s="10"/>
      <c r="J126" s="11"/>
    </row>
    <row r="127" spans="2:10" ht="12.75" customHeight="1">
      <c r="B127" s="75" t="s">
        <v>62</v>
      </c>
      <c r="C127" s="89">
        <f aca="true" t="shared" si="10" ref="C127:J129">C20+C56+C91</f>
        <v>3</v>
      </c>
      <c r="D127" s="88">
        <f t="shared" si="10"/>
        <v>85906</v>
      </c>
      <c r="E127" s="89">
        <f t="shared" si="10"/>
        <v>2</v>
      </c>
      <c r="F127" s="88">
        <f t="shared" si="10"/>
        <v>84877</v>
      </c>
      <c r="G127" s="89">
        <f t="shared" si="10"/>
        <v>1</v>
      </c>
      <c r="H127" s="88">
        <f t="shared" si="10"/>
        <v>2025</v>
      </c>
      <c r="I127" s="89">
        <f t="shared" si="10"/>
        <v>1</v>
      </c>
      <c r="J127" s="88">
        <f t="shared" si="10"/>
        <v>82852</v>
      </c>
    </row>
    <row r="128" spans="2:10" ht="12.75" customHeight="1">
      <c r="B128" s="75" t="s">
        <v>63</v>
      </c>
      <c r="C128" s="89">
        <f t="shared" si="10"/>
        <v>23</v>
      </c>
      <c r="D128" s="88">
        <f t="shared" si="10"/>
        <v>122436</v>
      </c>
      <c r="E128" s="89">
        <f t="shared" si="10"/>
        <v>16</v>
      </c>
      <c r="F128" s="88">
        <f t="shared" si="10"/>
        <v>78428</v>
      </c>
      <c r="G128" s="89">
        <f t="shared" si="10"/>
        <v>9</v>
      </c>
      <c r="H128" s="88">
        <f t="shared" si="10"/>
        <v>68778</v>
      </c>
      <c r="I128" s="89">
        <f t="shared" si="10"/>
        <v>8</v>
      </c>
      <c r="J128" s="88">
        <f t="shared" si="10"/>
        <v>10646</v>
      </c>
    </row>
    <row r="129" spans="2:10" ht="12.75" customHeight="1" thickBot="1">
      <c r="B129" s="83" t="s">
        <v>64</v>
      </c>
      <c r="C129" s="89">
        <f t="shared" si="10"/>
        <v>5</v>
      </c>
      <c r="D129" s="88">
        <f t="shared" si="10"/>
        <v>28745</v>
      </c>
      <c r="E129" s="89">
        <f t="shared" si="10"/>
        <v>1</v>
      </c>
      <c r="F129" s="88">
        <f t="shared" si="10"/>
        <v>17294</v>
      </c>
      <c r="G129" s="89">
        <f t="shared" si="10"/>
        <v>0</v>
      </c>
      <c r="H129" s="88">
        <f t="shared" si="10"/>
        <v>0</v>
      </c>
      <c r="I129" s="89">
        <f t="shared" si="10"/>
        <v>5</v>
      </c>
      <c r="J129" s="88">
        <f t="shared" si="10"/>
        <v>28746</v>
      </c>
    </row>
    <row r="130" spans="2:10" ht="12.75" customHeight="1" thickBot="1">
      <c r="B130" s="84" t="s">
        <v>44</v>
      </c>
      <c r="C130" s="21">
        <f aca="true" t="shared" si="11" ref="C130:J130">SUM(C127:C129)</f>
        <v>31</v>
      </c>
      <c r="D130" s="22">
        <f t="shared" si="11"/>
        <v>237087</v>
      </c>
      <c r="E130" s="21">
        <f t="shared" si="11"/>
        <v>19</v>
      </c>
      <c r="F130" s="22">
        <f t="shared" si="11"/>
        <v>180599</v>
      </c>
      <c r="G130" s="21">
        <f t="shared" si="11"/>
        <v>10</v>
      </c>
      <c r="H130" s="22">
        <f t="shared" si="11"/>
        <v>70803</v>
      </c>
      <c r="I130" s="21">
        <f t="shared" si="11"/>
        <v>14</v>
      </c>
      <c r="J130" s="22">
        <f t="shared" si="11"/>
        <v>122244</v>
      </c>
    </row>
    <row r="131" spans="2:10" ht="12.75" customHeight="1" thickBot="1">
      <c r="B131" s="85" t="s">
        <v>46</v>
      </c>
      <c r="C131" s="82">
        <f aca="true" t="shared" si="12" ref="C131:J131">C124+C130</f>
        <v>98</v>
      </c>
      <c r="D131" s="22">
        <f t="shared" si="12"/>
        <v>1579780</v>
      </c>
      <c r="E131" s="82">
        <f t="shared" si="12"/>
        <v>63</v>
      </c>
      <c r="F131" s="22">
        <f t="shared" si="12"/>
        <v>1109378</v>
      </c>
      <c r="G131" s="82">
        <f t="shared" si="12"/>
        <v>28</v>
      </c>
      <c r="H131" s="22">
        <f t="shared" si="12"/>
        <v>342893</v>
      </c>
      <c r="I131" s="82">
        <f t="shared" si="12"/>
        <v>41</v>
      </c>
      <c r="J131" s="22">
        <f t="shared" si="12"/>
        <v>760796</v>
      </c>
    </row>
    <row r="132" spans="2:10" ht="12.75" customHeight="1">
      <c r="B132" s="44"/>
      <c r="C132" s="45"/>
      <c r="D132" s="45"/>
      <c r="E132" s="45"/>
      <c r="F132" s="45"/>
      <c r="G132" s="45"/>
      <c r="H132" s="45"/>
      <c r="I132" s="45"/>
      <c r="J132" s="45"/>
    </row>
    <row r="134" spans="4:20" s="3" customFormat="1" ht="12.75" customHeight="1">
      <c r="D134" s="31"/>
      <c r="E134" s="31"/>
      <c r="F134" s="31"/>
      <c r="G134" s="31"/>
      <c r="H134" s="31"/>
      <c r="I134" s="31"/>
      <c r="J134" s="31"/>
      <c r="K134" s="31"/>
      <c r="L134" s="31"/>
      <c r="M134" s="92"/>
      <c r="N134" s="31"/>
      <c r="O134" s="31"/>
      <c r="P134" s="31"/>
      <c r="Q134" s="31"/>
      <c r="R134" s="31"/>
      <c r="S134" s="31"/>
      <c r="T134" s="32"/>
    </row>
    <row r="135" spans="4:20" s="3" customFormat="1" ht="12.75" customHeight="1">
      <c r="D135" s="31"/>
      <c r="E135" s="31"/>
      <c r="F135" s="31"/>
      <c r="G135" s="31"/>
      <c r="H135" s="31"/>
      <c r="I135" s="31"/>
      <c r="J135" s="31"/>
      <c r="K135" s="31"/>
      <c r="L135" s="31"/>
      <c r="M135" s="92"/>
      <c r="N135" s="31"/>
      <c r="O135" s="31"/>
      <c r="P135" s="31"/>
      <c r="Q135" s="31"/>
      <c r="R135" s="31"/>
      <c r="S135" s="31"/>
      <c r="T135" s="32"/>
    </row>
    <row r="136" spans="6:13" s="3" customFormat="1" ht="12.75" customHeight="1">
      <c r="F136" s="23"/>
      <c r="G136" s="24"/>
      <c r="M136" s="24"/>
    </row>
    <row r="137" spans="6:13" s="3" customFormat="1" ht="12.75" customHeight="1">
      <c r="F137" s="23"/>
      <c r="G137" s="24"/>
      <c r="M137" s="24"/>
    </row>
    <row r="145" spans="2:10" ht="12.75" customHeight="1">
      <c r="B145" s="317" t="s">
        <v>37</v>
      </c>
      <c r="C145" s="317"/>
      <c r="D145" s="317"/>
      <c r="E145" s="317"/>
      <c r="F145" s="317"/>
      <c r="G145" s="317"/>
      <c r="H145" s="317"/>
      <c r="I145" s="317"/>
      <c r="J145" s="317"/>
    </row>
    <row r="146" spans="2:10" ht="12.75" customHeight="1">
      <c r="B146" s="317" t="s">
        <v>47</v>
      </c>
      <c r="C146" s="317"/>
      <c r="D146" s="317"/>
      <c r="E146" s="317"/>
      <c r="F146" s="317"/>
      <c r="G146" s="317"/>
      <c r="H146" s="317"/>
      <c r="I146" s="317"/>
      <c r="J146" s="317"/>
    </row>
    <row r="147" spans="2:10" ht="12.75" customHeight="1">
      <c r="B147" s="317" t="s">
        <v>159</v>
      </c>
      <c r="C147" s="317"/>
      <c r="D147" s="317"/>
      <c r="E147" s="317"/>
      <c r="F147" s="317"/>
      <c r="G147" s="317"/>
      <c r="H147" s="317"/>
      <c r="I147" s="317"/>
      <c r="J147" s="317"/>
    </row>
    <row r="148" spans="2:10" ht="12.75" customHeight="1">
      <c r="B148" s="35"/>
      <c r="C148" s="35"/>
      <c r="D148" s="35"/>
      <c r="E148" s="35"/>
      <c r="F148" s="35"/>
      <c r="G148" s="35"/>
      <c r="H148" s="35"/>
      <c r="I148" s="35"/>
      <c r="J148" s="35"/>
    </row>
    <row r="149" spans="2:10" ht="12.75" customHeight="1">
      <c r="B149" s="35"/>
      <c r="C149" s="35"/>
      <c r="D149" s="35"/>
      <c r="E149" s="35"/>
      <c r="F149" s="35"/>
      <c r="G149" s="35"/>
      <c r="H149" s="35"/>
      <c r="I149" s="35"/>
      <c r="J149" s="35"/>
    </row>
    <row r="151" spans="2:13" s="129" customFormat="1" ht="12.75" customHeight="1">
      <c r="B151" s="128" t="s">
        <v>10</v>
      </c>
      <c r="C151" s="103" t="s">
        <v>162</v>
      </c>
      <c r="J151" s="130" t="s">
        <v>141</v>
      </c>
      <c r="M151" s="131"/>
    </row>
    <row r="152" ht="12.75" customHeight="1" thickBot="1"/>
    <row r="153" spans="2:10" ht="12.75" customHeight="1">
      <c r="B153" s="318" t="s">
        <v>37</v>
      </c>
      <c r="C153" s="320" t="s">
        <v>38</v>
      </c>
      <c r="D153" s="316"/>
      <c r="E153" s="320" t="s">
        <v>39</v>
      </c>
      <c r="F153" s="316"/>
      <c r="G153" s="320" t="s">
        <v>40</v>
      </c>
      <c r="H153" s="316"/>
      <c r="I153" s="315" t="s">
        <v>41</v>
      </c>
      <c r="J153" s="316"/>
    </row>
    <row r="154" spans="2:10" ht="12.75" customHeight="1" thickBot="1">
      <c r="B154" s="319"/>
      <c r="C154" s="76" t="s">
        <v>2</v>
      </c>
      <c r="D154" s="251" t="s">
        <v>158</v>
      </c>
      <c r="E154" s="76" t="s">
        <v>2</v>
      </c>
      <c r="F154" s="251" t="s">
        <v>158</v>
      </c>
      <c r="G154" s="76" t="s">
        <v>2</v>
      </c>
      <c r="H154" s="251" t="s">
        <v>158</v>
      </c>
      <c r="I154" s="7" t="s">
        <v>2</v>
      </c>
      <c r="J154" s="251" t="s">
        <v>158</v>
      </c>
    </row>
    <row r="155" spans="2:10" ht="12.75" customHeight="1">
      <c r="B155" s="73" t="s">
        <v>42</v>
      </c>
      <c r="C155" s="8"/>
      <c r="D155" s="8"/>
      <c r="E155" s="8"/>
      <c r="F155" s="8"/>
      <c r="G155" s="8"/>
      <c r="H155" s="8"/>
      <c r="I155" s="8"/>
      <c r="J155" s="9"/>
    </row>
    <row r="156" spans="2:10" ht="12.75" customHeight="1">
      <c r="B156" s="74" t="s">
        <v>43</v>
      </c>
      <c r="C156" s="10"/>
      <c r="D156" s="10"/>
      <c r="E156" s="10"/>
      <c r="F156" s="10"/>
      <c r="G156" s="10"/>
      <c r="H156" s="10"/>
      <c r="I156" s="10"/>
      <c r="J156" s="11"/>
    </row>
    <row r="157" spans="2:12" ht="12.75" customHeight="1">
      <c r="B157" s="77" t="s">
        <v>62</v>
      </c>
      <c r="C157" s="80">
        <v>1</v>
      </c>
      <c r="D157" s="19">
        <v>8498</v>
      </c>
      <c r="E157" s="80"/>
      <c r="F157" s="19"/>
      <c r="G157" s="80"/>
      <c r="H157" s="19"/>
      <c r="I157" s="80">
        <v>1</v>
      </c>
      <c r="J157" s="19">
        <v>8498</v>
      </c>
      <c r="L157" s="91"/>
    </row>
    <row r="158" spans="2:12" ht="12.75" customHeight="1">
      <c r="B158" s="77" t="s">
        <v>63</v>
      </c>
      <c r="C158" s="80">
        <v>1</v>
      </c>
      <c r="D158" s="19">
        <v>2357</v>
      </c>
      <c r="E158" s="80"/>
      <c r="F158" s="19"/>
      <c r="G158" s="80"/>
      <c r="H158" s="19"/>
      <c r="I158" s="80">
        <v>1</v>
      </c>
      <c r="J158" s="19">
        <v>2357</v>
      </c>
      <c r="L158" s="91"/>
    </row>
    <row r="159" spans="2:12" ht="12.75" customHeight="1" thickBot="1">
      <c r="B159" s="78" t="s">
        <v>64</v>
      </c>
      <c r="C159" s="81"/>
      <c r="D159" s="20"/>
      <c r="E159" s="81"/>
      <c r="F159" s="20"/>
      <c r="G159" s="81"/>
      <c r="H159" s="20"/>
      <c r="I159" s="81"/>
      <c r="J159" s="20"/>
      <c r="L159" s="91"/>
    </row>
    <row r="160" spans="2:12" ht="12.75" customHeight="1" thickBot="1">
      <c r="B160" s="79" t="s">
        <v>44</v>
      </c>
      <c r="C160" s="82">
        <f aca="true" t="shared" si="13" ref="C160:J160">SUM(C157:C159)</f>
        <v>2</v>
      </c>
      <c r="D160" s="22">
        <f t="shared" si="13"/>
        <v>10855</v>
      </c>
      <c r="E160" s="82">
        <f t="shared" si="13"/>
        <v>0</v>
      </c>
      <c r="F160" s="22">
        <f t="shared" si="13"/>
        <v>0</v>
      </c>
      <c r="G160" s="82">
        <f t="shared" si="13"/>
        <v>0</v>
      </c>
      <c r="H160" s="22">
        <f t="shared" si="13"/>
        <v>0</v>
      </c>
      <c r="I160" s="82">
        <f t="shared" si="13"/>
        <v>2</v>
      </c>
      <c r="J160" s="22">
        <f t="shared" si="13"/>
        <v>10855</v>
      </c>
      <c r="L160" s="91"/>
    </row>
    <row r="161" spans="2:10" ht="12.75" customHeight="1">
      <c r="B161" s="73" t="s">
        <v>42</v>
      </c>
      <c r="C161" s="8"/>
      <c r="D161" s="8"/>
      <c r="E161" s="8"/>
      <c r="F161" s="8"/>
      <c r="G161" s="8"/>
      <c r="H161" s="8"/>
      <c r="I161" s="8"/>
      <c r="J161" s="9"/>
    </row>
    <row r="162" spans="2:10" ht="12.75" customHeight="1">
      <c r="B162" s="74" t="s">
        <v>45</v>
      </c>
      <c r="C162" s="10"/>
      <c r="D162" s="10"/>
      <c r="E162" s="10"/>
      <c r="F162" s="10"/>
      <c r="G162" s="10"/>
      <c r="H162" s="10"/>
      <c r="I162" s="10"/>
      <c r="J162" s="11"/>
    </row>
    <row r="163" spans="2:12" ht="12.75" customHeight="1">
      <c r="B163" s="75" t="s">
        <v>62</v>
      </c>
      <c r="C163" s="17"/>
      <c r="D163" s="19"/>
      <c r="E163" s="80"/>
      <c r="F163" s="19"/>
      <c r="G163" s="80"/>
      <c r="H163" s="19"/>
      <c r="I163" s="80"/>
      <c r="J163" s="19"/>
      <c r="L163" s="91"/>
    </row>
    <row r="164" spans="2:12" ht="12.75" customHeight="1">
      <c r="B164" s="75" t="s">
        <v>63</v>
      </c>
      <c r="C164" s="17"/>
      <c r="D164" s="19"/>
      <c r="E164" s="80"/>
      <c r="F164" s="19"/>
      <c r="G164" s="80"/>
      <c r="H164" s="19"/>
      <c r="I164" s="80"/>
      <c r="J164" s="19"/>
      <c r="L164" s="91"/>
    </row>
    <row r="165" spans="2:12" ht="12.75" customHeight="1" thickBot="1">
      <c r="B165" s="83" t="s">
        <v>64</v>
      </c>
      <c r="C165" s="18">
        <v>2</v>
      </c>
      <c r="D165" s="20">
        <v>918</v>
      </c>
      <c r="E165" s="81">
        <v>1</v>
      </c>
      <c r="F165" s="20">
        <v>1231</v>
      </c>
      <c r="G165" s="81">
        <v>1</v>
      </c>
      <c r="H165" s="20">
        <v>1231</v>
      </c>
      <c r="I165" s="81">
        <v>1</v>
      </c>
      <c r="J165" s="20">
        <v>918</v>
      </c>
      <c r="L165" s="91"/>
    </row>
    <row r="166" spans="2:12" ht="12.75" customHeight="1" thickBot="1">
      <c r="B166" s="84" t="s">
        <v>44</v>
      </c>
      <c r="C166" s="21">
        <f aca="true" t="shared" si="14" ref="C166:J166">SUM(C163:C165)</f>
        <v>2</v>
      </c>
      <c r="D166" s="22">
        <f t="shared" si="14"/>
        <v>918</v>
      </c>
      <c r="E166" s="21">
        <f t="shared" si="14"/>
        <v>1</v>
      </c>
      <c r="F166" s="22">
        <f t="shared" si="14"/>
        <v>1231</v>
      </c>
      <c r="G166" s="21">
        <f t="shared" si="14"/>
        <v>1</v>
      </c>
      <c r="H166" s="22">
        <f t="shared" si="14"/>
        <v>1231</v>
      </c>
      <c r="I166" s="21">
        <f t="shared" si="14"/>
        <v>1</v>
      </c>
      <c r="J166" s="22">
        <f t="shared" si="14"/>
        <v>918</v>
      </c>
      <c r="L166" s="91"/>
    </row>
    <row r="167" spans="2:12" ht="12.75" customHeight="1" thickBot="1">
      <c r="B167" s="85" t="s">
        <v>46</v>
      </c>
      <c r="C167" s="82">
        <f aca="true" t="shared" si="15" ref="C167:J167">C160+C166</f>
        <v>4</v>
      </c>
      <c r="D167" s="22">
        <f t="shared" si="15"/>
        <v>11773</v>
      </c>
      <c r="E167" s="82">
        <f t="shared" si="15"/>
        <v>1</v>
      </c>
      <c r="F167" s="22">
        <f t="shared" si="15"/>
        <v>1231</v>
      </c>
      <c r="G167" s="82">
        <f t="shared" si="15"/>
        <v>1</v>
      </c>
      <c r="H167" s="22">
        <f t="shared" si="15"/>
        <v>1231</v>
      </c>
      <c r="I167" s="82">
        <f t="shared" si="15"/>
        <v>3</v>
      </c>
      <c r="J167" s="22">
        <f t="shared" si="15"/>
        <v>11773</v>
      </c>
      <c r="L167" s="91"/>
    </row>
    <row r="168" spans="2:10" ht="12.75" customHeight="1">
      <c r="B168" s="44"/>
      <c r="C168" s="45"/>
      <c r="D168" s="45"/>
      <c r="E168" s="45"/>
      <c r="F168" s="45"/>
      <c r="G168" s="45"/>
      <c r="H168" s="45"/>
      <c r="I168" s="45"/>
      <c r="J168" s="45"/>
    </row>
    <row r="170" spans="4:20" s="3" customFormat="1" ht="12.75" customHeight="1">
      <c r="D170" s="31"/>
      <c r="E170" s="31"/>
      <c r="F170" s="31"/>
      <c r="G170" s="31"/>
      <c r="H170" s="31"/>
      <c r="I170" s="31"/>
      <c r="J170" s="31"/>
      <c r="K170" s="31"/>
      <c r="L170" s="31"/>
      <c r="M170" s="92"/>
      <c r="N170" s="31"/>
      <c r="O170" s="31"/>
      <c r="P170" s="31"/>
      <c r="Q170" s="31"/>
      <c r="R170" s="31"/>
      <c r="S170" s="31"/>
      <c r="T170" s="32"/>
    </row>
    <row r="171" spans="4:20" s="3" customFormat="1" ht="12.75" customHeight="1">
      <c r="D171" s="31"/>
      <c r="E171" s="31"/>
      <c r="F171" s="31"/>
      <c r="G171" s="31"/>
      <c r="H171" s="31"/>
      <c r="I171" s="31"/>
      <c r="J171" s="31"/>
      <c r="K171" s="31"/>
      <c r="L171" s="31"/>
      <c r="M171" s="92"/>
      <c r="N171" s="31"/>
      <c r="O171" s="31"/>
      <c r="P171" s="31"/>
      <c r="Q171" s="31"/>
      <c r="R171" s="31"/>
      <c r="S171" s="31"/>
      <c r="T171" s="32"/>
    </row>
    <row r="172" spans="6:13" s="3" customFormat="1" ht="12.75" customHeight="1">
      <c r="F172" s="23"/>
      <c r="G172" s="24"/>
      <c r="M172" s="24"/>
    </row>
    <row r="173" spans="6:13" s="3" customFormat="1" ht="12.75" customHeight="1">
      <c r="F173" s="23"/>
      <c r="G173" s="24"/>
      <c r="M173" s="24"/>
    </row>
    <row r="181" spans="2:10" ht="12.75" customHeight="1">
      <c r="B181" s="317" t="s">
        <v>37</v>
      </c>
      <c r="C181" s="317"/>
      <c r="D181" s="317"/>
      <c r="E181" s="317"/>
      <c r="F181" s="317"/>
      <c r="G181" s="317"/>
      <c r="H181" s="317"/>
      <c r="I181" s="317"/>
      <c r="J181" s="317"/>
    </row>
    <row r="182" spans="2:10" ht="12.75" customHeight="1">
      <c r="B182" s="317" t="s">
        <v>47</v>
      </c>
      <c r="C182" s="317"/>
      <c r="D182" s="317"/>
      <c r="E182" s="317"/>
      <c r="F182" s="317"/>
      <c r="G182" s="317"/>
      <c r="H182" s="317"/>
      <c r="I182" s="317"/>
      <c r="J182" s="317"/>
    </row>
    <row r="183" spans="2:10" ht="12.75" customHeight="1">
      <c r="B183" s="317" t="s">
        <v>159</v>
      </c>
      <c r="C183" s="317"/>
      <c r="D183" s="317"/>
      <c r="E183" s="317"/>
      <c r="F183" s="317"/>
      <c r="G183" s="317"/>
      <c r="H183" s="317"/>
      <c r="I183" s="317"/>
      <c r="J183" s="317"/>
    </row>
    <row r="184" spans="2:10" ht="12.75" customHeight="1">
      <c r="B184" s="35"/>
      <c r="C184" s="35"/>
      <c r="D184" s="35"/>
      <c r="E184" s="35"/>
      <c r="F184" s="35"/>
      <c r="G184" s="35"/>
      <c r="H184" s="35"/>
      <c r="I184" s="35"/>
      <c r="J184" s="35"/>
    </row>
    <row r="185" spans="2:10" ht="12.75" customHeight="1">
      <c r="B185" s="35"/>
      <c r="C185" s="35"/>
      <c r="D185" s="35"/>
      <c r="E185" s="35"/>
      <c r="F185" s="35"/>
      <c r="G185" s="35"/>
      <c r="H185" s="35"/>
      <c r="I185" s="35"/>
      <c r="J185" s="35"/>
    </row>
    <row r="187" spans="2:10" ht="12.75" customHeight="1">
      <c r="B187" s="86" t="s">
        <v>10</v>
      </c>
      <c r="C187" s="5" t="s">
        <v>84</v>
      </c>
      <c r="J187" s="6" t="s">
        <v>142</v>
      </c>
    </row>
    <row r="188" ht="12.75" customHeight="1" thickBot="1"/>
    <row r="189" spans="2:10" ht="12.75" customHeight="1">
      <c r="B189" s="318" t="s">
        <v>37</v>
      </c>
      <c r="C189" s="320" t="s">
        <v>38</v>
      </c>
      <c r="D189" s="316"/>
      <c r="E189" s="320" t="s">
        <v>39</v>
      </c>
      <c r="F189" s="316"/>
      <c r="G189" s="320" t="s">
        <v>40</v>
      </c>
      <c r="H189" s="316"/>
      <c r="I189" s="315" t="s">
        <v>41</v>
      </c>
      <c r="J189" s="316"/>
    </row>
    <row r="190" spans="2:10" ht="12.75" customHeight="1" thickBot="1">
      <c r="B190" s="319"/>
      <c r="C190" s="76" t="s">
        <v>2</v>
      </c>
      <c r="D190" s="251" t="s">
        <v>158</v>
      </c>
      <c r="E190" s="76" t="s">
        <v>2</v>
      </c>
      <c r="F190" s="251" t="s">
        <v>158</v>
      </c>
      <c r="G190" s="76" t="s">
        <v>2</v>
      </c>
      <c r="H190" s="251" t="s">
        <v>158</v>
      </c>
      <c r="I190" s="7" t="s">
        <v>2</v>
      </c>
      <c r="J190" s="251" t="s">
        <v>158</v>
      </c>
    </row>
    <row r="191" spans="2:10" ht="12.75" customHeight="1">
      <c r="B191" s="73" t="s">
        <v>42</v>
      </c>
      <c r="C191" s="8"/>
      <c r="D191" s="8"/>
      <c r="E191" s="8"/>
      <c r="F191" s="8"/>
      <c r="G191" s="8"/>
      <c r="H191" s="8"/>
      <c r="I191" s="8"/>
      <c r="J191" s="9"/>
    </row>
    <row r="192" spans="2:10" ht="12.75" customHeight="1">
      <c r="B192" s="74" t="s">
        <v>43</v>
      </c>
      <c r="C192" s="10"/>
      <c r="D192" s="10"/>
      <c r="E192" s="10"/>
      <c r="F192" s="10"/>
      <c r="G192" s="10"/>
      <c r="H192" s="10"/>
      <c r="I192" s="10"/>
      <c r="J192" s="11"/>
    </row>
    <row r="193" spans="2:10" ht="12.75" customHeight="1">
      <c r="B193" s="77" t="s">
        <v>62</v>
      </c>
      <c r="C193" s="87">
        <f aca="true" t="shared" si="16" ref="C193:J195">C121+C157</f>
        <v>22</v>
      </c>
      <c r="D193" s="88">
        <f t="shared" si="16"/>
        <v>303060</v>
      </c>
      <c r="E193" s="87">
        <f t="shared" si="16"/>
        <v>17</v>
      </c>
      <c r="F193" s="88">
        <f t="shared" si="16"/>
        <v>240258</v>
      </c>
      <c r="G193" s="87">
        <f t="shared" si="16"/>
        <v>7</v>
      </c>
      <c r="H193" s="88">
        <f t="shared" si="16"/>
        <v>41160</v>
      </c>
      <c r="I193" s="87">
        <f t="shared" si="16"/>
        <v>10</v>
      </c>
      <c r="J193" s="88">
        <f t="shared" si="16"/>
        <v>164443</v>
      </c>
    </row>
    <row r="194" spans="2:10" ht="12.75" customHeight="1">
      <c r="B194" s="77" t="s">
        <v>63</v>
      </c>
      <c r="C194" s="87">
        <f t="shared" si="16"/>
        <v>43</v>
      </c>
      <c r="D194" s="88">
        <f t="shared" si="16"/>
        <v>1024398</v>
      </c>
      <c r="E194" s="87">
        <f t="shared" si="16"/>
        <v>25</v>
      </c>
      <c r="F194" s="88">
        <f t="shared" si="16"/>
        <v>671061</v>
      </c>
      <c r="G194" s="87">
        <f t="shared" si="16"/>
        <v>11</v>
      </c>
      <c r="H194" s="88">
        <f t="shared" si="16"/>
        <v>230930</v>
      </c>
      <c r="I194" s="87">
        <f t="shared" si="16"/>
        <v>16</v>
      </c>
      <c r="J194" s="88">
        <f t="shared" si="16"/>
        <v>465844</v>
      </c>
    </row>
    <row r="195" spans="2:10" ht="12.75" customHeight="1" thickBot="1">
      <c r="B195" s="78" t="s">
        <v>64</v>
      </c>
      <c r="C195" s="87">
        <f t="shared" si="16"/>
        <v>4</v>
      </c>
      <c r="D195" s="88">
        <f t="shared" si="16"/>
        <v>26090</v>
      </c>
      <c r="E195" s="87">
        <f t="shared" si="16"/>
        <v>2</v>
      </c>
      <c r="F195" s="88">
        <f t="shared" si="16"/>
        <v>17460</v>
      </c>
      <c r="G195" s="87">
        <f t="shared" si="16"/>
        <v>0</v>
      </c>
      <c r="H195" s="88">
        <f t="shared" si="16"/>
        <v>0</v>
      </c>
      <c r="I195" s="87">
        <f t="shared" si="16"/>
        <v>3</v>
      </c>
      <c r="J195" s="88">
        <f t="shared" si="16"/>
        <v>19120</v>
      </c>
    </row>
    <row r="196" spans="2:10" ht="12.75" customHeight="1" thickBot="1">
      <c r="B196" s="79" t="s">
        <v>44</v>
      </c>
      <c r="C196" s="82">
        <f aca="true" t="shared" si="17" ref="C196:J196">SUM(C193:C195)</f>
        <v>69</v>
      </c>
      <c r="D196" s="22">
        <f t="shared" si="17"/>
        <v>1353548</v>
      </c>
      <c r="E196" s="82">
        <f t="shared" si="17"/>
        <v>44</v>
      </c>
      <c r="F196" s="22">
        <f t="shared" si="17"/>
        <v>928779</v>
      </c>
      <c r="G196" s="82">
        <f t="shared" si="17"/>
        <v>18</v>
      </c>
      <c r="H196" s="22">
        <f t="shared" si="17"/>
        <v>272090</v>
      </c>
      <c r="I196" s="82">
        <f t="shared" si="17"/>
        <v>29</v>
      </c>
      <c r="J196" s="22">
        <f t="shared" si="17"/>
        <v>649407</v>
      </c>
    </row>
    <row r="197" spans="2:10" ht="12.75" customHeight="1">
      <c r="B197" s="73" t="s">
        <v>42</v>
      </c>
      <c r="C197" s="8"/>
      <c r="D197" s="8"/>
      <c r="E197" s="8"/>
      <c r="F197" s="8"/>
      <c r="G197" s="8"/>
      <c r="H197" s="8"/>
      <c r="I197" s="8"/>
      <c r="J197" s="9"/>
    </row>
    <row r="198" spans="2:10" ht="12.75" customHeight="1">
      <c r="B198" s="74" t="s">
        <v>45</v>
      </c>
      <c r="C198" s="10"/>
      <c r="D198" s="10"/>
      <c r="E198" s="10"/>
      <c r="F198" s="10"/>
      <c r="G198" s="10"/>
      <c r="H198" s="10"/>
      <c r="I198" s="10"/>
      <c r="J198" s="11"/>
    </row>
    <row r="199" spans="2:10" ht="12.75" customHeight="1">
      <c r="B199" s="75" t="s">
        <v>62</v>
      </c>
      <c r="C199" s="89">
        <f aca="true" t="shared" si="18" ref="C199:J201">C127+C163</f>
        <v>3</v>
      </c>
      <c r="D199" s="88">
        <f t="shared" si="18"/>
        <v>85906</v>
      </c>
      <c r="E199" s="89">
        <f t="shared" si="18"/>
        <v>2</v>
      </c>
      <c r="F199" s="88">
        <f t="shared" si="18"/>
        <v>84877</v>
      </c>
      <c r="G199" s="89">
        <f t="shared" si="18"/>
        <v>1</v>
      </c>
      <c r="H199" s="88">
        <f t="shared" si="18"/>
        <v>2025</v>
      </c>
      <c r="I199" s="89">
        <f t="shared" si="18"/>
        <v>1</v>
      </c>
      <c r="J199" s="88">
        <f t="shared" si="18"/>
        <v>82852</v>
      </c>
    </row>
    <row r="200" spans="2:10" ht="12.75" customHeight="1">
      <c r="B200" s="75" t="s">
        <v>63</v>
      </c>
      <c r="C200" s="89">
        <f t="shared" si="18"/>
        <v>23</v>
      </c>
      <c r="D200" s="88">
        <f t="shared" si="18"/>
        <v>122436</v>
      </c>
      <c r="E200" s="89">
        <f t="shared" si="18"/>
        <v>16</v>
      </c>
      <c r="F200" s="88">
        <f t="shared" si="18"/>
        <v>78428</v>
      </c>
      <c r="G200" s="89">
        <f t="shared" si="18"/>
        <v>9</v>
      </c>
      <c r="H200" s="88">
        <f t="shared" si="18"/>
        <v>68778</v>
      </c>
      <c r="I200" s="89">
        <f t="shared" si="18"/>
        <v>8</v>
      </c>
      <c r="J200" s="88">
        <f t="shared" si="18"/>
        <v>10646</v>
      </c>
    </row>
    <row r="201" spans="2:10" ht="12.75" customHeight="1" thickBot="1">
      <c r="B201" s="83" t="s">
        <v>64</v>
      </c>
      <c r="C201" s="89">
        <f t="shared" si="18"/>
        <v>7</v>
      </c>
      <c r="D201" s="88">
        <f t="shared" si="18"/>
        <v>29663</v>
      </c>
      <c r="E201" s="89">
        <f t="shared" si="18"/>
        <v>2</v>
      </c>
      <c r="F201" s="88">
        <f t="shared" si="18"/>
        <v>18525</v>
      </c>
      <c r="G201" s="89">
        <f t="shared" si="18"/>
        <v>1</v>
      </c>
      <c r="H201" s="88">
        <f t="shared" si="18"/>
        <v>1231</v>
      </c>
      <c r="I201" s="89">
        <f t="shared" si="18"/>
        <v>6</v>
      </c>
      <c r="J201" s="88">
        <f t="shared" si="18"/>
        <v>29664</v>
      </c>
    </row>
    <row r="202" spans="2:10" ht="12.75" customHeight="1" thickBot="1">
      <c r="B202" s="84" t="s">
        <v>44</v>
      </c>
      <c r="C202" s="21">
        <f aca="true" t="shared" si="19" ref="C202:J202">SUM(C199:C201)</f>
        <v>33</v>
      </c>
      <c r="D202" s="22">
        <f t="shared" si="19"/>
        <v>238005</v>
      </c>
      <c r="E202" s="21">
        <f t="shared" si="19"/>
        <v>20</v>
      </c>
      <c r="F202" s="22">
        <f t="shared" si="19"/>
        <v>181830</v>
      </c>
      <c r="G202" s="21">
        <f t="shared" si="19"/>
        <v>11</v>
      </c>
      <c r="H202" s="22">
        <f t="shared" si="19"/>
        <v>72034</v>
      </c>
      <c r="I202" s="21">
        <f t="shared" si="19"/>
        <v>15</v>
      </c>
      <c r="J202" s="22">
        <f t="shared" si="19"/>
        <v>123162</v>
      </c>
    </row>
    <row r="203" spans="2:10" ht="12.75" customHeight="1" thickBot="1">
      <c r="B203" s="85" t="s">
        <v>46</v>
      </c>
      <c r="C203" s="82">
        <f aca="true" t="shared" si="20" ref="C203:J203">C196+C202</f>
        <v>102</v>
      </c>
      <c r="D203" s="22">
        <f t="shared" si="20"/>
        <v>1591553</v>
      </c>
      <c r="E203" s="82">
        <f t="shared" si="20"/>
        <v>64</v>
      </c>
      <c r="F203" s="22">
        <f t="shared" si="20"/>
        <v>1110609</v>
      </c>
      <c r="G203" s="82">
        <f t="shared" si="20"/>
        <v>29</v>
      </c>
      <c r="H203" s="22">
        <f t="shared" si="20"/>
        <v>344124</v>
      </c>
      <c r="I203" s="82">
        <f t="shared" si="20"/>
        <v>44</v>
      </c>
      <c r="J203" s="22">
        <f t="shared" si="20"/>
        <v>772569</v>
      </c>
    </row>
    <row r="204" spans="2:10" ht="12.75" customHeight="1">
      <c r="B204" s="44"/>
      <c r="C204" s="45"/>
      <c r="D204" s="45"/>
      <c r="E204" s="45"/>
      <c r="F204" s="45"/>
      <c r="G204" s="45"/>
      <c r="H204" s="45"/>
      <c r="I204" s="45"/>
      <c r="J204" s="45"/>
    </row>
    <row r="206" spans="4:20" s="3" customFormat="1" ht="12.75" customHeight="1">
      <c r="D206" s="31"/>
      <c r="E206" s="31"/>
      <c r="F206" s="31"/>
      <c r="G206" s="31"/>
      <c r="H206" s="31"/>
      <c r="I206" s="31"/>
      <c r="J206" s="31"/>
      <c r="K206" s="31"/>
      <c r="L206" s="31"/>
      <c r="M206" s="92"/>
      <c r="N206" s="31"/>
      <c r="O206" s="31"/>
      <c r="P206" s="31"/>
      <c r="Q206" s="31"/>
      <c r="R206" s="31"/>
      <c r="S206" s="31"/>
      <c r="T206" s="32"/>
    </row>
    <row r="207" spans="4:20" s="3" customFormat="1" ht="12.75" customHeight="1">
      <c r="D207" s="31"/>
      <c r="E207" s="31"/>
      <c r="F207" s="31"/>
      <c r="G207" s="31"/>
      <c r="H207" s="31"/>
      <c r="I207" s="31"/>
      <c r="J207" s="31"/>
      <c r="K207" s="31"/>
      <c r="L207" s="31"/>
      <c r="M207" s="92"/>
      <c r="N207" s="31"/>
      <c r="O207" s="31"/>
      <c r="P207" s="31"/>
      <c r="Q207" s="31"/>
      <c r="R207" s="31"/>
      <c r="S207" s="31"/>
      <c r="T207" s="32"/>
    </row>
    <row r="208" spans="6:13" s="3" customFormat="1" ht="12.75" customHeight="1">
      <c r="F208" s="23"/>
      <c r="G208" s="24"/>
      <c r="M208" s="24"/>
    </row>
    <row r="209" spans="6:13" s="3" customFormat="1" ht="12.75" customHeight="1">
      <c r="F209" s="23"/>
      <c r="G209" s="24"/>
      <c r="M209" s="24"/>
    </row>
  </sheetData>
  <sheetProtection/>
  <mergeCells count="48">
    <mergeCell ref="B181:J181"/>
    <mergeCell ref="B182:J182"/>
    <mergeCell ref="B183:J183"/>
    <mergeCell ref="B189:B190"/>
    <mergeCell ref="C189:D189"/>
    <mergeCell ref="E189:F189"/>
    <mergeCell ref="G189:H189"/>
    <mergeCell ref="I189:J189"/>
    <mergeCell ref="B145:J145"/>
    <mergeCell ref="B146:J146"/>
    <mergeCell ref="B147:J147"/>
    <mergeCell ref="B153:B154"/>
    <mergeCell ref="C153:D153"/>
    <mergeCell ref="E153:F153"/>
    <mergeCell ref="G153:H153"/>
    <mergeCell ref="I153:J153"/>
    <mergeCell ref="B109:J109"/>
    <mergeCell ref="B110:J110"/>
    <mergeCell ref="B111:J111"/>
    <mergeCell ref="B117:B118"/>
    <mergeCell ref="C117:D117"/>
    <mergeCell ref="E117:F117"/>
    <mergeCell ref="G117:H117"/>
    <mergeCell ref="I117:J117"/>
    <mergeCell ref="B73:J73"/>
    <mergeCell ref="B74:J74"/>
    <mergeCell ref="B75:J75"/>
    <mergeCell ref="B81:B82"/>
    <mergeCell ref="C81:D81"/>
    <mergeCell ref="E81:F81"/>
    <mergeCell ref="G81:H81"/>
    <mergeCell ref="I81:J81"/>
    <mergeCell ref="B38:J38"/>
    <mergeCell ref="B39:J39"/>
    <mergeCell ref="B40:J40"/>
    <mergeCell ref="B46:B47"/>
    <mergeCell ref="C46:D46"/>
    <mergeCell ref="E46:F46"/>
    <mergeCell ref="G46:H46"/>
    <mergeCell ref="I46:J46"/>
    <mergeCell ref="I10:J10"/>
    <mergeCell ref="B4:J4"/>
    <mergeCell ref="B3:J3"/>
    <mergeCell ref="B2:J2"/>
    <mergeCell ref="B10:B11"/>
    <mergeCell ref="C10:D10"/>
    <mergeCell ref="E10:F10"/>
    <mergeCell ref="G10:H10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H51"/>
  <sheetViews>
    <sheetView tabSelected="1" zoomScalePageLayoutView="0" workbookViewId="0" topLeftCell="A1">
      <pane xSplit="2" ySplit="15" topLeftCell="E34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B8" sqref="B8"/>
    </sheetView>
  </sheetViews>
  <sheetFormatPr defaultColWidth="9.140625" defaultRowHeight="12.75"/>
  <cols>
    <col min="1" max="1" width="1.7109375" style="90" customWidth="1"/>
    <col min="2" max="2" width="16.7109375" style="90" customWidth="1"/>
    <col min="3" max="5" width="6.421875" style="90" customWidth="1"/>
    <col min="6" max="6" width="6.28125" style="90" customWidth="1"/>
    <col min="7" max="7" width="4.7109375" style="90" customWidth="1"/>
    <col min="8" max="11" width="6.421875" style="90" customWidth="1"/>
    <col min="12" max="12" width="5.57421875" style="90" customWidth="1"/>
    <col min="13" max="14" width="6.421875" style="90" customWidth="1"/>
    <col min="15" max="16" width="6.28125" style="90" customWidth="1"/>
    <col min="17" max="17" width="5.00390625" style="90" customWidth="1"/>
    <col min="18" max="19" width="6.421875" style="90" customWidth="1"/>
    <col min="20" max="20" width="5.57421875" style="90" customWidth="1"/>
    <col min="21" max="21" width="5.8515625" style="90" customWidth="1"/>
    <col min="22" max="22" width="5.00390625" style="90" customWidth="1"/>
    <col min="23" max="24" width="6.421875" style="90" customWidth="1"/>
    <col min="25" max="26" width="5.8515625" style="90" customWidth="1"/>
    <col min="27" max="27" width="4.57421875" style="90" customWidth="1"/>
    <col min="28" max="28" width="7.7109375" style="90" customWidth="1"/>
    <col min="29" max="29" width="6.7109375" style="90" customWidth="1"/>
    <col min="30" max="30" width="6.28125" style="90" customWidth="1"/>
    <col min="31" max="31" width="6.421875" style="90" customWidth="1"/>
    <col min="32" max="32" width="5.421875" style="90" customWidth="1"/>
    <col min="33" max="33" width="6.28125" style="90" customWidth="1"/>
    <col min="34" max="34" width="7.57421875" style="90" customWidth="1"/>
    <col min="35" max="35" width="1.7109375" style="90" customWidth="1"/>
    <col min="36" max="16384" width="9.140625" style="90" customWidth="1"/>
  </cols>
  <sheetData>
    <row r="1" ht="9.75" customHeight="1" hidden="1"/>
    <row r="2" ht="12" customHeight="1" hidden="1"/>
    <row r="3" spans="2:34" ht="15" customHeight="1">
      <c r="B3" s="333" t="s">
        <v>165</v>
      </c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  <c r="Z3" s="333"/>
      <c r="AA3" s="333"/>
      <c r="AB3" s="333"/>
      <c r="AC3" s="333"/>
      <c r="AD3" s="333"/>
      <c r="AE3" s="333"/>
      <c r="AF3" s="333"/>
      <c r="AG3" s="333"/>
      <c r="AH3" s="333"/>
    </row>
    <row r="4" spans="2:34" ht="12" customHeight="1" hidden="1"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</row>
    <row r="5" spans="2:34" ht="12" customHeight="1" hidden="1"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</row>
    <row r="6" ht="12" customHeight="1" hidden="1"/>
    <row r="7" ht="12" customHeight="1" hidden="1"/>
    <row r="8" spans="3:34" ht="12" customHeight="1">
      <c r="C8" s="188"/>
      <c r="AH8" s="189" t="s">
        <v>143</v>
      </c>
    </row>
    <row r="9" ht="12" customHeight="1" thickBot="1"/>
    <row r="10" spans="2:34" ht="12" customHeight="1" thickBot="1">
      <c r="B10" s="334" t="s">
        <v>155</v>
      </c>
      <c r="C10" s="337" t="s">
        <v>60</v>
      </c>
      <c r="D10" s="338"/>
      <c r="E10" s="338"/>
      <c r="F10" s="338"/>
      <c r="G10" s="338"/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S10" s="339"/>
      <c r="T10" s="339"/>
      <c r="U10" s="339"/>
      <c r="V10" s="339"/>
      <c r="W10" s="339"/>
      <c r="X10" s="339"/>
      <c r="Y10" s="339"/>
      <c r="Z10" s="339"/>
      <c r="AA10" s="339"/>
      <c r="AB10" s="339"/>
      <c r="AC10" s="339"/>
      <c r="AD10" s="339"/>
      <c r="AE10" s="339"/>
      <c r="AF10" s="340"/>
      <c r="AG10" s="341" t="s">
        <v>61</v>
      </c>
      <c r="AH10" s="344" t="s">
        <v>149</v>
      </c>
    </row>
    <row r="11" spans="2:34" ht="12" customHeight="1">
      <c r="B11" s="335"/>
      <c r="C11" s="327" t="s">
        <v>48</v>
      </c>
      <c r="D11" s="328"/>
      <c r="E11" s="328"/>
      <c r="F11" s="328"/>
      <c r="G11" s="329"/>
      <c r="H11" s="327" t="s">
        <v>55</v>
      </c>
      <c r="I11" s="328"/>
      <c r="J11" s="328"/>
      <c r="K11" s="328"/>
      <c r="L11" s="329"/>
      <c r="M11" s="327" t="s">
        <v>56</v>
      </c>
      <c r="N11" s="328"/>
      <c r="O11" s="328"/>
      <c r="P11" s="328"/>
      <c r="Q11" s="329"/>
      <c r="R11" s="327" t="s">
        <v>57</v>
      </c>
      <c r="S11" s="328"/>
      <c r="T11" s="328"/>
      <c r="U11" s="328"/>
      <c r="V11" s="329"/>
      <c r="W11" s="327" t="s">
        <v>58</v>
      </c>
      <c r="X11" s="328"/>
      <c r="Y11" s="328"/>
      <c r="Z11" s="328"/>
      <c r="AA11" s="329"/>
      <c r="AB11" s="327" t="s">
        <v>59</v>
      </c>
      <c r="AC11" s="328"/>
      <c r="AD11" s="328"/>
      <c r="AE11" s="328"/>
      <c r="AF11" s="329"/>
      <c r="AG11" s="342"/>
      <c r="AH11" s="345"/>
    </row>
    <row r="12" spans="2:34" ht="12" customHeight="1">
      <c r="B12" s="335"/>
      <c r="C12" s="331" t="s">
        <v>53</v>
      </c>
      <c r="D12" s="330" t="s">
        <v>151</v>
      </c>
      <c r="E12" s="323" t="s">
        <v>49</v>
      </c>
      <c r="F12" s="323"/>
      <c r="G12" s="324"/>
      <c r="H12" s="331" t="s">
        <v>53</v>
      </c>
      <c r="I12" s="330" t="s">
        <v>54</v>
      </c>
      <c r="J12" s="323" t="s">
        <v>49</v>
      </c>
      <c r="K12" s="323"/>
      <c r="L12" s="324"/>
      <c r="M12" s="331" t="s">
        <v>53</v>
      </c>
      <c r="N12" s="330" t="s">
        <v>54</v>
      </c>
      <c r="O12" s="323" t="s">
        <v>49</v>
      </c>
      <c r="P12" s="323"/>
      <c r="Q12" s="324"/>
      <c r="R12" s="331" t="s">
        <v>53</v>
      </c>
      <c r="S12" s="330" t="s">
        <v>54</v>
      </c>
      <c r="T12" s="323" t="s">
        <v>49</v>
      </c>
      <c r="U12" s="323"/>
      <c r="V12" s="324"/>
      <c r="W12" s="331" t="s">
        <v>53</v>
      </c>
      <c r="X12" s="330" t="s">
        <v>54</v>
      </c>
      <c r="Y12" s="323" t="s">
        <v>49</v>
      </c>
      <c r="Z12" s="323"/>
      <c r="AA12" s="324"/>
      <c r="AB12" s="331" t="s">
        <v>53</v>
      </c>
      <c r="AC12" s="330" t="s">
        <v>54</v>
      </c>
      <c r="AD12" s="323" t="s">
        <v>49</v>
      </c>
      <c r="AE12" s="323"/>
      <c r="AF12" s="324"/>
      <c r="AG12" s="342"/>
      <c r="AH12" s="345"/>
    </row>
    <row r="13" spans="2:34" ht="12" customHeight="1">
      <c r="B13" s="335"/>
      <c r="C13" s="332"/>
      <c r="D13" s="321"/>
      <c r="E13" s="321" t="s">
        <v>12</v>
      </c>
      <c r="F13" s="325" t="s">
        <v>50</v>
      </c>
      <c r="G13" s="326"/>
      <c r="H13" s="332"/>
      <c r="I13" s="321"/>
      <c r="J13" s="321" t="s">
        <v>12</v>
      </c>
      <c r="K13" s="325" t="s">
        <v>50</v>
      </c>
      <c r="L13" s="326"/>
      <c r="M13" s="332"/>
      <c r="N13" s="321"/>
      <c r="O13" s="321" t="s">
        <v>12</v>
      </c>
      <c r="P13" s="325" t="s">
        <v>50</v>
      </c>
      <c r="Q13" s="326"/>
      <c r="R13" s="332"/>
      <c r="S13" s="321"/>
      <c r="T13" s="321" t="s">
        <v>12</v>
      </c>
      <c r="U13" s="325" t="s">
        <v>50</v>
      </c>
      <c r="V13" s="326"/>
      <c r="W13" s="332"/>
      <c r="X13" s="321"/>
      <c r="Y13" s="321" t="s">
        <v>12</v>
      </c>
      <c r="Z13" s="325" t="s">
        <v>50</v>
      </c>
      <c r="AA13" s="326"/>
      <c r="AB13" s="332"/>
      <c r="AC13" s="321"/>
      <c r="AD13" s="321" t="s">
        <v>12</v>
      </c>
      <c r="AE13" s="325" t="s">
        <v>50</v>
      </c>
      <c r="AF13" s="326"/>
      <c r="AG13" s="342"/>
      <c r="AH13" s="345"/>
    </row>
    <row r="14" spans="2:34" ht="12" customHeight="1" thickBot="1">
      <c r="B14" s="336"/>
      <c r="C14" s="332"/>
      <c r="D14" s="322"/>
      <c r="E14" s="322"/>
      <c r="F14" s="192" t="s">
        <v>51</v>
      </c>
      <c r="G14" s="193" t="s">
        <v>52</v>
      </c>
      <c r="H14" s="332"/>
      <c r="I14" s="322"/>
      <c r="J14" s="322"/>
      <c r="K14" s="192" t="s">
        <v>51</v>
      </c>
      <c r="L14" s="193" t="s">
        <v>52</v>
      </c>
      <c r="M14" s="332"/>
      <c r="N14" s="322"/>
      <c r="O14" s="322"/>
      <c r="P14" s="192" t="s">
        <v>51</v>
      </c>
      <c r="Q14" s="193" t="s">
        <v>52</v>
      </c>
      <c r="R14" s="332"/>
      <c r="S14" s="322"/>
      <c r="T14" s="322"/>
      <c r="U14" s="192" t="s">
        <v>51</v>
      </c>
      <c r="V14" s="193" t="s">
        <v>52</v>
      </c>
      <c r="W14" s="332"/>
      <c r="X14" s="322"/>
      <c r="Y14" s="322"/>
      <c r="Z14" s="192" t="s">
        <v>51</v>
      </c>
      <c r="AA14" s="193" t="s">
        <v>52</v>
      </c>
      <c r="AB14" s="332"/>
      <c r="AC14" s="322"/>
      <c r="AD14" s="322"/>
      <c r="AE14" s="192" t="s">
        <v>51</v>
      </c>
      <c r="AF14" s="193" t="s">
        <v>52</v>
      </c>
      <c r="AG14" s="343"/>
      <c r="AH14" s="346"/>
    </row>
    <row r="15" spans="2:34" ht="12" customHeight="1" thickBot="1">
      <c r="B15" s="194">
        <v>1</v>
      </c>
      <c r="C15" s="195">
        <v>2</v>
      </c>
      <c r="D15" s="196">
        <v>3</v>
      </c>
      <c r="E15" s="190">
        <v>4</v>
      </c>
      <c r="F15" s="190">
        <v>5</v>
      </c>
      <c r="G15" s="191">
        <v>6</v>
      </c>
      <c r="H15" s="197">
        <v>7</v>
      </c>
      <c r="I15" s="190">
        <v>8</v>
      </c>
      <c r="J15" s="190">
        <v>9</v>
      </c>
      <c r="K15" s="190">
        <v>10</v>
      </c>
      <c r="L15" s="191">
        <v>11</v>
      </c>
      <c r="M15" s="198">
        <v>12</v>
      </c>
      <c r="N15" s="190">
        <v>13</v>
      </c>
      <c r="O15" s="190">
        <v>14</v>
      </c>
      <c r="P15" s="190">
        <v>15</v>
      </c>
      <c r="Q15" s="191">
        <v>16</v>
      </c>
      <c r="R15" s="198">
        <v>17</v>
      </c>
      <c r="S15" s="190">
        <v>18</v>
      </c>
      <c r="T15" s="190">
        <v>19</v>
      </c>
      <c r="U15" s="190">
        <v>20</v>
      </c>
      <c r="V15" s="191">
        <v>21</v>
      </c>
      <c r="W15" s="198">
        <v>22</v>
      </c>
      <c r="X15" s="190">
        <v>23</v>
      </c>
      <c r="Y15" s="190">
        <v>24</v>
      </c>
      <c r="Z15" s="190">
        <v>25</v>
      </c>
      <c r="AA15" s="191">
        <v>26</v>
      </c>
      <c r="AB15" s="198">
        <v>27</v>
      </c>
      <c r="AC15" s="190">
        <v>28</v>
      </c>
      <c r="AD15" s="190">
        <v>29</v>
      </c>
      <c r="AE15" s="190">
        <v>30</v>
      </c>
      <c r="AF15" s="191">
        <v>31</v>
      </c>
      <c r="AG15" s="199">
        <v>32</v>
      </c>
      <c r="AH15" s="200">
        <v>33</v>
      </c>
    </row>
    <row r="16" spans="2:34" ht="12" customHeight="1">
      <c r="B16" s="133" t="s">
        <v>86</v>
      </c>
      <c r="C16" s="201">
        <f>D16+E16</f>
        <v>13243</v>
      </c>
      <c r="D16" s="202">
        <v>10565</v>
      </c>
      <c r="E16" s="203">
        <f>F16+G16</f>
        <v>2678</v>
      </c>
      <c r="F16" s="202">
        <v>1990</v>
      </c>
      <c r="G16" s="204">
        <v>688</v>
      </c>
      <c r="H16" s="201">
        <f>I16+J16</f>
        <v>8326</v>
      </c>
      <c r="I16" s="202">
        <v>0</v>
      </c>
      <c r="J16" s="203">
        <f>K16+L16</f>
        <v>8326</v>
      </c>
      <c r="K16" s="202">
        <v>6422</v>
      </c>
      <c r="L16" s="204">
        <v>1904</v>
      </c>
      <c r="M16" s="201">
        <f>N16+O16</f>
        <v>4981</v>
      </c>
      <c r="N16" s="202">
        <v>0</v>
      </c>
      <c r="O16" s="203">
        <f>P16+Q16</f>
        <v>4981</v>
      </c>
      <c r="P16" s="202">
        <v>4521</v>
      </c>
      <c r="Q16" s="204">
        <v>460</v>
      </c>
      <c r="R16" s="201">
        <f>S16+T16</f>
        <v>1</v>
      </c>
      <c r="S16" s="202">
        <v>0</v>
      </c>
      <c r="T16" s="203">
        <f>U16+V16</f>
        <v>1</v>
      </c>
      <c r="U16" s="202">
        <v>1</v>
      </c>
      <c r="V16" s="204">
        <v>0</v>
      </c>
      <c r="W16" s="201">
        <f>X16+Y16</f>
        <v>0</v>
      </c>
      <c r="X16" s="202">
        <v>0</v>
      </c>
      <c r="Y16" s="203">
        <f>Z16+AA16</f>
        <v>0</v>
      </c>
      <c r="Z16" s="202">
        <v>0</v>
      </c>
      <c r="AA16" s="204">
        <v>0</v>
      </c>
      <c r="AB16" s="201">
        <f>AC16+AD16</f>
        <v>26551</v>
      </c>
      <c r="AC16" s="205">
        <f>D16+I16+N16+S16+X16</f>
        <v>10565</v>
      </c>
      <c r="AD16" s="203">
        <f>AE16+AF16</f>
        <v>15986</v>
      </c>
      <c r="AE16" s="205">
        <f>F16+K16+P16+U16+Z16</f>
        <v>12934</v>
      </c>
      <c r="AF16" s="205">
        <f>G16+L16+Q16+V16+AA16</f>
        <v>3052</v>
      </c>
      <c r="AG16" s="206">
        <v>24343</v>
      </c>
      <c r="AH16" s="207">
        <f>AB16+AG16</f>
        <v>50894</v>
      </c>
    </row>
    <row r="17" spans="2:34" ht="12" customHeight="1">
      <c r="B17" s="134" t="s">
        <v>87</v>
      </c>
      <c r="C17" s="201">
        <f aca="true" t="shared" si="0" ref="C17:C39">D17+E17</f>
        <v>10663</v>
      </c>
      <c r="D17" s="202">
        <v>7630</v>
      </c>
      <c r="E17" s="203">
        <f aca="true" t="shared" si="1" ref="E17:E39">F17+G17</f>
        <v>3033</v>
      </c>
      <c r="F17" s="208">
        <v>3025</v>
      </c>
      <c r="G17" s="209">
        <v>8</v>
      </c>
      <c r="H17" s="201">
        <f aca="true" t="shared" si="2" ref="H17:H39">I17+J17</f>
        <v>7649</v>
      </c>
      <c r="I17" s="202">
        <v>52</v>
      </c>
      <c r="J17" s="203">
        <f aca="true" t="shared" si="3" ref="J17:J39">K17+L17</f>
        <v>7597</v>
      </c>
      <c r="K17" s="208">
        <v>6818</v>
      </c>
      <c r="L17" s="209">
        <v>779</v>
      </c>
      <c r="M17" s="201">
        <f aca="true" t="shared" si="4" ref="M17:M39">N17+O17</f>
        <v>11456</v>
      </c>
      <c r="N17" s="202">
        <v>1</v>
      </c>
      <c r="O17" s="203">
        <f aca="true" t="shared" si="5" ref="O17:O39">P17+Q17</f>
        <v>11455</v>
      </c>
      <c r="P17" s="208">
        <v>11455</v>
      </c>
      <c r="Q17" s="209">
        <v>0</v>
      </c>
      <c r="R17" s="201">
        <f aca="true" t="shared" si="6" ref="R17:R39">S17+T17</f>
        <v>194</v>
      </c>
      <c r="S17" s="202">
        <v>153</v>
      </c>
      <c r="T17" s="203">
        <f aca="true" t="shared" si="7" ref="T17:T39">U17+V17</f>
        <v>41</v>
      </c>
      <c r="U17" s="208">
        <v>14</v>
      </c>
      <c r="V17" s="209">
        <v>27</v>
      </c>
      <c r="W17" s="201">
        <f aca="true" t="shared" si="8" ref="W17:W39">X17+Y17</f>
        <v>0</v>
      </c>
      <c r="X17" s="202">
        <v>0</v>
      </c>
      <c r="Y17" s="203">
        <f aca="true" t="shared" si="9" ref="Y17:Y39">Z17+AA17</f>
        <v>0</v>
      </c>
      <c r="Z17" s="208">
        <v>0</v>
      </c>
      <c r="AA17" s="209">
        <v>0</v>
      </c>
      <c r="AB17" s="201">
        <f aca="true" t="shared" si="10" ref="AB17:AB39">AC17+AD17</f>
        <v>29962</v>
      </c>
      <c r="AC17" s="205">
        <f aca="true" t="shared" si="11" ref="AC17:AC39">D17+I17+N17+S17+X17</f>
        <v>7836</v>
      </c>
      <c r="AD17" s="203">
        <f aca="true" t="shared" si="12" ref="AD17:AD39">AE17+AF17</f>
        <v>22126</v>
      </c>
      <c r="AE17" s="205">
        <f aca="true" t="shared" si="13" ref="AE17:AF39">F17+K17+P17+U17+Z17</f>
        <v>21312</v>
      </c>
      <c r="AF17" s="205">
        <f t="shared" si="13"/>
        <v>814</v>
      </c>
      <c r="AG17" s="210">
        <v>31237</v>
      </c>
      <c r="AH17" s="207">
        <f aca="true" t="shared" si="14" ref="AH17:AH39">AB17+AG17</f>
        <v>61199</v>
      </c>
    </row>
    <row r="18" spans="2:34" ht="12" customHeight="1">
      <c r="B18" s="134" t="s">
        <v>88</v>
      </c>
      <c r="C18" s="201">
        <f t="shared" si="0"/>
        <v>24373</v>
      </c>
      <c r="D18" s="202">
        <v>18530</v>
      </c>
      <c r="E18" s="203">
        <f t="shared" si="1"/>
        <v>5843</v>
      </c>
      <c r="F18" s="208">
        <v>5153</v>
      </c>
      <c r="G18" s="209">
        <v>690</v>
      </c>
      <c r="H18" s="201">
        <f t="shared" si="2"/>
        <v>27544</v>
      </c>
      <c r="I18" s="202">
        <v>4480</v>
      </c>
      <c r="J18" s="203">
        <f t="shared" si="3"/>
        <v>23064</v>
      </c>
      <c r="K18" s="208">
        <v>20481</v>
      </c>
      <c r="L18" s="209">
        <v>2583</v>
      </c>
      <c r="M18" s="201">
        <f t="shared" si="4"/>
        <v>8202</v>
      </c>
      <c r="N18" s="202">
        <v>360</v>
      </c>
      <c r="O18" s="203">
        <f t="shared" si="5"/>
        <v>7842</v>
      </c>
      <c r="P18" s="208">
        <v>7557</v>
      </c>
      <c r="Q18" s="209">
        <v>285</v>
      </c>
      <c r="R18" s="201">
        <f t="shared" si="6"/>
        <v>5964</v>
      </c>
      <c r="S18" s="202">
        <v>805</v>
      </c>
      <c r="T18" s="203">
        <f t="shared" si="7"/>
        <v>5159</v>
      </c>
      <c r="U18" s="208">
        <v>5070</v>
      </c>
      <c r="V18" s="209">
        <v>89</v>
      </c>
      <c r="W18" s="201">
        <f t="shared" si="8"/>
        <v>2973</v>
      </c>
      <c r="X18" s="202">
        <v>1526</v>
      </c>
      <c r="Y18" s="203">
        <f t="shared" si="9"/>
        <v>1447</v>
      </c>
      <c r="Z18" s="208">
        <v>1447</v>
      </c>
      <c r="AA18" s="209">
        <v>0</v>
      </c>
      <c r="AB18" s="201">
        <f t="shared" si="10"/>
        <v>69056</v>
      </c>
      <c r="AC18" s="205">
        <f t="shared" si="11"/>
        <v>25701</v>
      </c>
      <c r="AD18" s="203">
        <f t="shared" si="12"/>
        <v>43355</v>
      </c>
      <c r="AE18" s="205">
        <f t="shared" si="13"/>
        <v>39708</v>
      </c>
      <c r="AF18" s="205">
        <f t="shared" si="13"/>
        <v>3647</v>
      </c>
      <c r="AG18" s="210">
        <v>39982</v>
      </c>
      <c r="AH18" s="207">
        <f t="shared" si="14"/>
        <v>109038</v>
      </c>
    </row>
    <row r="19" spans="2:34" ht="12" customHeight="1">
      <c r="B19" s="134" t="s">
        <v>89</v>
      </c>
      <c r="C19" s="201">
        <f t="shared" si="0"/>
        <v>5588</v>
      </c>
      <c r="D19" s="202">
        <v>3708</v>
      </c>
      <c r="E19" s="203">
        <f t="shared" si="1"/>
        <v>1880</v>
      </c>
      <c r="F19" s="208">
        <v>1064</v>
      </c>
      <c r="G19" s="209">
        <v>816</v>
      </c>
      <c r="H19" s="201">
        <f t="shared" si="2"/>
        <v>8063</v>
      </c>
      <c r="I19" s="202">
        <v>1406</v>
      </c>
      <c r="J19" s="203">
        <f t="shared" si="3"/>
        <v>6657</v>
      </c>
      <c r="K19" s="208">
        <v>4841</v>
      </c>
      <c r="L19" s="209">
        <v>1816</v>
      </c>
      <c r="M19" s="201">
        <f t="shared" si="4"/>
        <v>906</v>
      </c>
      <c r="N19" s="202">
        <v>166</v>
      </c>
      <c r="O19" s="203">
        <f t="shared" si="5"/>
        <v>740</v>
      </c>
      <c r="P19" s="208">
        <v>710</v>
      </c>
      <c r="Q19" s="209">
        <v>30</v>
      </c>
      <c r="R19" s="201">
        <f t="shared" si="6"/>
        <v>6027</v>
      </c>
      <c r="S19" s="202">
        <v>607</v>
      </c>
      <c r="T19" s="203">
        <f t="shared" si="7"/>
        <v>5420</v>
      </c>
      <c r="U19" s="208">
        <v>4821</v>
      </c>
      <c r="V19" s="209">
        <v>599</v>
      </c>
      <c r="W19" s="201">
        <f t="shared" si="8"/>
        <v>418</v>
      </c>
      <c r="X19" s="202">
        <v>247</v>
      </c>
      <c r="Y19" s="203">
        <f t="shared" si="9"/>
        <v>171</v>
      </c>
      <c r="Z19" s="208">
        <v>163</v>
      </c>
      <c r="AA19" s="209">
        <v>8</v>
      </c>
      <c r="AB19" s="201">
        <f t="shared" si="10"/>
        <v>21002</v>
      </c>
      <c r="AC19" s="205">
        <f t="shared" si="11"/>
        <v>6134</v>
      </c>
      <c r="AD19" s="203">
        <f t="shared" si="12"/>
        <v>14868</v>
      </c>
      <c r="AE19" s="205">
        <f t="shared" si="13"/>
        <v>11599</v>
      </c>
      <c r="AF19" s="205">
        <f t="shared" si="13"/>
        <v>3269</v>
      </c>
      <c r="AG19" s="210">
        <v>28604</v>
      </c>
      <c r="AH19" s="207">
        <f t="shared" si="14"/>
        <v>49606</v>
      </c>
    </row>
    <row r="20" spans="2:34" ht="12" customHeight="1">
      <c r="B20" s="134" t="s">
        <v>90</v>
      </c>
      <c r="C20" s="201">
        <f t="shared" si="0"/>
        <v>17462</v>
      </c>
      <c r="D20" s="202">
        <v>10463</v>
      </c>
      <c r="E20" s="203">
        <f t="shared" si="1"/>
        <v>6999</v>
      </c>
      <c r="F20" s="208">
        <v>6339</v>
      </c>
      <c r="G20" s="209">
        <v>660</v>
      </c>
      <c r="H20" s="201">
        <f t="shared" si="2"/>
        <v>19971</v>
      </c>
      <c r="I20" s="202">
        <v>839</v>
      </c>
      <c r="J20" s="203">
        <f t="shared" si="3"/>
        <v>19132</v>
      </c>
      <c r="K20" s="208">
        <v>17048</v>
      </c>
      <c r="L20" s="209">
        <v>2084</v>
      </c>
      <c r="M20" s="201">
        <f t="shared" si="4"/>
        <v>1218</v>
      </c>
      <c r="N20" s="202">
        <v>0</v>
      </c>
      <c r="O20" s="203">
        <f t="shared" si="5"/>
        <v>1218</v>
      </c>
      <c r="P20" s="208">
        <v>1064</v>
      </c>
      <c r="Q20" s="209">
        <v>154</v>
      </c>
      <c r="R20" s="201">
        <f t="shared" si="6"/>
        <v>3640</v>
      </c>
      <c r="S20" s="202">
        <v>355</v>
      </c>
      <c r="T20" s="203">
        <f t="shared" si="7"/>
        <v>3285</v>
      </c>
      <c r="U20" s="208">
        <v>2949</v>
      </c>
      <c r="V20" s="209">
        <v>336</v>
      </c>
      <c r="W20" s="201">
        <f t="shared" si="8"/>
        <v>2</v>
      </c>
      <c r="X20" s="202">
        <v>0</v>
      </c>
      <c r="Y20" s="203">
        <f t="shared" si="9"/>
        <v>2</v>
      </c>
      <c r="Z20" s="208">
        <v>2</v>
      </c>
      <c r="AA20" s="209">
        <v>0</v>
      </c>
      <c r="AB20" s="201">
        <f t="shared" si="10"/>
        <v>42293</v>
      </c>
      <c r="AC20" s="205">
        <f t="shared" si="11"/>
        <v>11657</v>
      </c>
      <c r="AD20" s="203">
        <f t="shared" si="12"/>
        <v>30636</v>
      </c>
      <c r="AE20" s="205">
        <f t="shared" si="13"/>
        <v>27402</v>
      </c>
      <c r="AF20" s="205">
        <f t="shared" si="13"/>
        <v>3234</v>
      </c>
      <c r="AG20" s="210">
        <v>33895</v>
      </c>
      <c r="AH20" s="207">
        <f t="shared" si="14"/>
        <v>76188</v>
      </c>
    </row>
    <row r="21" spans="2:34" ht="12" customHeight="1">
      <c r="B21" s="134" t="s">
        <v>91</v>
      </c>
      <c r="C21" s="201">
        <f t="shared" si="0"/>
        <v>17163</v>
      </c>
      <c r="D21" s="202">
        <v>9870</v>
      </c>
      <c r="E21" s="203">
        <f t="shared" si="1"/>
        <v>7293</v>
      </c>
      <c r="F21" s="208">
        <v>6651</v>
      </c>
      <c r="G21" s="209">
        <v>642</v>
      </c>
      <c r="H21" s="201">
        <f t="shared" si="2"/>
        <v>25388</v>
      </c>
      <c r="I21" s="202">
        <v>1389</v>
      </c>
      <c r="J21" s="203">
        <f t="shared" si="3"/>
        <v>23999</v>
      </c>
      <c r="K21" s="208">
        <v>21521</v>
      </c>
      <c r="L21" s="209">
        <v>2478</v>
      </c>
      <c r="M21" s="201">
        <f t="shared" si="4"/>
        <v>4892</v>
      </c>
      <c r="N21" s="202">
        <v>69</v>
      </c>
      <c r="O21" s="203">
        <f t="shared" si="5"/>
        <v>4823</v>
      </c>
      <c r="P21" s="208">
        <v>4030</v>
      </c>
      <c r="Q21" s="209">
        <v>793</v>
      </c>
      <c r="R21" s="201">
        <f t="shared" si="6"/>
        <v>4480</v>
      </c>
      <c r="S21" s="202">
        <v>382</v>
      </c>
      <c r="T21" s="203">
        <f t="shared" si="7"/>
        <v>4098</v>
      </c>
      <c r="U21" s="208">
        <v>3707</v>
      </c>
      <c r="V21" s="209">
        <v>391</v>
      </c>
      <c r="W21" s="201">
        <f t="shared" si="8"/>
        <v>194</v>
      </c>
      <c r="X21" s="202">
        <v>0</v>
      </c>
      <c r="Y21" s="203">
        <f t="shared" si="9"/>
        <v>194</v>
      </c>
      <c r="Z21" s="208">
        <v>194</v>
      </c>
      <c r="AA21" s="209">
        <v>0</v>
      </c>
      <c r="AB21" s="201">
        <f t="shared" si="10"/>
        <v>52117</v>
      </c>
      <c r="AC21" s="205">
        <f t="shared" si="11"/>
        <v>11710</v>
      </c>
      <c r="AD21" s="203">
        <f t="shared" si="12"/>
        <v>40407</v>
      </c>
      <c r="AE21" s="205">
        <f t="shared" si="13"/>
        <v>36103</v>
      </c>
      <c r="AF21" s="205">
        <f t="shared" si="13"/>
        <v>4304</v>
      </c>
      <c r="AG21" s="210">
        <v>21055</v>
      </c>
      <c r="AH21" s="207">
        <f t="shared" si="14"/>
        <v>73172</v>
      </c>
    </row>
    <row r="22" spans="2:34" ht="12" customHeight="1">
      <c r="B22" s="134" t="s">
        <v>92</v>
      </c>
      <c r="C22" s="201">
        <f t="shared" si="0"/>
        <v>32816</v>
      </c>
      <c r="D22" s="202">
        <v>10009</v>
      </c>
      <c r="E22" s="203">
        <f t="shared" si="1"/>
        <v>22807</v>
      </c>
      <c r="F22" s="208">
        <v>22415</v>
      </c>
      <c r="G22" s="209">
        <v>392</v>
      </c>
      <c r="H22" s="201">
        <f t="shared" si="2"/>
        <v>26560</v>
      </c>
      <c r="I22" s="202">
        <v>0</v>
      </c>
      <c r="J22" s="203">
        <f t="shared" si="3"/>
        <v>26560</v>
      </c>
      <c r="K22" s="208">
        <v>26139</v>
      </c>
      <c r="L22" s="209">
        <v>421</v>
      </c>
      <c r="M22" s="201">
        <f t="shared" si="4"/>
        <v>4371</v>
      </c>
      <c r="N22" s="202">
        <v>0</v>
      </c>
      <c r="O22" s="203">
        <f t="shared" si="5"/>
        <v>4371</v>
      </c>
      <c r="P22" s="208">
        <v>4265</v>
      </c>
      <c r="Q22" s="209">
        <v>106</v>
      </c>
      <c r="R22" s="201">
        <f t="shared" si="6"/>
        <v>651</v>
      </c>
      <c r="S22" s="202">
        <v>0</v>
      </c>
      <c r="T22" s="203">
        <f t="shared" si="7"/>
        <v>651</v>
      </c>
      <c r="U22" s="208">
        <v>648</v>
      </c>
      <c r="V22" s="209">
        <v>3</v>
      </c>
      <c r="W22" s="201">
        <f t="shared" si="8"/>
        <v>2448</v>
      </c>
      <c r="X22" s="202">
        <v>0</v>
      </c>
      <c r="Y22" s="203">
        <f t="shared" si="9"/>
        <v>2448</v>
      </c>
      <c r="Z22" s="208">
        <v>2448</v>
      </c>
      <c r="AA22" s="209">
        <v>0</v>
      </c>
      <c r="AB22" s="201">
        <f t="shared" si="10"/>
        <v>66846</v>
      </c>
      <c r="AC22" s="205">
        <f t="shared" si="11"/>
        <v>10009</v>
      </c>
      <c r="AD22" s="203">
        <f t="shared" si="12"/>
        <v>56837</v>
      </c>
      <c r="AE22" s="205">
        <f t="shared" si="13"/>
        <v>55915</v>
      </c>
      <c r="AF22" s="205">
        <f t="shared" si="13"/>
        <v>922</v>
      </c>
      <c r="AG22" s="210">
        <v>12336</v>
      </c>
      <c r="AH22" s="207">
        <f t="shared" si="14"/>
        <v>79182</v>
      </c>
    </row>
    <row r="23" spans="2:34" ht="12" customHeight="1">
      <c r="B23" s="134" t="s">
        <v>93</v>
      </c>
      <c r="C23" s="201">
        <f t="shared" si="0"/>
        <v>24195</v>
      </c>
      <c r="D23" s="202">
        <v>7437</v>
      </c>
      <c r="E23" s="203">
        <f t="shared" si="1"/>
        <v>16758</v>
      </c>
      <c r="F23" s="208">
        <v>15511</v>
      </c>
      <c r="G23" s="209">
        <v>1247</v>
      </c>
      <c r="H23" s="201">
        <f t="shared" si="2"/>
        <v>37796</v>
      </c>
      <c r="I23" s="202">
        <v>0</v>
      </c>
      <c r="J23" s="203">
        <f t="shared" si="3"/>
        <v>37796</v>
      </c>
      <c r="K23" s="208">
        <v>35246</v>
      </c>
      <c r="L23" s="209">
        <v>2550</v>
      </c>
      <c r="M23" s="201">
        <f t="shared" si="4"/>
        <v>8335</v>
      </c>
      <c r="N23" s="202">
        <v>0</v>
      </c>
      <c r="O23" s="203">
        <f t="shared" si="5"/>
        <v>8335</v>
      </c>
      <c r="P23" s="208">
        <v>8335</v>
      </c>
      <c r="Q23" s="209">
        <v>0</v>
      </c>
      <c r="R23" s="201">
        <f t="shared" si="6"/>
        <v>7715</v>
      </c>
      <c r="S23" s="202">
        <v>0</v>
      </c>
      <c r="T23" s="203">
        <f t="shared" si="7"/>
        <v>7715</v>
      </c>
      <c r="U23" s="208">
        <v>7715</v>
      </c>
      <c r="V23" s="209">
        <v>0</v>
      </c>
      <c r="W23" s="201">
        <f t="shared" si="8"/>
        <v>0</v>
      </c>
      <c r="X23" s="202">
        <v>0</v>
      </c>
      <c r="Y23" s="203">
        <f t="shared" si="9"/>
        <v>0</v>
      </c>
      <c r="Z23" s="208">
        <v>0</v>
      </c>
      <c r="AA23" s="209">
        <v>0</v>
      </c>
      <c r="AB23" s="201">
        <f t="shared" si="10"/>
        <v>78041</v>
      </c>
      <c r="AC23" s="205">
        <f t="shared" si="11"/>
        <v>7437</v>
      </c>
      <c r="AD23" s="203">
        <f t="shared" si="12"/>
        <v>70604</v>
      </c>
      <c r="AE23" s="205">
        <f t="shared" si="13"/>
        <v>66807</v>
      </c>
      <c r="AF23" s="205">
        <f t="shared" si="13"/>
        <v>3797</v>
      </c>
      <c r="AG23" s="210">
        <v>22672</v>
      </c>
      <c r="AH23" s="207">
        <f t="shared" si="14"/>
        <v>100713</v>
      </c>
    </row>
    <row r="24" spans="2:34" ht="12" customHeight="1">
      <c r="B24" s="134" t="s">
        <v>94</v>
      </c>
      <c r="C24" s="201">
        <f t="shared" si="0"/>
        <v>36614</v>
      </c>
      <c r="D24" s="202">
        <v>5744</v>
      </c>
      <c r="E24" s="203">
        <f t="shared" si="1"/>
        <v>30870</v>
      </c>
      <c r="F24" s="208">
        <v>29619</v>
      </c>
      <c r="G24" s="209">
        <v>1251</v>
      </c>
      <c r="H24" s="201">
        <f t="shared" si="2"/>
        <v>8130</v>
      </c>
      <c r="I24" s="202">
        <v>0</v>
      </c>
      <c r="J24" s="203">
        <f t="shared" si="3"/>
        <v>8130</v>
      </c>
      <c r="K24" s="208">
        <v>8130</v>
      </c>
      <c r="L24" s="209">
        <v>0</v>
      </c>
      <c r="M24" s="201">
        <f t="shared" si="4"/>
        <v>117</v>
      </c>
      <c r="N24" s="202">
        <v>0</v>
      </c>
      <c r="O24" s="203">
        <f t="shared" si="5"/>
        <v>117</v>
      </c>
      <c r="P24" s="208">
        <v>117</v>
      </c>
      <c r="Q24" s="209">
        <v>0</v>
      </c>
      <c r="R24" s="201">
        <f t="shared" si="6"/>
        <v>96</v>
      </c>
      <c r="S24" s="202">
        <v>0</v>
      </c>
      <c r="T24" s="203">
        <f t="shared" si="7"/>
        <v>96</v>
      </c>
      <c r="U24" s="208">
        <v>96</v>
      </c>
      <c r="V24" s="209">
        <v>0</v>
      </c>
      <c r="W24" s="201">
        <f t="shared" si="8"/>
        <v>306</v>
      </c>
      <c r="X24" s="202">
        <v>0</v>
      </c>
      <c r="Y24" s="203">
        <f t="shared" si="9"/>
        <v>306</v>
      </c>
      <c r="Z24" s="208">
        <v>306</v>
      </c>
      <c r="AA24" s="209">
        <v>0</v>
      </c>
      <c r="AB24" s="201">
        <f t="shared" si="10"/>
        <v>45263</v>
      </c>
      <c r="AC24" s="205">
        <f t="shared" si="11"/>
        <v>5744</v>
      </c>
      <c r="AD24" s="203">
        <f t="shared" si="12"/>
        <v>39519</v>
      </c>
      <c r="AE24" s="205">
        <f t="shared" si="13"/>
        <v>38268</v>
      </c>
      <c r="AF24" s="205">
        <f t="shared" si="13"/>
        <v>1251</v>
      </c>
      <c r="AG24" s="210">
        <v>12005</v>
      </c>
      <c r="AH24" s="207">
        <f t="shared" si="14"/>
        <v>57268</v>
      </c>
    </row>
    <row r="25" spans="2:34" ht="12" customHeight="1">
      <c r="B25" s="134" t="s">
        <v>95</v>
      </c>
      <c r="C25" s="201">
        <f t="shared" si="0"/>
        <v>10608</v>
      </c>
      <c r="D25" s="202">
        <v>681</v>
      </c>
      <c r="E25" s="203">
        <f t="shared" si="1"/>
        <v>9927</v>
      </c>
      <c r="F25" s="208">
        <v>9910</v>
      </c>
      <c r="G25" s="209">
        <v>17</v>
      </c>
      <c r="H25" s="201">
        <f t="shared" si="2"/>
        <v>30635</v>
      </c>
      <c r="I25" s="202">
        <v>0</v>
      </c>
      <c r="J25" s="203">
        <f t="shared" si="3"/>
        <v>30635</v>
      </c>
      <c r="K25" s="208">
        <v>30635</v>
      </c>
      <c r="L25" s="209">
        <v>0</v>
      </c>
      <c r="M25" s="201">
        <f t="shared" si="4"/>
        <v>24</v>
      </c>
      <c r="N25" s="202">
        <v>0</v>
      </c>
      <c r="O25" s="203">
        <f t="shared" si="5"/>
        <v>24</v>
      </c>
      <c r="P25" s="208">
        <v>24</v>
      </c>
      <c r="Q25" s="209">
        <v>0</v>
      </c>
      <c r="R25" s="201">
        <f t="shared" si="6"/>
        <v>115</v>
      </c>
      <c r="S25" s="202">
        <v>0</v>
      </c>
      <c r="T25" s="203">
        <f t="shared" si="7"/>
        <v>115</v>
      </c>
      <c r="U25" s="208">
        <v>115</v>
      </c>
      <c r="V25" s="209">
        <v>0</v>
      </c>
      <c r="W25" s="201">
        <f t="shared" si="8"/>
        <v>0</v>
      </c>
      <c r="X25" s="202">
        <v>0</v>
      </c>
      <c r="Y25" s="203">
        <f t="shared" si="9"/>
        <v>0</v>
      </c>
      <c r="Z25" s="208">
        <v>0</v>
      </c>
      <c r="AA25" s="209">
        <v>0</v>
      </c>
      <c r="AB25" s="201">
        <f t="shared" si="10"/>
        <v>41382</v>
      </c>
      <c r="AC25" s="205">
        <f t="shared" si="11"/>
        <v>681</v>
      </c>
      <c r="AD25" s="203">
        <f t="shared" si="12"/>
        <v>40701</v>
      </c>
      <c r="AE25" s="205">
        <f t="shared" si="13"/>
        <v>40684</v>
      </c>
      <c r="AF25" s="205">
        <f t="shared" si="13"/>
        <v>17</v>
      </c>
      <c r="AG25" s="210">
        <v>24659</v>
      </c>
      <c r="AH25" s="207">
        <f t="shared" si="14"/>
        <v>66041</v>
      </c>
    </row>
    <row r="26" spans="2:34" ht="12" customHeight="1">
      <c r="B26" s="134" t="s">
        <v>96</v>
      </c>
      <c r="C26" s="201">
        <f t="shared" si="0"/>
        <v>5618</v>
      </c>
      <c r="D26" s="202">
        <v>1431</v>
      </c>
      <c r="E26" s="203">
        <f t="shared" si="1"/>
        <v>4187</v>
      </c>
      <c r="F26" s="208">
        <v>4172</v>
      </c>
      <c r="G26" s="209">
        <v>15</v>
      </c>
      <c r="H26" s="201">
        <f t="shared" si="2"/>
        <v>45817</v>
      </c>
      <c r="I26" s="202">
        <v>81</v>
      </c>
      <c r="J26" s="203">
        <f t="shared" si="3"/>
        <v>45736</v>
      </c>
      <c r="K26" s="208">
        <v>45736</v>
      </c>
      <c r="L26" s="209">
        <v>0</v>
      </c>
      <c r="M26" s="201">
        <f t="shared" si="4"/>
        <v>7524</v>
      </c>
      <c r="N26" s="202">
        <v>0</v>
      </c>
      <c r="O26" s="203">
        <f t="shared" si="5"/>
        <v>7524</v>
      </c>
      <c r="P26" s="208">
        <v>7524</v>
      </c>
      <c r="Q26" s="209">
        <v>0</v>
      </c>
      <c r="R26" s="201">
        <f t="shared" si="6"/>
        <v>361</v>
      </c>
      <c r="S26" s="202">
        <v>0</v>
      </c>
      <c r="T26" s="203">
        <f t="shared" si="7"/>
        <v>361</v>
      </c>
      <c r="U26" s="208">
        <v>361</v>
      </c>
      <c r="V26" s="209">
        <v>0</v>
      </c>
      <c r="W26" s="201">
        <f t="shared" si="8"/>
        <v>0</v>
      </c>
      <c r="X26" s="202">
        <v>0</v>
      </c>
      <c r="Y26" s="203">
        <f t="shared" si="9"/>
        <v>0</v>
      </c>
      <c r="Z26" s="208">
        <v>0</v>
      </c>
      <c r="AA26" s="209">
        <v>0</v>
      </c>
      <c r="AB26" s="201">
        <f t="shared" si="10"/>
        <v>59320</v>
      </c>
      <c r="AC26" s="205">
        <f t="shared" si="11"/>
        <v>1512</v>
      </c>
      <c r="AD26" s="203">
        <f t="shared" si="12"/>
        <v>57808</v>
      </c>
      <c r="AE26" s="205">
        <f t="shared" si="13"/>
        <v>57793</v>
      </c>
      <c r="AF26" s="205">
        <f t="shared" si="13"/>
        <v>15</v>
      </c>
      <c r="AG26" s="210">
        <v>52794</v>
      </c>
      <c r="AH26" s="207">
        <f t="shared" si="14"/>
        <v>112114</v>
      </c>
    </row>
    <row r="27" spans="2:34" ht="12" customHeight="1">
      <c r="B27" s="134" t="s">
        <v>97</v>
      </c>
      <c r="C27" s="201">
        <f t="shared" si="0"/>
        <v>558</v>
      </c>
      <c r="D27" s="202">
        <v>63</v>
      </c>
      <c r="E27" s="203">
        <f t="shared" si="1"/>
        <v>495</v>
      </c>
      <c r="F27" s="208">
        <v>495</v>
      </c>
      <c r="G27" s="209">
        <v>0</v>
      </c>
      <c r="H27" s="201">
        <f t="shared" si="2"/>
        <v>3015</v>
      </c>
      <c r="I27" s="202">
        <v>30</v>
      </c>
      <c r="J27" s="203">
        <f t="shared" si="3"/>
        <v>2985</v>
      </c>
      <c r="K27" s="208">
        <v>2985</v>
      </c>
      <c r="L27" s="209">
        <v>0</v>
      </c>
      <c r="M27" s="201">
        <f t="shared" si="4"/>
        <v>3003</v>
      </c>
      <c r="N27" s="202">
        <v>0</v>
      </c>
      <c r="O27" s="203">
        <f t="shared" si="5"/>
        <v>3003</v>
      </c>
      <c r="P27" s="208">
        <v>3003</v>
      </c>
      <c r="Q27" s="209">
        <v>0</v>
      </c>
      <c r="R27" s="201">
        <f t="shared" si="6"/>
        <v>0</v>
      </c>
      <c r="S27" s="202">
        <v>0</v>
      </c>
      <c r="T27" s="203">
        <f t="shared" si="7"/>
        <v>0</v>
      </c>
      <c r="U27" s="208">
        <v>0</v>
      </c>
      <c r="V27" s="209">
        <v>0</v>
      </c>
      <c r="W27" s="201">
        <f t="shared" si="8"/>
        <v>0</v>
      </c>
      <c r="X27" s="202">
        <v>0</v>
      </c>
      <c r="Y27" s="203">
        <f t="shared" si="9"/>
        <v>0</v>
      </c>
      <c r="Z27" s="208">
        <v>0</v>
      </c>
      <c r="AA27" s="209">
        <v>0</v>
      </c>
      <c r="AB27" s="201">
        <f t="shared" si="10"/>
        <v>6576</v>
      </c>
      <c r="AC27" s="205">
        <f t="shared" si="11"/>
        <v>93</v>
      </c>
      <c r="AD27" s="203">
        <f t="shared" si="12"/>
        <v>6483</v>
      </c>
      <c r="AE27" s="205">
        <f t="shared" si="13"/>
        <v>6483</v>
      </c>
      <c r="AF27" s="205">
        <f t="shared" si="13"/>
        <v>0</v>
      </c>
      <c r="AG27" s="210">
        <v>29180</v>
      </c>
      <c r="AH27" s="207">
        <f t="shared" si="14"/>
        <v>35756</v>
      </c>
    </row>
    <row r="28" spans="2:34" ht="12" customHeight="1">
      <c r="B28" s="134" t="s">
        <v>98</v>
      </c>
      <c r="C28" s="201">
        <f t="shared" si="0"/>
        <v>130</v>
      </c>
      <c r="D28" s="202">
        <v>99</v>
      </c>
      <c r="E28" s="203">
        <f t="shared" si="1"/>
        <v>31</v>
      </c>
      <c r="F28" s="208">
        <v>31</v>
      </c>
      <c r="G28" s="209">
        <v>0</v>
      </c>
      <c r="H28" s="201">
        <f t="shared" si="2"/>
        <v>350</v>
      </c>
      <c r="I28" s="202">
        <v>0</v>
      </c>
      <c r="J28" s="203">
        <f t="shared" si="3"/>
        <v>350</v>
      </c>
      <c r="K28" s="208">
        <v>350</v>
      </c>
      <c r="L28" s="209">
        <v>0</v>
      </c>
      <c r="M28" s="201">
        <f t="shared" si="4"/>
        <v>4830</v>
      </c>
      <c r="N28" s="202">
        <v>0</v>
      </c>
      <c r="O28" s="203">
        <f t="shared" si="5"/>
        <v>4830</v>
      </c>
      <c r="P28" s="208">
        <v>4748</v>
      </c>
      <c r="Q28" s="209">
        <v>82</v>
      </c>
      <c r="R28" s="201">
        <f t="shared" si="6"/>
        <v>18</v>
      </c>
      <c r="S28" s="202">
        <v>0</v>
      </c>
      <c r="T28" s="203">
        <f t="shared" si="7"/>
        <v>18</v>
      </c>
      <c r="U28" s="208">
        <v>18</v>
      </c>
      <c r="V28" s="209">
        <v>0</v>
      </c>
      <c r="W28" s="201">
        <f t="shared" si="8"/>
        <v>1</v>
      </c>
      <c r="X28" s="202">
        <v>0</v>
      </c>
      <c r="Y28" s="203">
        <f t="shared" si="9"/>
        <v>1</v>
      </c>
      <c r="Z28" s="208">
        <v>1</v>
      </c>
      <c r="AA28" s="209">
        <v>0</v>
      </c>
      <c r="AB28" s="201">
        <f t="shared" si="10"/>
        <v>5329</v>
      </c>
      <c r="AC28" s="205">
        <f t="shared" si="11"/>
        <v>99</v>
      </c>
      <c r="AD28" s="203">
        <f t="shared" si="12"/>
        <v>5230</v>
      </c>
      <c r="AE28" s="205">
        <f t="shared" si="13"/>
        <v>5148</v>
      </c>
      <c r="AF28" s="205">
        <f t="shared" si="13"/>
        <v>82</v>
      </c>
      <c r="AG28" s="210">
        <v>31814</v>
      </c>
      <c r="AH28" s="207">
        <f t="shared" si="14"/>
        <v>37143</v>
      </c>
    </row>
    <row r="29" spans="2:34" ht="12" customHeight="1">
      <c r="B29" s="134" t="s">
        <v>99</v>
      </c>
      <c r="C29" s="201">
        <f t="shared" si="0"/>
        <v>1767</v>
      </c>
      <c r="D29" s="202">
        <v>837</v>
      </c>
      <c r="E29" s="203">
        <f t="shared" si="1"/>
        <v>930</v>
      </c>
      <c r="F29" s="208">
        <v>730</v>
      </c>
      <c r="G29" s="209">
        <v>200</v>
      </c>
      <c r="H29" s="201">
        <f t="shared" si="2"/>
        <v>8475</v>
      </c>
      <c r="I29" s="202">
        <v>517</v>
      </c>
      <c r="J29" s="203">
        <f t="shared" si="3"/>
        <v>7958</v>
      </c>
      <c r="K29" s="208">
        <v>7952</v>
      </c>
      <c r="L29" s="209">
        <v>6</v>
      </c>
      <c r="M29" s="201">
        <f t="shared" si="4"/>
        <v>13299</v>
      </c>
      <c r="N29" s="202">
        <v>1</v>
      </c>
      <c r="O29" s="203">
        <f t="shared" si="5"/>
        <v>13298</v>
      </c>
      <c r="P29" s="208">
        <v>13298</v>
      </c>
      <c r="Q29" s="209">
        <v>0</v>
      </c>
      <c r="R29" s="201">
        <f t="shared" si="6"/>
        <v>624</v>
      </c>
      <c r="S29" s="202">
        <v>1</v>
      </c>
      <c r="T29" s="203">
        <f t="shared" si="7"/>
        <v>623</v>
      </c>
      <c r="U29" s="208">
        <v>593</v>
      </c>
      <c r="V29" s="209">
        <v>30</v>
      </c>
      <c r="W29" s="201">
        <f t="shared" si="8"/>
        <v>0</v>
      </c>
      <c r="X29" s="202">
        <v>0</v>
      </c>
      <c r="Y29" s="203">
        <f t="shared" si="9"/>
        <v>0</v>
      </c>
      <c r="Z29" s="208">
        <v>0</v>
      </c>
      <c r="AA29" s="209">
        <v>0</v>
      </c>
      <c r="AB29" s="201">
        <f t="shared" si="10"/>
        <v>24165</v>
      </c>
      <c r="AC29" s="205">
        <f t="shared" si="11"/>
        <v>1356</v>
      </c>
      <c r="AD29" s="203">
        <f t="shared" si="12"/>
        <v>22809</v>
      </c>
      <c r="AE29" s="205">
        <f t="shared" si="13"/>
        <v>22573</v>
      </c>
      <c r="AF29" s="205">
        <f t="shared" si="13"/>
        <v>236</v>
      </c>
      <c r="AG29" s="210">
        <v>32803</v>
      </c>
      <c r="AH29" s="207">
        <f t="shared" si="14"/>
        <v>56968</v>
      </c>
    </row>
    <row r="30" spans="2:34" ht="12" customHeight="1">
      <c r="B30" s="134" t="s">
        <v>100</v>
      </c>
      <c r="C30" s="201">
        <f t="shared" si="0"/>
        <v>1181</v>
      </c>
      <c r="D30" s="202">
        <v>957</v>
      </c>
      <c r="E30" s="203">
        <f t="shared" si="1"/>
        <v>224</v>
      </c>
      <c r="F30" s="208">
        <v>175</v>
      </c>
      <c r="G30" s="209">
        <v>49</v>
      </c>
      <c r="H30" s="201">
        <f t="shared" si="2"/>
        <v>5595</v>
      </c>
      <c r="I30" s="202">
        <v>1032</v>
      </c>
      <c r="J30" s="203">
        <f t="shared" si="3"/>
        <v>4563</v>
      </c>
      <c r="K30" s="208">
        <v>3850</v>
      </c>
      <c r="L30" s="209">
        <v>713</v>
      </c>
      <c r="M30" s="201">
        <f t="shared" si="4"/>
        <v>13138</v>
      </c>
      <c r="N30" s="202">
        <v>351</v>
      </c>
      <c r="O30" s="203">
        <f t="shared" si="5"/>
        <v>12787</v>
      </c>
      <c r="P30" s="208">
        <v>11829</v>
      </c>
      <c r="Q30" s="209">
        <v>958</v>
      </c>
      <c r="R30" s="201">
        <f t="shared" si="6"/>
        <v>12348</v>
      </c>
      <c r="S30" s="202">
        <v>68</v>
      </c>
      <c r="T30" s="203">
        <f t="shared" si="7"/>
        <v>12280</v>
      </c>
      <c r="U30" s="208">
        <v>12280</v>
      </c>
      <c r="V30" s="209">
        <v>0</v>
      </c>
      <c r="W30" s="201">
        <f t="shared" si="8"/>
        <v>55</v>
      </c>
      <c r="X30" s="202">
        <v>0</v>
      </c>
      <c r="Y30" s="203">
        <f t="shared" si="9"/>
        <v>55</v>
      </c>
      <c r="Z30" s="208">
        <v>55</v>
      </c>
      <c r="AA30" s="209">
        <v>0</v>
      </c>
      <c r="AB30" s="201">
        <f t="shared" si="10"/>
        <v>32317</v>
      </c>
      <c r="AC30" s="205">
        <f t="shared" si="11"/>
        <v>2408</v>
      </c>
      <c r="AD30" s="203">
        <f t="shared" si="12"/>
        <v>29909</v>
      </c>
      <c r="AE30" s="205">
        <f t="shared" si="13"/>
        <v>28189</v>
      </c>
      <c r="AF30" s="205">
        <f t="shared" si="13"/>
        <v>1720</v>
      </c>
      <c r="AG30" s="210">
        <v>32724</v>
      </c>
      <c r="AH30" s="207">
        <f t="shared" si="14"/>
        <v>65041</v>
      </c>
    </row>
    <row r="31" spans="2:34" ht="12" customHeight="1">
      <c r="B31" s="134" t="s">
        <v>101</v>
      </c>
      <c r="C31" s="201">
        <f t="shared" si="0"/>
        <v>15488</v>
      </c>
      <c r="D31" s="202">
        <v>7866</v>
      </c>
      <c r="E31" s="203">
        <f t="shared" si="1"/>
        <v>7622</v>
      </c>
      <c r="F31" s="208">
        <v>7146</v>
      </c>
      <c r="G31" s="209">
        <v>476</v>
      </c>
      <c r="H31" s="201">
        <f t="shared" si="2"/>
        <v>22349</v>
      </c>
      <c r="I31" s="202">
        <v>267</v>
      </c>
      <c r="J31" s="203">
        <f t="shared" si="3"/>
        <v>22082</v>
      </c>
      <c r="K31" s="208">
        <v>21913</v>
      </c>
      <c r="L31" s="209">
        <v>169</v>
      </c>
      <c r="M31" s="201">
        <f t="shared" si="4"/>
        <v>5370</v>
      </c>
      <c r="N31" s="202">
        <v>24</v>
      </c>
      <c r="O31" s="203">
        <f t="shared" si="5"/>
        <v>5346</v>
      </c>
      <c r="P31" s="208">
        <v>5346</v>
      </c>
      <c r="Q31" s="209">
        <v>0</v>
      </c>
      <c r="R31" s="201">
        <f t="shared" si="6"/>
        <v>444</v>
      </c>
      <c r="S31" s="202">
        <v>45</v>
      </c>
      <c r="T31" s="203">
        <f t="shared" si="7"/>
        <v>399</v>
      </c>
      <c r="U31" s="208">
        <v>399</v>
      </c>
      <c r="V31" s="209">
        <v>0</v>
      </c>
      <c r="W31" s="201">
        <f t="shared" si="8"/>
        <v>1145</v>
      </c>
      <c r="X31" s="202">
        <v>0</v>
      </c>
      <c r="Y31" s="203">
        <f>Z31+AA31</f>
        <v>1145</v>
      </c>
      <c r="Z31" s="208">
        <v>1145</v>
      </c>
      <c r="AA31" s="209">
        <v>0</v>
      </c>
      <c r="AB31" s="201">
        <f t="shared" si="10"/>
        <v>44796</v>
      </c>
      <c r="AC31" s="205">
        <f t="shared" si="11"/>
        <v>8202</v>
      </c>
      <c r="AD31" s="203">
        <f t="shared" si="12"/>
        <v>36594</v>
      </c>
      <c r="AE31" s="205">
        <f t="shared" si="13"/>
        <v>35949</v>
      </c>
      <c r="AF31" s="205">
        <f t="shared" si="13"/>
        <v>645</v>
      </c>
      <c r="AG31" s="210">
        <v>43247</v>
      </c>
      <c r="AH31" s="207">
        <f t="shared" si="14"/>
        <v>88043</v>
      </c>
    </row>
    <row r="32" spans="2:34" ht="12" customHeight="1">
      <c r="B32" s="134" t="s">
        <v>102</v>
      </c>
      <c r="C32" s="201">
        <f t="shared" si="0"/>
        <v>16553</v>
      </c>
      <c r="D32" s="202">
        <v>8584</v>
      </c>
      <c r="E32" s="203">
        <f t="shared" si="1"/>
        <v>7969</v>
      </c>
      <c r="F32" s="208">
        <v>7969</v>
      </c>
      <c r="G32" s="209">
        <v>0</v>
      </c>
      <c r="H32" s="201">
        <f t="shared" si="2"/>
        <v>11425</v>
      </c>
      <c r="I32" s="202">
        <v>26</v>
      </c>
      <c r="J32" s="203">
        <f t="shared" si="3"/>
        <v>11399</v>
      </c>
      <c r="K32" s="208">
        <v>11355</v>
      </c>
      <c r="L32" s="209">
        <v>44</v>
      </c>
      <c r="M32" s="201">
        <f t="shared" si="4"/>
        <v>4553</v>
      </c>
      <c r="N32" s="202">
        <v>0</v>
      </c>
      <c r="O32" s="203">
        <f t="shared" si="5"/>
        <v>4553</v>
      </c>
      <c r="P32" s="208">
        <v>4553</v>
      </c>
      <c r="Q32" s="209">
        <v>0</v>
      </c>
      <c r="R32" s="201">
        <f t="shared" si="6"/>
        <v>414</v>
      </c>
      <c r="S32" s="202">
        <v>3</v>
      </c>
      <c r="T32" s="203">
        <f t="shared" si="7"/>
        <v>411</v>
      </c>
      <c r="U32" s="208">
        <v>411</v>
      </c>
      <c r="V32" s="209">
        <v>0</v>
      </c>
      <c r="W32" s="201">
        <f t="shared" si="8"/>
        <v>411</v>
      </c>
      <c r="X32" s="202">
        <v>0</v>
      </c>
      <c r="Y32" s="203">
        <f t="shared" si="9"/>
        <v>411</v>
      </c>
      <c r="Z32" s="208">
        <v>411</v>
      </c>
      <c r="AA32" s="209">
        <v>0</v>
      </c>
      <c r="AB32" s="201">
        <f t="shared" si="10"/>
        <v>33356</v>
      </c>
      <c r="AC32" s="205">
        <f t="shared" si="11"/>
        <v>8613</v>
      </c>
      <c r="AD32" s="203">
        <f t="shared" si="12"/>
        <v>24743</v>
      </c>
      <c r="AE32" s="205">
        <f t="shared" si="13"/>
        <v>24699</v>
      </c>
      <c r="AF32" s="205">
        <f t="shared" si="13"/>
        <v>44</v>
      </c>
      <c r="AG32" s="210">
        <v>21249</v>
      </c>
      <c r="AH32" s="207">
        <f t="shared" si="14"/>
        <v>54605</v>
      </c>
    </row>
    <row r="33" spans="2:34" ht="12" customHeight="1">
      <c r="B33" s="134" t="s">
        <v>103</v>
      </c>
      <c r="C33" s="201">
        <f t="shared" si="0"/>
        <v>10628</v>
      </c>
      <c r="D33" s="202">
        <v>5864</v>
      </c>
      <c r="E33" s="203">
        <f t="shared" si="1"/>
        <v>4764</v>
      </c>
      <c r="F33" s="208">
        <v>4321</v>
      </c>
      <c r="G33" s="209">
        <v>443</v>
      </c>
      <c r="H33" s="201">
        <f t="shared" si="2"/>
        <v>6214</v>
      </c>
      <c r="I33" s="202">
        <v>1080</v>
      </c>
      <c r="J33" s="203">
        <f t="shared" si="3"/>
        <v>5134</v>
      </c>
      <c r="K33" s="208">
        <v>4933</v>
      </c>
      <c r="L33" s="209">
        <v>201</v>
      </c>
      <c r="M33" s="201">
        <f t="shared" si="4"/>
        <v>5335</v>
      </c>
      <c r="N33" s="202">
        <v>55</v>
      </c>
      <c r="O33" s="203">
        <f t="shared" si="5"/>
        <v>5280</v>
      </c>
      <c r="P33" s="208">
        <v>5240</v>
      </c>
      <c r="Q33" s="209">
        <v>40</v>
      </c>
      <c r="R33" s="201">
        <f t="shared" si="6"/>
        <v>878</v>
      </c>
      <c r="S33" s="202">
        <v>53</v>
      </c>
      <c r="T33" s="203">
        <f t="shared" si="7"/>
        <v>825</v>
      </c>
      <c r="U33" s="208">
        <v>813</v>
      </c>
      <c r="V33" s="209">
        <v>12</v>
      </c>
      <c r="W33" s="201">
        <f t="shared" si="8"/>
        <v>377</v>
      </c>
      <c r="X33" s="202">
        <v>42</v>
      </c>
      <c r="Y33" s="203">
        <f t="shared" si="9"/>
        <v>335</v>
      </c>
      <c r="Z33" s="208">
        <v>295</v>
      </c>
      <c r="AA33" s="209">
        <v>40</v>
      </c>
      <c r="AB33" s="201">
        <f t="shared" si="10"/>
        <v>23432</v>
      </c>
      <c r="AC33" s="205">
        <f t="shared" si="11"/>
        <v>7094</v>
      </c>
      <c r="AD33" s="203">
        <f t="shared" si="12"/>
        <v>16338</v>
      </c>
      <c r="AE33" s="205">
        <f t="shared" si="13"/>
        <v>15602</v>
      </c>
      <c r="AF33" s="205">
        <f t="shared" si="13"/>
        <v>736</v>
      </c>
      <c r="AG33" s="210">
        <v>26709</v>
      </c>
      <c r="AH33" s="207">
        <f t="shared" si="14"/>
        <v>50141</v>
      </c>
    </row>
    <row r="34" spans="2:34" ht="12" customHeight="1">
      <c r="B34" s="134" t="s">
        <v>104</v>
      </c>
      <c r="C34" s="201">
        <f t="shared" si="0"/>
        <v>2908</v>
      </c>
      <c r="D34" s="202">
        <v>2117</v>
      </c>
      <c r="E34" s="203">
        <f t="shared" si="1"/>
        <v>791</v>
      </c>
      <c r="F34" s="208">
        <v>791</v>
      </c>
      <c r="G34" s="209">
        <v>0</v>
      </c>
      <c r="H34" s="201">
        <f t="shared" si="2"/>
        <v>25271</v>
      </c>
      <c r="I34" s="202">
        <v>812</v>
      </c>
      <c r="J34" s="203">
        <f t="shared" si="3"/>
        <v>24459</v>
      </c>
      <c r="K34" s="208">
        <v>24200</v>
      </c>
      <c r="L34" s="209">
        <v>259</v>
      </c>
      <c r="M34" s="201">
        <f t="shared" si="4"/>
        <v>12901</v>
      </c>
      <c r="N34" s="202">
        <v>0</v>
      </c>
      <c r="O34" s="203">
        <f t="shared" si="5"/>
        <v>12901</v>
      </c>
      <c r="P34" s="208">
        <v>12901</v>
      </c>
      <c r="Q34" s="209">
        <v>0</v>
      </c>
      <c r="R34" s="201">
        <f t="shared" si="6"/>
        <v>2281</v>
      </c>
      <c r="S34" s="202">
        <v>17</v>
      </c>
      <c r="T34" s="203">
        <f t="shared" si="7"/>
        <v>2264</v>
      </c>
      <c r="U34" s="208">
        <v>2264</v>
      </c>
      <c r="V34" s="209">
        <v>0</v>
      </c>
      <c r="W34" s="201">
        <f t="shared" si="8"/>
        <v>0</v>
      </c>
      <c r="X34" s="202">
        <v>0</v>
      </c>
      <c r="Y34" s="203">
        <f t="shared" si="9"/>
        <v>0</v>
      </c>
      <c r="Z34" s="208">
        <v>0</v>
      </c>
      <c r="AA34" s="209">
        <v>0</v>
      </c>
      <c r="AB34" s="201">
        <f t="shared" si="10"/>
        <v>43361</v>
      </c>
      <c r="AC34" s="205">
        <f t="shared" si="11"/>
        <v>2946</v>
      </c>
      <c r="AD34" s="203">
        <f t="shared" si="12"/>
        <v>40415</v>
      </c>
      <c r="AE34" s="205">
        <f t="shared" si="13"/>
        <v>40156</v>
      </c>
      <c r="AF34" s="205">
        <f t="shared" si="13"/>
        <v>259</v>
      </c>
      <c r="AG34" s="210">
        <v>31079</v>
      </c>
      <c r="AH34" s="207">
        <f t="shared" si="14"/>
        <v>74440</v>
      </c>
    </row>
    <row r="35" spans="2:34" ht="12" customHeight="1">
      <c r="B35" s="134" t="s">
        <v>105</v>
      </c>
      <c r="C35" s="201">
        <f t="shared" si="0"/>
        <v>4711</v>
      </c>
      <c r="D35" s="202">
        <v>1443</v>
      </c>
      <c r="E35" s="203">
        <f t="shared" si="1"/>
        <v>3268</v>
      </c>
      <c r="F35" s="208">
        <v>3268</v>
      </c>
      <c r="G35" s="209">
        <v>0</v>
      </c>
      <c r="H35" s="201">
        <f t="shared" si="2"/>
        <v>14241</v>
      </c>
      <c r="I35" s="202">
        <v>993</v>
      </c>
      <c r="J35" s="203">
        <f t="shared" si="3"/>
        <v>13248</v>
      </c>
      <c r="K35" s="208">
        <v>13248</v>
      </c>
      <c r="L35" s="209">
        <v>0</v>
      </c>
      <c r="M35" s="201">
        <f t="shared" si="4"/>
        <v>41934</v>
      </c>
      <c r="N35" s="202">
        <v>5</v>
      </c>
      <c r="O35" s="203">
        <f t="shared" si="5"/>
        <v>41929</v>
      </c>
      <c r="P35" s="208">
        <v>41929</v>
      </c>
      <c r="Q35" s="209">
        <v>0</v>
      </c>
      <c r="R35" s="201">
        <f t="shared" si="6"/>
        <v>8631</v>
      </c>
      <c r="S35" s="202">
        <v>193</v>
      </c>
      <c r="T35" s="203">
        <f t="shared" si="7"/>
        <v>8438</v>
      </c>
      <c r="U35" s="208">
        <v>8438</v>
      </c>
      <c r="V35" s="209">
        <v>0</v>
      </c>
      <c r="W35" s="201">
        <f t="shared" si="8"/>
        <v>0</v>
      </c>
      <c r="X35" s="202">
        <v>0</v>
      </c>
      <c r="Y35" s="203">
        <f t="shared" si="9"/>
        <v>0</v>
      </c>
      <c r="Z35" s="208">
        <v>0</v>
      </c>
      <c r="AA35" s="209">
        <v>0</v>
      </c>
      <c r="AB35" s="201">
        <f t="shared" si="10"/>
        <v>69517</v>
      </c>
      <c r="AC35" s="205">
        <f t="shared" si="11"/>
        <v>2634</v>
      </c>
      <c r="AD35" s="203">
        <f t="shared" si="12"/>
        <v>66883</v>
      </c>
      <c r="AE35" s="205">
        <f t="shared" si="13"/>
        <v>66883</v>
      </c>
      <c r="AF35" s="205">
        <f t="shared" si="13"/>
        <v>0</v>
      </c>
      <c r="AG35" s="210">
        <v>32812</v>
      </c>
      <c r="AH35" s="207">
        <f t="shared" si="14"/>
        <v>102329</v>
      </c>
    </row>
    <row r="36" spans="2:34" ht="12" customHeight="1">
      <c r="B36" s="134" t="s">
        <v>106</v>
      </c>
      <c r="C36" s="201">
        <f t="shared" si="0"/>
        <v>27453</v>
      </c>
      <c r="D36" s="202">
        <v>8595</v>
      </c>
      <c r="E36" s="203">
        <f t="shared" si="1"/>
        <v>18858</v>
      </c>
      <c r="F36" s="208">
        <v>18858</v>
      </c>
      <c r="G36" s="209">
        <v>0</v>
      </c>
      <c r="H36" s="201">
        <f t="shared" si="2"/>
        <v>72517</v>
      </c>
      <c r="I36" s="202">
        <v>988</v>
      </c>
      <c r="J36" s="203">
        <f t="shared" si="3"/>
        <v>71529</v>
      </c>
      <c r="K36" s="208">
        <v>71529</v>
      </c>
      <c r="L36" s="209">
        <v>0</v>
      </c>
      <c r="M36" s="201">
        <f t="shared" si="4"/>
        <v>22238</v>
      </c>
      <c r="N36" s="202">
        <v>57</v>
      </c>
      <c r="O36" s="203">
        <f t="shared" si="5"/>
        <v>22181</v>
      </c>
      <c r="P36" s="208">
        <v>22181</v>
      </c>
      <c r="Q36" s="209">
        <v>0</v>
      </c>
      <c r="R36" s="201">
        <f t="shared" si="6"/>
        <v>15394</v>
      </c>
      <c r="S36" s="202">
        <v>293</v>
      </c>
      <c r="T36" s="203">
        <f t="shared" si="7"/>
        <v>15101</v>
      </c>
      <c r="U36" s="208">
        <v>15101</v>
      </c>
      <c r="V36" s="209">
        <v>0</v>
      </c>
      <c r="W36" s="201">
        <f t="shared" si="8"/>
        <v>12952</v>
      </c>
      <c r="X36" s="202">
        <v>12336</v>
      </c>
      <c r="Y36" s="203">
        <f t="shared" si="9"/>
        <v>616</v>
      </c>
      <c r="Z36" s="208">
        <v>616</v>
      </c>
      <c r="AA36" s="209">
        <v>0</v>
      </c>
      <c r="AB36" s="201">
        <f t="shared" si="10"/>
        <v>150554</v>
      </c>
      <c r="AC36" s="205">
        <f t="shared" si="11"/>
        <v>22269</v>
      </c>
      <c r="AD36" s="203">
        <f t="shared" si="12"/>
        <v>128285</v>
      </c>
      <c r="AE36" s="205">
        <f t="shared" si="13"/>
        <v>128285</v>
      </c>
      <c r="AF36" s="205">
        <f t="shared" si="13"/>
        <v>0</v>
      </c>
      <c r="AG36" s="210">
        <v>45825</v>
      </c>
      <c r="AH36" s="207">
        <f t="shared" si="14"/>
        <v>196379</v>
      </c>
    </row>
    <row r="37" spans="2:34" ht="12" customHeight="1">
      <c r="B37" s="134" t="s">
        <v>107</v>
      </c>
      <c r="C37" s="201">
        <f t="shared" si="0"/>
        <v>16600</v>
      </c>
      <c r="D37" s="202">
        <v>4803</v>
      </c>
      <c r="E37" s="203">
        <f t="shared" si="1"/>
        <v>11797</v>
      </c>
      <c r="F37" s="208">
        <v>11797</v>
      </c>
      <c r="G37" s="209">
        <v>0</v>
      </c>
      <c r="H37" s="201">
        <f t="shared" si="2"/>
        <v>35896</v>
      </c>
      <c r="I37" s="202">
        <v>183</v>
      </c>
      <c r="J37" s="203">
        <f t="shared" si="3"/>
        <v>35713</v>
      </c>
      <c r="K37" s="208">
        <v>35713</v>
      </c>
      <c r="L37" s="209">
        <v>0</v>
      </c>
      <c r="M37" s="201">
        <f t="shared" si="4"/>
        <v>1136</v>
      </c>
      <c r="N37" s="202">
        <v>90</v>
      </c>
      <c r="O37" s="203">
        <f t="shared" si="5"/>
        <v>1046</v>
      </c>
      <c r="P37" s="208">
        <v>1046</v>
      </c>
      <c r="Q37" s="209">
        <v>0</v>
      </c>
      <c r="R37" s="201">
        <f t="shared" si="6"/>
        <v>688</v>
      </c>
      <c r="S37" s="202">
        <v>152</v>
      </c>
      <c r="T37" s="203">
        <f t="shared" si="7"/>
        <v>536</v>
      </c>
      <c r="U37" s="208">
        <v>536</v>
      </c>
      <c r="V37" s="209">
        <v>0</v>
      </c>
      <c r="W37" s="201">
        <f t="shared" si="8"/>
        <v>395</v>
      </c>
      <c r="X37" s="202">
        <v>395</v>
      </c>
      <c r="Y37" s="203">
        <f t="shared" si="9"/>
        <v>0</v>
      </c>
      <c r="Z37" s="208">
        <v>0</v>
      </c>
      <c r="AA37" s="209">
        <v>0</v>
      </c>
      <c r="AB37" s="201">
        <f t="shared" si="10"/>
        <v>54715</v>
      </c>
      <c r="AC37" s="205">
        <f t="shared" si="11"/>
        <v>5623</v>
      </c>
      <c r="AD37" s="203">
        <f t="shared" si="12"/>
        <v>49092</v>
      </c>
      <c r="AE37" s="205">
        <f t="shared" si="13"/>
        <v>49092</v>
      </c>
      <c r="AF37" s="205">
        <f t="shared" si="13"/>
        <v>0</v>
      </c>
      <c r="AG37" s="210">
        <v>40059</v>
      </c>
      <c r="AH37" s="207">
        <f t="shared" si="14"/>
        <v>94774</v>
      </c>
    </row>
    <row r="38" spans="2:34" ht="12" customHeight="1">
      <c r="B38" s="134" t="s">
        <v>108</v>
      </c>
      <c r="C38" s="201">
        <f t="shared" si="0"/>
        <v>9347</v>
      </c>
      <c r="D38" s="202">
        <v>5953</v>
      </c>
      <c r="E38" s="203">
        <f t="shared" si="1"/>
        <v>3394</v>
      </c>
      <c r="F38" s="208">
        <v>3126</v>
      </c>
      <c r="G38" s="209">
        <v>268</v>
      </c>
      <c r="H38" s="201">
        <f t="shared" si="2"/>
        <v>13476</v>
      </c>
      <c r="I38" s="202">
        <v>602</v>
      </c>
      <c r="J38" s="203">
        <f t="shared" si="3"/>
        <v>12874</v>
      </c>
      <c r="K38" s="208">
        <v>12874</v>
      </c>
      <c r="L38" s="209">
        <v>0</v>
      </c>
      <c r="M38" s="201">
        <f t="shared" si="4"/>
        <v>489</v>
      </c>
      <c r="N38" s="202">
        <v>100</v>
      </c>
      <c r="O38" s="203">
        <f t="shared" si="5"/>
        <v>389</v>
      </c>
      <c r="P38" s="208">
        <v>389</v>
      </c>
      <c r="Q38" s="209">
        <v>0</v>
      </c>
      <c r="R38" s="201">
        <f t="shared" si="6"/>
        <v>1863</v>
      </c>
      <c r="S38" s="202">
        <v>117</v>
      </c>
      <c r="T38" s="203">
        <f t="shared" si="7"/>
        <v>1746</v>
      </c>
      <c r="U38" s="208">
        <v>1728</v>
      </c>
      <c r="V38" s="209">
        <v>18</v>
      </c>
      <c r="W38" s="201">
        <f t="shared" si="8"/>
        <v>5</v>
      </c>
      <c r="X38" s="202">
        <v>0</v>
      </c>
      <c r="Y38" s="203">
        <f t="shared" si="9"/>
        <v>5</v>
      </c>
      <c r="Z38" s="208">
        <v>5</v>
      </c>
      <c r="AA38" s="209">
        <v>0</v>
      </c>
      <c r="AB38" s="201">
        <f t="shared" si="10"/>
        <v>25180</v>
      </c>
      <c r="AC38" s="205">
        <f t="shared" si="11"/>
        <v>6772</v>
      </c>
      <c r="AD38" s="203">
        <f t="shared" si="12"/>
        <v>18408</v>
      </c>
      <c r="AE38" s="205">
        <f t="shared" si="13"/>
        <v>18122</v>
      </c>
      <c r="AF38" s="205">
        <f t="shared" si="13"/>
        <v>286</v>
      </c>
      <c r="AG38" s="210">
        <v>31064</v>
      </c>
      <c r="AH38" s="207">
        <f t="shared" si="14"/>
        <v>56244</v>
      </c>
    </row>
    <row r="39" spans="2:34" ht="12" customHeight="1" thickBot="1">
      <c r="B39" s="135" t="s">
        <v>109</v>
      </c>
      <c r="C39" s="201">
        <f t="shared" si="0"/>
        <v>96</v>
      </c>
      <c r="D39" s="202">
        <v>96</v>
      </c>
      <c r="E39" s="203">
        <f t="shared" si="1"/>
        <v>0</v>
      </c>
      <c r="F39" s="211">
        <v>0</v>
      </c>
      <c r="G39" s="212">
        <v>0</v>
      </c>
      <c r="H39" s="201">
        <f t="shared" si="2"/>
        <v>0</v>
      </c>
      <c r="I39" s="202">
        <v>0</v>
      </c>
      <c r="J39" s="203">
        <f t="shared" si="3"/>
        <v>0</v>
      </c>
      <c r="K39" s="211">
        <v>0</v>
      </c>
      <c r="L39" s="212">
        <v>0</v>
      </c>
      <c r="M39" s="201">
        <f t="shared" si="4"/>
        <v>0</v>
      </c>
      <c r="N39" s="202">
        <v>0</v>
      </c>
      <c r="O39" s="203">
        <f t="shared" si="5"/>
        <v>0</v>
      </c>
      <c r="P39" s="211">
        <v>0</v>
      </c>
      <c r="Q39" s="212">
        <v>0</v>
      </c>
      <c r="R39" s="201">
        <f t="shared" si="6"/>
        <v>0</v>
      </c>
      <c r="S39" s="202">
        <v>0</v>
      </c>
      <c r="T39" s="203">
        <f t="shared" si="7"/>
        <v>0</v>
      </c>
      <c r="U39" s="211">
        <v>0</v>
      </c>
      <c r="V39" s="212">
        <v>0</v>
      </c>
      <c r="W39" s="201">
        <f t="shared" si="8"/>
        <v>40</v>
      </c>
      <c r="X39" s="202">
        <v>0</v>
      </c>
      <c r="Y39" s="203">
        <f t="shared" si="9"/>
        <v>40</v>
      </c>
      <c r="Z39" s="211">
        <v>40</v>
      </c>
      <c r="AA39" s="212">
        <v>0</v>
      </c>
      <c r="AB39" s="201">
        <f t="shared" si="10"/>
        <v>136</v>
      </c>
      <c r="AC39" s="205">
        <f t="shared" si="11"/>
        <v>96</v>
      </c>
      <c r="AD39" s="203">
        <f t="shared" si="12"/>
        <v>40</v>
      </c>
      <c r="AE39" s="205">
        <f t="shared" si="13"/>
        <v>40</v>
      </c>
      <c r="AF39" s="205">
        <f t="shared" si="13"/>
        <v>0</v>
      </c>
      <c r="AG39" s="213">
        <v>215</v>
      </c>
      <c r="AH39" s="207">
        <f t="shared" si="14"/>
        <v>351</v>
      </c>
    </row>
    <row r="40" spans="2:34" ht="12" customHeight="1" thickBot="1">
      <c r="B40" s="105" t="s">
        <v>110</v>
      </c>
      <c r="C40" s="214">
        <f aca="true" t="shared" si="15" ref="C40:AH40">SUM(C16:C39)</f>
        <v>305763</v>
      </c>
      <c r="D40" s="215">
        <f t="shared" si="15"/>
        <v>133345</v>
      </c>
      <c r="E40" s="215">
        <f t="shared" si="15"/>
        <v>172418</v>
      </c>
      <c r="F40" s="215">
        <f t="shared" si="15"/>
        <v>164556</v>
      </c>
      <c r="G40" s="216">
        <f t="shared" si="15"/>
        <v>7862</v>
      </c>
      <c r="H40" s="214">
        <f t="shared" si="15"/>
        <v>464703</v>
      </c>
      <c r="I40" s="215">
        <f t="shared" si="15"/>
        <v>14777</v>
      </c>
      <c r="J40" s="215">
        <f t="shared" si="15"/>
        <v>449926</v>
      </c>
      <c r="K40" s="215">
        <f t="shared" si="15"/>
        <v>433919</v>
      </c>
      <c r="L40" s="216">
        <f t="shared" si="15"/>
        <v>16007</v>
      </c>
      <c r="M40" s="214">
        <f t="shared" si="15"/>
        <v>180252</v>
      </c>
      <c r="N40" s="215">
        <f t="shared" si="15"/>
        <v>1279</v>
      </c>
      <c r="O40" s="215">
        <f t="shared" si="15"/>
        <v>178973</v>
      </c>
      <c r="P40" s="215">
        <f t="shared" si="15"/>
        <v>176065</v>
      </c>
      <c r="Q40" s="216">
        <f t="shared" si="15"/>
        <v>2908</v>
      </c>
      <c r="R40" s="214">
        <f t="shared" si="15"/>
        <v>72827</v>
      </c>
      <c r="S40" s="215">
        <f t="shared" si="15"/>
        <v>3244</v>
      </c>
      <c r="T40" s="215">
        <f t="shared" si="15"/>
        <v>69583</v>
      </c>
      <c r="U40" s="215">
        <f t="shared" si="15"/>
        <v>68078</v>
      </c>
      <c r="V40" s="216">
        <f t="shared" si="15"/>
        <v>1505</v>
      </c>
      <c r="W40" s="214">
        <f t="shared" si="15"/>
        <v>21722</v>
      </c>
      <c r="X40" s="215">
        <f t="shared" si="15"/>
        <v>14546</v>
      </c>
      <c r="Y40" s="215">
        <f t="shared" si="15"/>
        <v>7176</v>
      </c>
      <c r="Z40" s="215">
        <f t="shared" si="15"/>
        <v>7128</v>
      </c>
      <c r="AA40" s="216">
        <f t="shared" si="15"/>
        <v>48</v>
      </c>
      <c r="AB40" s="217">
        <f t="shared" si="15"/>
        <v>1045267</v>
      </c>
      <c r="AC40" s="218">
        <f t="shared" si="15"/>
        <v>167191</v>
      </c>
      <c r="AD40" s="218">
        <f t="shared" si="15"/>
        <v>878076</v>
      </c>
      <c r="AE40" s="218">
        <f t="shared" si="15"/>
        <v>849746</v>
      </c>
      <c r="AF40" s="219">
        <f t="shared" si="15"/>
        <v>28330</v>
      </c>
      <c r="AG40" s="216">
        <f t="shared" si="15"/>
        <v>702362</v>
      </c>
      <c r="AH40" s="220">
        <f t="shared" si="15"/>
        <v>1747629</v>
      </c>
    </row>
    <row r="41" spans="1:34" ht="12" customHeight="1" thickBot="1">
      <c r="A41" s="221"/>
      <c r="B41" s="105" t="s">
        <v>111</v>
      </c>
      <c r="C41" s="222">
        <f>D41+E41</f>
        <v>4208</v>
      </c>
      <c r="D41" s="223">
        <v>832</v>
      </c>
      <c r="E41" s="224">
        <f>F41+G41</f>
        <v>3376</v>
      </c>
      <c r="F41" s="223">
        <v>3376</v>
      </c>
      <c r="G41" s="225">
        <v>0</v>
      </c>
      <c r="H41" s="226">
        <f>I41+J41</f>
        <v>13161</v>
      </c>
      <c r="I41" s="223">
        <v>949</v>
      </c>
      <c r="J41" s="224">
        <f>K41+L41</f>
        <v>12212</v>
      </c>
      <c r="K41" s="223">
        <v>12212</v>
      </c>
      <c r="L41" s="225">
        <v>0</v>
      </c>
      <c r="M41" s="226">
        <f>N41+O41</f>
        <v>0</v>
      </c>
      <c r="N41" s="223">
        <v>0</v>
      </c>
      <c r="O41" s="224">
        <f>P41+Q41</f>
        <v>0</v>
      </c>
      <c r="P41" s="223">
        <v>0</v>
      </c>
      <c r="Q41" s="225">
        <v>0</v>
      </c>
      <c r="R41" s="226">
        <f>S41+T41</f>
        <v>614</v>
      </c>
      <c r="S41" s="223">
        <v>0</v>
      </c>
      <c r="T41" s="224">
        <f>U41+V41</f>
        <v>614</v>
      </c>
      <c r="U41" s="223">
        <v>614</v>
      </c>
      <c r="V41" s="225">
        <v>0</v>
      </c>
      <c r="W41" s="226">
        <f>X41+Y41</f>
        <v>3353</v>
      </c>
      <c r="X41" s="223">
        <v>3353</v>
      </c>
      <c r="Y41" s="227">
        <f>Z41+AA41</f>
        <v>0</v>
      </c>
      <c r="Z41" s="223">
        <v>0</v>
      </c>
      <c r="AA41" s="225">
        <v>0</v>
      </c>
      <c r="AB41" s="228">
        <f>AC41+AD41</f>
        <v>21336</v>
      </c>
      <c r="AC41" s="205">
        <f>D41+I41+N41+S41+X41</f>
        <v>5134</v>
      </c>
      <c r="AD41" s="203">
        <f>AE41+AF41</f>
        <v>16202</v>
      </c>
      <c r="AE41" s="205">
        <f>F41+K41+P41+U41+Z41</f>
        <v>16202</v>
      </c>
      <c r="AF41" s="229">
        <f>G41+L41+Q41+V41+AA41</f>
        <v>0</v>
      </c>
      <c r="AG41" s="230">
        <v>19393</v>
      </c>
      <c r="AH41" s="207">
        <f>AB41+AG41</f>
        <v>40729</v>
      </c>
    </row>
    <row r="42" spans="2:34" ht="12" customHeight="1" thickBot="1">
      <c r="B42" s="105" t="s">
        <v>112</v>
      </c>
      <c r="C42" s="222">
        <f>D42+E42</f>
        <v>4697</v>
      </c>
      <c r="D42" s="231">
        <v>1523</v>
      </c>
      <c r="E42" s="232">
        <f>F42+G42</f>
        <v>3174</v>
      </c>
      <c r="F42" s="233">
        <v>2894</v>
      </c>
      <c r="G42" s="234">
        <v>280</v>
      </c>
      <c r="H42" s="235">
        <f>I42+J42</f>
        <v>35017</v>
      </c>
      <c r="I42" s="231">
        <v>731</v>
      </c>
      <c r="J42" s="232">
        <f>K42+L42</f>
        <v>34286</v>
      </c>
      <c r="K42" s="233">
        <v>34286</v>
      </c>
      <c r="L42" s="234">
        <v>0</v>
      </c>
      <c r="M42" s="235">
        <f>N42+O42</f>
        <v>9553</v>
      </c>
      <c r="N42" s="231">
        <v>2</v>
      </c>
      <c r="O42" s="232">
        <f>P42+Q42</f>
        <v>9551</v>
      </c>
      <c r="P42" s="233">
        <v>9551</v>
      </c>
      <c r="Q42" s="234">
        <v>0</v>
      </c>
      <c r="R42" s="235">
        <f>S42+T42</f>
        <v>536</v>
      </c>
      <c r="S42" s="231">
        <v>18</v>
      </c>
      <c r="T42" s="232">
        <f>U42+V42</f>
        <v>518</v>
      </c>
      <c r="U42" s="233">
        <v>518</v>
      </c>
      <c r="V42" s="234">
        <v>0</v>
      </c>
      <c r="W42" s="235">
        <f>X42+Y42</f>
        <v>43</v>
      </c>
      <c r="X42" s="231">
        <v>17</v>
      </c>
      <c r="Y42" s="236">
        <f>Z42+AA42</f>
        <v>26</v>
      </c>
      <c r="Z42" s="233">
        <v>26</v>
      </c>
      <c r="AA42" s="234">
        <v>0</v>
      </c>
      <c r="AB42" s="228">
        <f>AC42+AD42</f>
        <v>49846</v>
      </c>
      <c r="AC42" s="205">
        <f>D42+I42+N42+S42+X42</f>
        <v>2291</v>
      </c>
      <c r="AD42" s="203">
        <f>AE42+AF42</f>
        <v>47555</v>
      </c>
      <c r="AE42" s="205">
        <f>F42+K42+P42+U42+Z42</f>
        <v>47275</v>
      </c>
      <c r="AF42" s="229">
        <f>G42+L42+Q42+V42+AA42</f>
        <v>280</v>
      </c>
      <c r="AG42" s="237">
        <v>41512</v>
      </c>
      <c r="AH42" s="207">
        <f>AB42+AG42</f>
        <v>91358</v>
      </c>
    </row>
    <row r="43" spans="2:34" ht="12" customHeight="1" thickBot="1">
      <c r="B43" s="106" t="s">
        <v>154</v>
      </c>
      <c r="C43" s="238">
        <f aca="true" t="shared" si="16" ref="C43:AH43">SUM(C40:C42)</f>
        <v>314668</v>
      </c>
      <c r="D43" s="239">
        <f t="shared" si="16"/>
        <v>135700</v>
      </c>
      <c r="E43" s="239">
        <f t="shared" si="16"/>
        <v>178968</v>
      </c>
      <c r="F43" s="239">
        <f t="shared" si="16"/>
        <v>170826</v>
      </c>
      <c r="G43" s="240">
        <f t="shared" si="16"/>
        <v>8142</v>
      </c>
      <c r="H43" s="238">
        <f t="shared" si="16"/>
        <v>512881</v>
      </c>
      <c r="I43" s="239">
        <f t="shared" si="16"/>
        <v>16457</v>
      </c>
      <c r="J43" s="239">
        <f t="shared" si="16"/>
        <v>496424</v>
      </c>
      <c r="K43" s="239">
        <f t="shared" si="16"/>
        <v>480417</v>
      </c>
      <c r="L43" s="240">
        <f t="shared" si="16"/>
        <v>16007</v>
      </c>
      <c r="M43" s="238">
        <f t="shared" si="16"/>
        <v>189805</v>
      </c>
      <c r="N43" s="239">
        <f t="shared" si="16"/>
        <v>1281</v>
      </c>
      <c r="O43" s="239">
        <f t="shared" si="16"/>
        <v>188524</v>
      </c>
      <c r="P43" s="239">
        <f t="shared" si="16"/>
        <v>185616</v>
      </c>
      <c r="Q43" s="240">
        <f t="shared" si="16"/>
        <v>2908</v>
      </c>
      <c r="R43" s="238">
        <f t="shared" si="16"/>
        <v>73977</v>
      </c>
      <c r="S43" s="239">
        <f t="shared" si="16"/>
        <v>3262</v>
      </c>
      <c r="T43" s="239">
        <f t="shared" si="16"/>
        <v>70715</v>
      </c>
      <c r="U43" s="239">
        <f t="shared" si="16"/>
        <v>69210</v>
      </c>
      <c r="V43" s="240">
        <f t="shared" si="16"/>
        <v>1505</v>
      </c>
      <c r="W43" s="238">
        <f t="shared" si="16"/>
        <v>25118</v>
      </c>
      <c r="X43" s="239">
        <f t="shared" si="16"/>
        <v>17916</v>
      </c>
      <c r="Y43" s="239">
        <f t="shared" si="16"/>
        <v>7202</v>
      </c>
      <c r="Z43" s="239">
        <f t="shared" si="16"/>
        <v>7154</v>
      </c>
      <c r="AA43" s="240">
        <f t="shared" si="16"/>
        <v>48</v>
      </c>
      <c r="AB43" s="241">
        <f t="shared" si="16"/>
        <v>1116449</v>
      </c>
      <c r="AC43" s="242">
        <f t="shared" si="16"/>
        <v>174616</v>
      </c>
      <c r="AD43" s="242">
        <f t="shared" si="16"/>
        <v>941833</v>
      </c>
      <c r="AE43" s="242">
        <f t="shared" si="16"/>
        <v>913223</v>
      </c>
      <c r="AF43" s="243">
        <f t="shared" si="16"/>
        <v>28610</v>
      </c>
      <c r="AG43" s="240">
        <f t="shared" si="16"/>
        <v>763267</v>
      </c>
      <c r="AH43" s="243">
        <f t="shared" si="16"/>
        <v>1879716</v>
      </c>
    </row>
    <row r="44" spans="2:34" ht="12" customHeight="1">
      <c r="B44" s="136" t="s">
        <v>113</v>
      </c>
      <c r="C44" s="228">
        <f>D44+E44</f>
        <v>273</v>
      </c>
      <c r="D44" s="202">
        <v>149</v>
      </c>
      <c r="E44" s="203">
        <f>F44+G44</f>
        <v>124</v>
      </c>
      <c r="F44" s="223">
        <v>121</v>
      </c>
      <c r="G44" s="225">
        <v>3</v>
      </c>
      <c r="H44" s="201">
        <f>I44+J44</f>
        <v>1107</v>
      </c>
      <c r="I44" s="202">
        <v>168</v>
      </c>
      <c r="J44" s="203">
        <f>K44+L44</f>
        <v>939</v>
      </c>
      <c r="K44" s="223">
        <v>754</v>
      </c>
      <c r="L44" s="225">
        <v>185</v>
      </c>
      <c r="M44" s="201">
        <f>N44+O44</f>
        <v>1</v>
      </c>
      <c r="N44" s="202">
        <v>0</v>
      </c>
      <c r="O44" s="203">
        <f>P44+Q44</f>
        <v>1</v>
      </c>
      <c r="P44" s="223">
        <v>1</v>
      </c>
      <c r="Q44" s="225">
        <v>0</v>
      </c>
      <c r="R44" s="201">
        <f>S44+T44</f>
        <v>12</v>
      </c>
      <c r="S44" s="202">
        <v>12</v>
      </c>
      <c r="T44" s="203">
        <f>U44+V44</f>
        <v>0</v>
      </c>
      <c r="U44" s="223">
        <v>0</v>
      </c>
      <c r="V44" s="225">
        <v>0</v>
      </c>
      <c r="W44" s="201">
        <f>X44+Y44</f>
        <v>34</v>
      </c>
      <c r="X44" s="202">
        <v>34</v>
      </c>
      <c r="Y44" s="203">
        <f>Z44+AA44</f>
        <v>0</v>
      </c>
      <c r="Z44" s="223">
        <v>0</v>
      </c>
      <c r="AA44" s="225">
        <v>0</v>
      </c>
      <c r="AB44" s="201">
        <f>AC44+AD44</f>
        <v>1427</v>
      </c>
      <c r="AC44" s="205">
        <f>D44+I44+N44+S44+X44</f>
        <v>363</v>
      </c>
      <c r="AD44" s="203">
        <f>AE44+AF44</f>
        <v>1064</v>
      </c>
      <c r="AE44" s="205">
        <f aca="true" t="shared" si="17" ref="AE44:AF47">F44+K44+P44+U44+Z44</f>
        <v>876</v>
      </c>
      <c r="AF44" s="205">
        <f t="shared" si="17"/>
        <v>188</v>
      </c>
      <c r="AG44" s="230">
        <v>23858</v>
      </c>
      <c r="AH44" s="207">
        <f>AB44+AG44</f>
        <v>25285</v>
      </c>
    </row>
    <row r="45" spans="2:34" ht="12" customHeight="1">
      <c r="B45" s="137" t="s">
        <v>114</v>
      </c>
      <c r="C45" s="228">
        <f>D45+E45</f>
        <v>735</v>
      </c>
      <c r="D45" s="202">
        <v>2</v>
      </c>
      <c r="E45" s="203">
        <f>F45+G45</f>
        <v>733</v>
      </c>
      <c r="F45" s="208">
        <v>731</v>
      </c>
      <c r="G45" s="209">
        <v>2</v>
      </c>
      <c r="H45" s="201">
        <f>I45+J45</f>
        <v>4680</v>
      </c>
      <c r="I45" s="202">
        <v>0</v>
      </c>
      <c r="J45" s="203">
        <f>K45+L45</f>
        <v>4680</v>
      </c>
      <c r="K45" s="208">
        <v>4680</v>
      </c>
      <c r="L45" s="209">
        <v>0</v>
      </c>
      <c r="M45" s="201">
        <f>N45+O45</f>
        <v>3253</v>
      </c>
      <c r="N45" s="202">
        <v>0</v>
      </c>
      <c r="O45" s="203">
        <f>P45+Q45</f>
        <v>3253</v>
      </c>
      <c r="P45" s="208">
        <v>3253</v>
      </c>
      <c r="Q45" s="209">
        <v>0</v>
      </c>
      <c r="R45" s="201">
        <f>S45+T45</f>
        <v>87</v>
      </c>
      <c r="S45" s="202">
        <v>0</v>
      </c>
      <c r="T45" s="203">
        <f>U45+V45</f>
        <v>87</v>
      </c>
      <c r="U45" s="208">
        <v>87</v>
      </c>
      <c r="V45" s="209">
        <v>0</v>
      </c>
      <c r="W45" s="201">
        <f>X45+Y45</f>
        <v>0</v>
      </c>
      <c r="X45" s="202">
        <v>0</v>
      </c>
      <c r="Y45" s="203">
        <f>Z45+AA45</f>
        <v>0</v>
      </c>
      <c r="Z45" s="208">
        <v>0</v>
      </c>
      <c r="AA45" s="209">
        <v>0</v>
      </c>
      <c r="AB45" s="201">
        <f>AC45+AD45</f>
        <v>8755</v>
      </c>
      <c r="AC45" s="205">
        <f>D45+I45+N45+S45+X45</f>
        <v>2</v>
      </c>
      <c r="AD45" s="203">
        <f>AE45+AF45</f>
        <v>8753</v>
      </c>
      <c r="AE45" s="205">
        <f t="shared" si="17"/>
        <v>8751</v>
      </c>
      <c r="AF45" s="205">
        <f t="shared" si="17"/>
        <v>2</v>
      </c>
      <c r="AG45" s="210">
        <v>9155</v>
      </c>
      <c r="AH45" s="207">
        <f>AB45+AG45</f>
        <v>17910</v>
      </c>
    </row>
    <row r="46" spans="2:34" ht="12" customHeight="1">
      <c r="B46" s="137" t="s">
        <v>115</v>
      </c>
      <c r="C46" s="228">
        <f>D46+E46</f>
        <v>4306</v>
      </c>
      <c r="D46" s="202">
        <v>172</v>
      </c>
      <c r="E46" s="203">
        <f>F46+G46</f>
        <v>4134</v>
      </c>
      <c r="F46" s="208">
        <v>3782</v>
      </c>
      <c r="G46" s="209">
        <v>352</v>
      </c>
      <c r="H46" s="201">
        <f>I46+J46</f>
        <v>5472</v>
      </c>
      <c r="I46" s="202">
        <v>27</v>
      </c>
      <c r="J46" s="203">
        <f>K46+L46</f>
        <v>5445</v>
      </c>
      <c r="K46" s="202">
        <v>5029</v>
      </c>
      <c r="L46" s="204">
        <v>416</v>
      </c>
      <c r="M46" s="201">
        <f>N46+O46</f>
        <v>9114</v>
      </c>
      <c r="N46" s="202">
        <v>35</v>
      </c>
      <c r="O46" s="203">
        <f>P46+Q46</f>
        <v>9079</v>
      </c>
      <c r="P46" s="202">
        <v>8891</v>
      </c>
      <c r="Q46" s="204">
        <v>188</v>
      </c>
      <c r="R46" s="201">
        <f>S46+T46</f>
        <v>288</v>
      </c>
      <c r="S46" s="202">
        <v>1</v>
      </c>
      <c r="T46" s="203">
        <f>U46+V46</f>
        <v>287</v>
      </c>
      <c r="U46" s="202">
        <v>277</v>
      </c>
      <c r="V46" s="204">
        <v>10</v>
      </c>
      <c r="W46" s="201">
        <f>X46+Y46</f>
        <v>1533</v>
      </c>
      <c r="X46" s="202">
        <v>1504</v>
      </c>
      <c r="Y46" s="203">
        <f>Z46+AA46</f>
        <v>29</v>
      </c>
      <c r="Z46" s="202">
        <v>29</v>
      </c>
      <c r="AA46" s="204">
        <v>0</v>
      </c>
      <c r="AB46" s="201">
        <f>AC46+AD46</f>
        <v>20713</v>
      </c>
      <c r="AC46" s="205">
        <f>D46+I46+N46+S46+X46</f>
        <v>1739</v>
      </c>
      <c r="AD46" s="203">
        <f>AE46+AF46</f>
        <v>18974</v>
      </c>
      <c r="AE46" s="205">
        <f t="shared" si="17"/>
        <v>18008</v>
      </c>
      <c r="AF46" s="205">
        <f t="shared" si="17"/>
        <v>966</v>
      </c>
      <c r="AG46" s="206">
        <v>13938</v>
      </c>
      <c r="AH46" s="207">
        <f>AB46+AG46</f>
        <v>34651</v>
      </c>
    </row>
    <row r="47" spans="2:34" ht="12" customHeight="1" thickBot="1">
      <c r="B47" s="138" t="s">
        <v>116</v>
      </c>
      <c r="C47" s="228">
        <f>D47+E47</f>
        <v>384</v>
      </c>
      <c r="D47" s="202">
        <v>0</v>
      </c>
      <c r="E47" s="203">
        <f>F47+G47</f>
        <v>384</v>
      </c>
      <c r="F47" s="211">
        <v>384</v>
      </c>
      <c r="G47" s="212">
        <v>0</v>
      </c>
      <c r="H47" s="201">
        <f>I47+J47</f>
        <v>1609</v>
      </c>
      <c r="I47" s="202">
        <v>0</v>
      </c>
      <c r="J47" s="203">
        <f>K47+L47</f>
        <v>1609</v>
      </c>
      <c r="K47" s="211">
        <v>1609</v>
      </c>
      <c r="L47" s="212">
        <v>0</v>
      </c>
      <c r="M47" s="201">
        <f>N47+O47</f>
        <v>0</v>
      </c>
      <c r="N47" s="202">
        <v>0</v>
      </c>
      <c r="O47" s="203">
        <f>P47+Q47</f>
        <v>0</v>
      </c>
      <c r="P47" s="211">
        <v>0</v>
      </c>
      <c r="Q47" s="212">
        <v>0</v>
      </c>
      <c r="R47" s="201">
        <f>S47+T47</f>
        <v>33</v>
      </c>
      <c r="S47" s="202">
        <v>0</v>
      </c>
      <c r="T47" s="203">
        <f>U47+V47</f>
        <v>33</v>
      </c>
      <c r="U47" s="211">
        <v>12</v>
      </c>
      <c r="V47" s="212">
        <v>21</v>
      </c>
      <c r="W47" s="201">
        <f>X47+Y47</f>
        <v>0</v>
      </c>
      <c r="X47" s="202">
        <v>0</v>
      </c>
      <c r="Y47" s="203">
        <f>Z47+AA47</f>
        <v>0</v>
      </c>
      <c r="Z47" s="211">
        <v>0</v>
      </c>
      <c r="AA47" s="212">
        <v>0</v>
      </c>
      <c r="AB47" s="201">
        <f>AC47+AD47</f>
        <v>2026</v>
      </c>
      <c r="AC47" s="205">
        <f>D47+I47+N47+S47+X47</f>
        <v>0</v>
      </c>
      <c r="AD47" s="203">
        <f>AE47+AF47</f>
        <v>2026</v>
      </c>
      <c r="AE47" s="205">
        <f t="shared" si="17"/>
        <v>2005</v>
      </c>
      <c r="AF47" s="205">
        <f t="shared" si="17"/>
        <v>21</v>
      </c>
      <c r="AG47" s="213">
        <v>15015</v>
      </c>
      <c r="AH47" s="207">
        <f>AB47+AG47</f>
        <v>17041</v>
      </c>
    </row>
    <row r="48" spans="2:34" ht="12" customHeight="1" thickBot="1">
      <c r="B48" s="105" t="s">
        <v>117</v>
      </c>
      <c r="C48" s="214">
        <f aca="true" t="shared" si="18" ref="C48:AH48">SUM(C44:C47)</f>
        <v>5698</v>
      </c>
      <c r="D48" s="215">
        <f t="shared" si="18"/>
        <v>323</v>
      </c>
      <c r="E48" s="215">
        <f t="shared" si="18"/>
        <v>5375</v>
      </c>
      <c r="F48" s="215">
        <f t="shared" si="18"/>
        <v>5018</v>
      </c>
      <c r="G48" s="216">
        <f t="shared" si="18"/>
        <v>357</v>
      </c>
      <c r="H48" s="214">
        <f t="shared" si="18"/>
        <v>12868</v>
      </c>
      <c r="I48" s="215">
        <f t="shared" si="18"/>
        <v>195</v>
      </c>
      <c r="J48" s="215">
        <f t="shared" si="18"/>
        <v>12673</v>
      </c>
      <c r="K48" s="215">
        <f t="shared" si="18"/>
        <v>12072</v>
      </c>
      <c r="L48" s="216">
        <f t="shared" si="18"/>
        <v>601</v>
      </c>
      <c r="M48" s="214">
        <f t="shared" si="18"/>
        <v>12368</v>
      </c>
      <c r="N48" s="215">
        <f t="shared" si="18"/>
        <v>35</v>
      </c>
      <c r="O48" s="215">
        <f t="shared" si="18"/>
        <v>12333</v>
      </c>
      <c r="P48" s="215">
        <f t="shared" si="18"/>
        <v>12145</v>
      </c>
      <c r="Q48" s="216">
        <f t="shared" si="18"/>
        <v>188</v>
      </c>
      <c r="R48" s="214">
        <f t="shared" si="18"/>
        <v>420</v>
      </c>
      <c r="S48" s="215">
        <f t="shared" si="18"/>
        <v>13</v>
      </c>
      <c r="T48" s="215">
        <f t="shared" si="18"/>
        <v>407</v>
      </c>
      <c r="U48" s="215">
        <f t="shared" si="18"/>
        <v>376</v>
      </c>
      <c r="V48" s="216">
        <f t="shared" si="18"/>
        <v>31</v>
      </c>
      <c r="W48" s="214">
        <f t="shared" si="18"/>
        <v>1567</v>
      </c>
      <c r="X48" s="215">
        <f t="shared" si="18"/>
        <v>1538</v>
      </c>
      <c r="Y48" s="215">
        <f t="shared" si="18"/>
        <v>29</v>
      </c>
      <c r="Z48" s="215">
        <f t="shared" si="18"/>
        <v>29</v>
      </c>
      <c r="AA48" s="216">
        <f t="shared" si="18"/>
        <v>0</v>
      </c>
      <c r="AB48" s="214">
        <f t="shared" si="18"/>
        <v>32921</v>
      </c>
      <c r="AC48" s="215">
        <f t="shared" si="18"/>
        <v>2104</v>
      </c>
      <c r="AD48" s="215">
        <f t="shared" si="18"/>
        <v>30817</v>
      </c>
      <c r="AE48" s="215">
        <f t="shared" si="18"/>
        <v>29640</v>
      </c>
      <c r="AF48" s="216">
        <f t="shared" si="18"/>
        <v>1177</v>
      </c>
      <c r="AG48" s="219">
        <f t="shared" si="18"/>
        <v>61966</v>
      </c>
      <c r="AH48" s="219">
        <f t="shared" si="18"/>
        <v>94887</v>
      </c>
    </row>
    <row r="49" spans="2:34" ht="12" customHeight="1" thickBot="1">
      <c r="B49" s="105" t="s">
        <v>118</v>
      </c>
      <c r="C49" s="241">
        <f aca="true" t="shared" si="19" ref="C49:AH49">C43+C48</f>
        <v>320366</v>
      </c>
      <c r="D49" s="242">
        <f t="shared" si="19"/>
        <v>136023</v>
      </c>
      <c r="E49" s="242">
        <f t="shared" si="19"/>
        <v>184343</v>
      </c>
      <c r="F49" s="242">
        <f t="shared" si="19"/>
        <v>175844</v>
      </c>
      <c r="G49" s="243">
        <f t="shared" si="19"/>
        <v>8499</v>
      </c>
      <c r="H49" s="241">
        <f t="shared" si="19"/>
        <v>525749</v>
      </c>
      <c r="I49" s="242">
        <f t="shared" si="19"/>
        <v>16652</v>
      </c>
      <c r="J49" s="242">
        <f t="shared" si="19"/>
        <v>509097</v>
      </c>
      <c r="K49" s="242">
        <f t="shared" si="19"/>
        <v>492489</v>
      </c>
      <c r="L49" s="243">
        <f t="shared" si="19"/>
        <v>16608</v>
      </c>
      <c r="M49" s="241">
        <f t="shared" si="19"/>
        <v>202173</v>
      </c>
      <c r="N49" s="242">
        <f t="shared" si="19"/>
        <v>1316</v>
      </c>
      <c r="O49" s="242">
        <f t="shared" si="19"/>
        <v>200857</v>
      </c>
      <c r="P49" s="242">
        <f t="shared" si="19"/>
        <v>197761</v>
      </c>
      <c r="Q49" s="243">
        <f t="shared" si="19"/>
        <v>3096</v>
      </c>
      <c r="R49" s="241">
        <f t="shared" si="19"/>
        <v>74397</v>
      </c>
      <c r="S49" s="242">
        <f t="shared" si="19"/>
        <v>3275</v>
      </c>
      <c r="T49" s="242">
        <f t="shared" si="19"/>
        <v>71122</v>
      </c>
      <c r="U49" s="242">
        <f t="shared" si="19"/>
        <v>69586</v>
      </c>
      <c r="V49" s="243">
        <f t="shared" si="19"/>
        <v>1536</v>
      </c>
      <c r="W49" s="241">
        <f t="shared" si="19"/>
        <v>26685</v>
      </c>
      <c r="X49" s="242">
        <f t="shared" si="19"/>
        <v>19454</v>
      </c>
      <c r="Y49" s="242">
        <f t="shared" si="19"/>
        <v>7231</v>
      </c>
      <c r="Z49" s="242">
        <f t="shared" si="19"/>
        <v>7183</v>
      </c>
      <c r="AA49" s="243">
        <f t="shared" si="19"/>
        <v>48</v>
      </c>
      <c r="AB49" s="241">
        <f t="shared" si="19"/>
        <v>1149370</v>
      </c>
      <c r="AC49" s="242">
        <f t="shared" si="19"/>
        <v>176720</v>
      </c>
      <c r="AD49" s="242">
        <f t="shared" si="19"/>
        <v>972650</v>
      </c>
      <c r="AE49" s="242">
        <f t="shared" si="19"/>
        <v>942863</v>
      </c>
      <c r="AF49" s="243">
        <f t="shared" si="19"/>
        <v>29787</v>
      </c>
      <c r="AG49" s="243">
        <f t="shared" si="19"/>
        <v>825233</v>
      </c>
      <c r="AH49" s="243">
        <f t="shared" si="19"/>
        <v>1974603</v>
      </c>
    </row>
    <row r="50" ht="12" customHeight="1"/>
    <row r="51" spans="2:27" ht="12" customHeight="1">
      <c r="B51" s="250" t="s">
        <v>157</v>
      </c>
      <c r="AA51" s="90" t="s">
        <v>150</v>
      </c>
    </row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</sheetData>
  <sheetProtection/>
  <mergeCells count="41">
    <mergeCell ref="C11:G11"/>
    <mergeCell ref="E13:E14"/>
    <mergeCell ref="F13:G13"/>
    <mergeCell ref="D12:D14"/>
    <mergeCell ref="E12:G12"/>
    <mergeCell ref="N12:N14"/>
    <mergeCell ref="O12:Q12"/>
    <mergeCell ref="U13:V13"/>
    <mergeCell ref="C12:C14"/>
    <mergeCell ref="J12:L12"/>
    <mergeCell ref="I12:I14"/>
    <mergeCell ref="T13:T14"/>
    <mergeCell ref="R12:R14"/>
    <mergeCell ref="S12:S14"/>
    <mergeCell ref="B3:AH3"/>
    <mergeCell ref="B10:B14"/>
    <mergeCell ref="C10:AF10"/>
    <mergeCell ref="AG10:AG14"/>
    <mergeCell ref="AH10:AH14"/>
    <mergeCell ref="R11:V11"/>
    <mergeCell ref="H12:H14"/>
    <mergeCell ref="Y12:AA12"/>
    <mergeCell ref="AE13:AF13"/>
    <mergeCell ref="AB12:AB14"/>
    <mergeCell ref="M11:Q11"/>
    <mergeCell ref="J13:J14"/>
    <mergeCell ref="K13:L13"/>
    <mergeCell ref="X12:X14"/>
    <mergeCell ref="T12:V12"/>
    <mergeCell ref="M12:M14"/>
    <mergeCell ref="H11:L11"/>
    <mergeCell ref="O13:O14"/>
    <mergeCell ref="AD12:AF12"/>
    <mergeCell ref="P13:Q13"/>
    <mergeCell ref="AD13:AD14"/>
    <mergeCell ref="AB11:AF11"/>
    <mergeCell ref="Z13:AA13"/>
    <mergeCell ref="Y13:Y14"/>
    <mergeCell ref="AC12:AC14"/>
    <mergeCell ref="W11:AA11"/>
    <mergeCell ref="W12:W14"/>
  </mergeCells>
  <printOptions/>
  <pageMargins left="0.3937007874015748" right="0.3937007874015748" top="0.984251968503937" bottom="0.984251968503937" header="0.5118110236220472" footer="0.5118110236220472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dusan.horvath</dc:creator>
  <cp:keywords/>
  <dc:description/>
  <cp:lastModifiedBy>Bernadovičová Slávka</cp:lastModifiedBy>
  <cp:lastPrinted>2015-05-04T16:01:48Z</cp:lastPrinted>
  <dcterms:created xsi:type="dcterms:W3CDTF">2006-10-03T05:45:41Z</dcterms:created>
  <dcterms:modified xsi:type="dcterms:W3CDTF">2015-05-13T08:10:23Z</dcterms:modified>
  <cp:category/>
  <cp:version/>
  <cp:contentType/>
  <cp:contentStatus/>
</cp:coreProperties>
</file>