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5480" windowHeight="11220" activeTab="4"/>
  </bookViews>
  <sheets>
    <sheet name="Príloha č. 1" sheetId="1" r:id="rId1"/>
    <sheet name="Príloha č. 2" sheetId="2" r:id="rId2"/>
    <sheet name="Príloha č. 3" sheetId="3" r:id="rId3"/>
    <sheet name="Príloha č. 4 " sheetId="4" r:id="rId4"/>
    <sheet name="Príloha č. 5" sheetId="5" r:id="rId5"/>
  </sheets>
  <definedNames/>
  <calcPr fullCalcOnLoad="1"/>
</workbook>
</file>

<file path=xl/sharedStrings.xml><?xml version="1.0" encoding="utf-8"?>
<sst xmlns="http://schemas.openxmlformats.org/spreadsheetml/2006/main" count="989" uniqueCount="165">
  <si>
    <t>Ukazovateľ</t>
  </si>
  <si>
    <t>Rok</t>
  </si>
  <si>
    <t>počet</t>
  </si>
  <si>
    <t>ha</t>
  </si>
  <si>
    <t>ha/počet</t>
  </si>
  <si>
    <t>%</t>
  </si>
  <si>
    <t>žiadosti</t>
  </si>
  <si>
    <t>merná jednotka</t>
  </si>
  <si>
    <t>fyzicky odovzdané</t>
  </si>
  <si>
    <t>Medziročný nárast</t>
  </si>
  <si>
    <t>Organizácia:</t>
  </si>
  <si>
    <t>Postup reprivatizácie lesných pozemkov</t>
  </si>
  <si>
    <t>Spolu</t>
  </si>
  <si>
    <t>k lesným pozemkom</t>
  </si>
  <si>
    <t xml:space="preserve">   z toho žiadosti súkromných lesomajiteľov</t>
  </si>
  <si>
    <t>Žiadosti vybavené kladne</t>
  </si>
  <si>
    <t xml:space="preserve"> - fyzicky odovzdané lesné pozemky (z r. 1 a 2)</t>
  </si>
  <si>
    <t>v tom        žiadosti    (z r. 5 a 6)</t>
  </si>
  <si>
    <t>súkromných lesomajiteľov</t>
  </si>
  <si>
    <t>z toho</t>
  </si>
  <si>
    <t>zákona č. 229/91 Zb. v z.n.p.</t>
  </si>
  <si>
    <t>zákona č. 503/03 Z.z.</t>
  </si>
  <si>
    <t>pozemkových spoločenstiev (urbárov,</t>
  </si>
  <si>
    <t>komposesorátov, želiarov a iných)</t>
  </si>
  <si>
    <t>miest a obcí</t>
  </si>
  <si>
    <t>cirkví</t>
  </si>
  <si>
    <t>iných vlastníkov</t>
  </si>
  <si>
    <t>Žiadosti nevybavené</t>
  </si>
  <si>
    <t>fyzicky neodovzdané lesné pozemky</t>
  </si>
  <si>
    <t>v tom</t>
  </si>
  <si>
    <t>a) štátne</t>
  </si>
  <si>
    <t>v     tom</t>
  </si>
  <si>
    <t>a) súkromné</t>
  </si>
  <si>
    <t>c) obecné</t>
  </si>
  <si>
    <t>d) cirkevné</t>
  </si>
  <si>
    <t>e) iné</t>
  </si>
  <si>
    <t>Vo vlastníctve neštátnych subjektov,</t>
  </si>
  <si>
    <t>Náhrady</t>
  </si>
  <si>
    <t>Uplatnené</t>
  </si>
  <si>
    <t>Znalecké posudky</t>
  </si>
  <si>
    <t>Znalecké posudky neprijaté</t>
  </si>
  <si>
    <t>Poskytnuté</t>
  </si>
  <si>
    <t>Náhrady podľa</t>
  </si>
  <si>
    <t>II. časti zákona</t>
  </si>
  <si>
    <t>spolu</t>
  </si>
  <si>
    <t>IV. časti zákona</t>
  </si>
  <si>
    <t>C E L K O M</t>
  </si>
  <si>
    <t>uplatňované podľa zákona č. 229/1991 Zb. v znení neskorších predpisov</t>
  </si>
  <si>
    <t>Súkromní vlastníci</t>
  </si>
  <si>
    <t>Odovzdané</t>
  </si>
  <si>
    <t>Z toho</t>
  </si>
  <si>
    <t>obhos.</t>
  </si>
  <si>
    <t>nájom</t>
  </si>
  <si>
    <t>Celková    výmera</t>
  </si>
  <si>
    <t>Neodov.    lesy</t>
  </si>
  <si>
    <t>Spoločenstevné útvary</t>
  </si>
  <si>
    <t>Mestá a obce</t>
  </si>
  <si>
    <t>Cirkevné a nábožen. Spolky</t>
  </si>
  <si>
    <t>Iní vlastníci</t>
  </si>
  <si>
    <t>Celkom</t>
  </si>
  <si>
    <t>Neštátne</t>
  </si>
  <si>
    <t>Lesy       štátne</t>
  </si>
  <si>
    <t>stavby</t>
  </si>
  <si>
    <t>porovnateľné porasty</t>
  </si>
  <si>
    <t>inventár a zásoby</t>
  </si>
  <si>
    <t>vlastníckych a užívacích práv k lesným pozemkom</t>
  </si>
  <si>
    <t>Prehľad o výmere obhospodarovaných lesných pozemkov</t>
  </si>
  <si>
    <t>štátnymi organizáciami lesného hospodárstva</t>
  </si>
  <si>
    <t>Počet</t>
  </si>
  <si>
    <t>subjektov</t>
  </si>
  <si>
    <t>Výmera v ha</t>
  </si>
  <si>
    <t>Údaje podľa vlastníckej štruktúry</t>
  </si>
  <si>
    <t>Č.</t>
  </si>
  <si>
    <t>Celková obhospodarovaná výmera lesných pozemkov</t>
  </si>
  <si>
    <t>r. 4+6+7</t>
  </si>
  <si>
    <t>v obhospodarovaní</t>
  </si>
  <si>
    <t>prenajaté iným subjektom</t>
  </si>
  <si>
    <t>Neštátne-spolu r. 8+9+15</t>
  </si>
  <si>
    <t>Vo vlastníctve SR - spolu r. 3+6</t>
  </si>
  <si>
    <t>v zmluvnom nájme od neštátnych subjektov,</t>
  </si>
  <si>
    <t>vo vlastníctve neštátnych subjektov požiadané</t>
  </si>
  <si>
    <t>o vydanie vo vybavovaní r. 10 až 14</t>
  </si>
  <si>
    <t>b) spoločenstevné (nedeliteľné)</t>
  </si>
  <si>
    <t>ktorí zatiaľ nepožiadali o vydanie majetku</t>
  </si>
  <si>
    <t>Lesopoľnohospodársky majetok Ulič, š. p.</t>
  </si>
  <si>
    <t>Štátne lesy Tatranského národného parku</t>
  </si>
  <si>
    <t>Spolu za Slovenskú republiku</t>
  </si>
  <si>
    <t>X</t>
  </si>
  <si>
    <t>Šaštín</t>
  </si>
  <si>
    <t>Smolenice</t>
  </si>
  <si>
    <t>Levice</t>
  </si>
  <si>
    <t>Topoľčianky</t>
  </si>
  <si>
    <t>Prievidza</t>
  </si>
  <si>
    <t>Trenčín</t>
  </si>
  <si>
    <t>Považská Bystrica</t>
  </si>
  <si>
    <t>Žilina</t>
  </si>
  <si>
    <t>Čadca</t>
  </si>
  <si>
    <t>Námestovo</t>
  </si>
  <si>
    <t>Liptovský Hrádok</t>
  </si>
  <si>
    <t>Beňuš</t>
  </si>
  <si>
    <t>Čierny Balog</t>
  </si>
  <si>
    <t>Slovenská Ľupča</t>
  </si>
  <si>
    <t>Žarnovica</t>
  </si>
  <si>
    <t>Kriváň</t>
  </si>
  <si>
    <t>Rimavská Sobota</t>
  </si>
  <si>
    <t>Revúca</t>
  </si>
  <si>
    <t>Rožňava</t>
  </si>
  <si>
    <t>Košice</t>
  </si>
  <si>
    <t>Prešov</t>
  </si>
  <si>
    <t>Vranov</t>
  </si>
  <si>
    <t>Sobrance</t>
  </si>
  <si>
    <t>Semenoles L. Hrádok</t>
  </si>
  <si>
    <t>Lesy SR, š.p.</t>
  </si>
  <si>
    <t>LPM Ulič, š.p.</t>
  </si>
  <si>
    <t>ŠL TANAP</t>
  </si>
  <si>
    <t>Malacky</t>
  </si>
  <si>
    <t>Pliešovce</t>
  </si>
  <si>
    <t>Kežmarok</t>
  </si>
  <si>
    <t>Kamenica n/Cr.</t>
  </si>
  <si>
    <t>VLM SR, š.p.</t>
  </si>
  <si>
    <t>Celkom SR</t>
  </si>
  <si>
    <t>Príloha č. 2a</t>
  </si>
  <si>
    <t>Príloha č. 2b</t>
  </si>
  <si>
    <t>Príloha č. 2c</t>
  </si>
  <si>
    <t>Príloha č. 2d</t>
  </si>
  <si>
    <t>Príloha č. 2e</t>
  </si>
  <si>
    <t>Príloha č. 2f</t>
  </si>
  <si>
    <t>Príloha č. 1a</t>
  </si>
  <si>
    <t>Príloha č. 1b</t>
  </si>
  <si>
    <t>Príloha č. 1c</t>
  </si>
  <si>
    <t>Príloha č. 1d</t>
  </si>
  <si>
    <t>Príloha č. 1e</t>
  </si>
  <si>
    <t>Príloha č. 1f</t>
  </si>
  <si>
    <t>Príloha č. 3a</t>
  </si>
  <si>
    <t>Príloha č. 3b</t>
  </si>
  <si>
    <t>Príloha č. 3c</t>
  </si>
  <si>
    <t>Príloha č. 3d</t>
  </si>
  <si>
    <t>Príloha č. 3e</t>
  </si>
  <si>
    <t>Príloha č. 3f</t>
  </si>
  <si>
    <t>Príloha č. 4a</t>
  </si>
  <si>
    <t>Príloha č. 4b</t>
  </si>
  <si>
    <t>Príloha č. 4c</t>
  </si>
  <si>
    <t>Príloha č. 4d</t>
  </si>
  <si>
    <t>Príloha č. 4e</t>
  </si>
  <si>
    <t>Príloha č. 4f</t>
  </si>
  <si>
    <t>Príloha č. 5</t>
  </si>
  <si>
    <t>b) sporné</t>
  </si>
  <si>
    <t>žiadosti o vydanie podľa § 6 a § 9</t>
  </si>
  <si>
    <t>žiadosti o navrátenie vlastníctva podľa § 3</t>
  </si>
  <si>
    <t>Prehľad o počte prijatých žiadostí o usporiadanie</t>
  </si>
  <si>
    <t>Žiadosti o usporiadanie vlastníckych a užívacích práv</t>
  </si>
  <si>
    <t>Celková    výmera LP</t>
  </si>
  <si>
    <t xml:space="preserve">LESY SR, š. p. </t>
  </si>
  <si>
    <t xml:space="preserve">Vojenské lesy a majetky SR, š. p. </t>
  </si>
  <si>
    <t xml:space="preserve"> </t>
  </si>
  <si>
    <t>Neodov.   lesy</t>
  </si>
  <si>
    <t>Spolu za rezort MPRV SR</t>
  </si>
  <si>
    <t xml:space="preserve">Spolu za rezort MPRV SR </t>
  </si>
  <si>
    <t>Spolu za MPRV SR</t>
  </si>
  <si>
    <t>EUR</t>
  </si>
  <si>
    <t>ŠOLH                     (OZ)</t>
  </si>
  <si>
    <t>stav k 31. 12. 2013</t>
  </si>
  <si>
    <t>1991- 2008</t>
  </si>
  <si>
    <t>Prehľad o odovzdaných a prenajatých lesných pozemkoch v ha od začiatku reprivatizácie do 31. 12. 2013</t>
  </si>
  <si>
    <t>poznámka: zozdiel 292 ha v nájme uvedený v prílohe č. 2f a v príloho č. 5 je z dôvodu, že VLM SR, š. p. majú v nájme lesné pozemky od iných subjektov, ktorým boli tieto odovzdané LESMI SR, š. p.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</si>
</sst>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\P\r\a\vd\a;&quot;Pravda&quot;;&quot;Nepravda&quot;"/>
    <numFmt numFmtId="174" formatCode="[$€-2]\ #\ ##,000_);[Red]\([$¥€-2]\ #\ ##,000\)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15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32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3" fillId="0" borderId="45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0" fontId="0" fillId="0" borderId="47" xfId="0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3" fontId="9" fillId="0" borderId="16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21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6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1" fillId="0" borderId="53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0" fillId="0" borderId="33" xfId="0" applyFont="1" applyBorder="1" applyAlignment="1">
      <alignment horizontal="center"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1" fillId="0" borderId="32" xfId="0" applyFont="1" applyBorder="1" applyAlignment="1">
      <alignment horizontal="center"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1" fillId="0" borderId="52" xfId="0" applyNumberFormat="1" applyFont="1" applyFill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1" fillId="0" borderId="54" xfId="0" applyNumberFormat="1" applyFont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0" fontId="1" fillId="0" borderId="68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52" fillId="0" borderId="29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3" fontId="1" fillId="0" borderId="62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1" fillId="0" borderId="73" xfId="0" applyNumberFormat="1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5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0" fillId="0" borderId="4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1" fillId="0" borderId="7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7" xfId="0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6" fillId="33" borderId="58" xfId="0" applyNumberFormat="1" applyFont="1" applyFill="1" applyBorder="1" applyAlignment="1">
      <alignment/>
    </xf>
    <xf numFmtId="3" fontId="6" fillId="33" borderId="59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1" fillId="33" borderId="53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5"/>
  <sheetViews>
    <sheetView zoomScalePageLayoutView="0" workbookViewId="0" topLeftCell="A278">
      <selection activeCell="I245" sqref="I245"/>
    </sheetView>
  </sheetViews>
  <sheetFormatPr defaultColWidth="9.140625" defaultRowHeight="12.75" customHeight="1"/>
  <cols>
    <col min="1" max="1" width="1.7109375" style="120" customWidth="1"/>
    <col min="2" max="2" width="9.8515625" style="120" customWidth="1"/>
    <col min="3" max="3" width="6.140625" style="120" customWidth="1"/>
    <col min="4" max="4" width="37.421875" style="120" customWidth="1"/>
    <col min="5" max="5" width="9.28125" style="120" customWidth="1"/>
    <col min="6" max="6" width="4.421875" style="218" customWidth="1"/>
    <col min="7" max="7" width="16.421875" style="219" customWidth="1"/>
    <col min="8" max="8" width="1.7109375" style="120" customWidth="1"/>
    <col min="9" max="16384" width="9.140625" style="120" customWidth="1"/>
  </cols>
  <sheetData>
    <row r="1" spans="6:7" s="151" customFormat="1" ht="12.75" customHeight="1">
      <c r="F1" s="214"/>
      <c r="G1" s="215"/>
    </row>
    <row r="2" spans="2:7" ht="12.75" customHeight="1">
      <c r="B2" s="268" t="s">
        <v>149</v>
      </c>
      <c r="C2" s="269"/>
      <c r="D2" s="269"/>
      <c r="E2" s="269"/>
      <c r="F2" s="269"/>
      <c r="G2" s="269"/>
    </row>
    <row r="3" spans="2:7" ht="12.75" customHeight="1">
      <c r="B3" s="268" t="s">
        <v>65</v>
      </c>
      <c r="C3" s="269"/>
      <c r="D3" s="269"/>
      <c r="E3" s="269"/>
      <c r="F3" s="269"/>
      <c r="G3" s="269"/>
    </row>
    <row r="4" spans="2:7" ht="12.75" customHeight="1">
      <c r="B4" s="270" t="s">
        <v>161</v>
      </c>
      <c r="C4" s="269"/>
      <c r="D4" s="269"/>
      <c r="E4" s="269"/>
      <c r="F4" s="269"/>
      <c r="G4" s="269"/>
    </row>
    <row r="5" spans="2:7" ht="12.75" customHeight="1">
      <c r="B5" s="216"/>
      <c r="C5" s="217"/>
      <c r="D5" s="217"/>
      <c r="E5" s="217"/>
      <c r="F5" s="217"/>
      <c r="G5" s="217"/>
    </row>
    <row r="6" spans="2:7" ht="12.75" customHeight="1">
      <c r="B6" s="216"/>
      <c r="C6" s="217"/>
      <c r="D6" s="217"/>
      <c r="E6" s="217"/>
      <c r="F6" s="217"/>
      <c r="G6" s="217"/>
    </row>
    <row r="7" spans="2:4" ht="12.75" customHeight="1">
      <c r="B7" s="119" t="s">
        <v>10</v>
      </c>
      <c r="D7" s="119" t="s">
        <v>152</v>
      </c>
    </row>
    <row r="11" spans="4:7" ht="12.75" customHeight="1">
      <c r="D11" s="220"/>
      <c r="G11" s="221" t="s">
        <v>127</v>
      </c>
    </row>
    <row r="12" ht="12.75" customHeight="1">
      <c r="G12" s="221"/>
    </row>
    <row r="13" spans="2:10" ht="12.75" customHeight="1">
      <c r="B13" s="222" t="s">
        <v>150</v>
      </c>
      <c r="C13" s="223"/>
      <c r="D13" s="224"/>
      <c r="E13" s="118" t="s">
        <v>2</v>
      </c>
      <c r="F13" s="118">
        <v>1</v>
      </c>
      <c r="G13" s="62">
        <f>SUM(G17+G33)</f>
        <v>96423</v>
      </c>
      <c r="J13" s="219"/>
    </row>
    <row r="14" spans="2:10" ht="12.75" customHeight="1">
      <c r="B14" s="225" t="s">
        <v>13</v>
      </c>
      <c r="C14" s="226"/>
      <c r="D14" s="227"/>
      <c r="E14" s="118" t="s">
        <v>3</v>
      </c>
      <c r="F14" s="118">
        <v>2</v>
      </c>
      <c r="G14" s="62">
        <f>SUM(G18+G34)</f>
        <v>946320</v>
      </c>
      <c r="J14" s="219"/>
    </row>
    <row r="15" spans="2:10" ht="12.75" customHeight="1">
      <c r="B15" s="262" t="s">
        <v>14</v>
      </c>
      <c r="C15" s="271"/>
      <c r="D15" s="263"/>
      <c r="E15" s="118" t="s">
        <v>2</v>
      </c>
      <c r="F15" s="118">
        <v>3</v>
      </c>
      <c r="G15" s="61">
        <v>94057</v>
      </c>
      <c r="J15" s="219"/>
    </row>
    <row r="16" spans="2:10" ht="12.75" customHeight="1">
      <c r="B16" s="264"/>
      <c r="C16" s="272"/>
      <c r="D16" s="265"/>
      <c r="E16" s="118" t="s">
        <v>3</v>
      </c>
      <c r="F16" s="118">
        <v>4</v>
      </c>
      <c r="G16" s="61">
        <v>242628</v>
      </c>
      <c r="J16" s="219"/>
    </row>
    <row r="17" spans="2:10" ht="12.75" customHeight="1">
      <c r="B17" s="222" t="s">
        <v>15</v>
      </c>
      <c r="C17" s="223"/>
      <c r="D17" s="224"/>
      <c r="E17" s="118" t="s">
        <v>2</v>
      </c>
      <c r="F17" s="118">
        <v>5</v>
      </c>
      <c r="G17" s="62">
        <f>G19+G25+G27+G29+G31</f>
        <v>62545</v>
      </c>
      <c r="J17" s="219"/>
    </row>
    <row r="18" spans="2:10" ht="12.75" customHeight="1">
      <c r="B18" s="225" t="s">
        <v>16</v>
      </c>
      <c r="C18" s="226"/>
      <c r="D18" s="227"/>
      <c r="E18" s="118" t="s">
        <v>3</v>
      </c>
      <c r="F18" s="118">
        <v>6</v>
      </c>
      <c r="G18" s="62">
        <f>G20+G26+G28+G30+G32</f>
        <v>871372</v>
      </c>
      <c r="J18" s="219"/>
    </row>
    <row r="19" spans="2:10" ht="12.75" customHeight="1">
      <c r="B19" s="273" t="s">
        <v>17</v>
      </c>
      <c r="C19" s="262" t="s">
        <v>18</v>
      </c>
      <c r="D19" s="263"/>
      <c r="E19" s="118" t="s">
        <v>2</v>
      </c>
      <c r="F19" s="118">
        <v>7</v>
      </c>
      <c r="G19" s="61">
        <v>57757</v>
      </c>
      <c r="J19" s="219"/>
    </row>
    <row r="20" spans="2:10" ht="12.75" customHeight="1">
      <c r="B20" s="274"/>
      <c r="C20" s="264"/>
      <c r="D20" s="265"/>
      <c r="E20" s="118" t="s">
        <v>3</v>
      </c>
      <c r="F20" s="118">
        <v>8</v>
      </c>
      <c r="G20" s="61">
        <v>170554</v>
      </c>
      <c r="J20" s="219"/>
    </row>
    <row r="21" spans="2:10" ht="12.75" customHeight="1">
      <c r="B21" s="274"/>
      <c r="C21" s="276" t="s">
        <v>19</v>
      </c>
      <c r="D21" s="228" t="s">
        <v>147</v>
      </c>
      <c r="E21" s="118" t="s">
        <v>2</v>
      </c>
      <c r="F21" s="118">
        <v>9</v>
      </c>
      <c r="G21" s="61">
        <v>2842</v>
      </c>
      <c r="J21" s="219"/>
    </row>
    <row r="22" spans="2:10" ht="12.75" customHeight="1">
      <c r="B22" s="274"/>
      <c r="C22" s="277"/>
      <c r="D22" s="229" t="s">
        <v>20</v>
      </c>
      <c r="E22" s="118" t="s">
        <v>3</v>
      </c>
      <c r="F22" s="118">
        <v>10</v>
      </c>
      <c r="G22" s="61">
        <v>55054</v>
      </c>
      <c r="J22" s="219"/>
    </row>
    <row r="23" spans="2:10" ht="12.75" customHeight="1">
      <c r="B23" s="274"/>
      <c r="C23" s="277"/>
      <c r="D23" s="228" t="s">
        <v>148</v>
      </c>
      <c r="E23" s="118" t="s">
        <v>2</v>
      </c>
      <c r="F23" s="118">
        <v>11</v>
      </c>
      <c r="G23" s="61">
        <v>57</v>
      </c>
      <c r="J23" s="219"/>
    </row>
    <row r="24" spans="2:10" ht="12.75" customHeight="1">
      <c r="B24" s="274"/>
      <c r="C24" s="278"/>
      <c r="D24" s="229" t="s">
        <v>21</v>
      </c>
      <c r="E24" s="118" t="s">
        <v>3</v>
      </c>
      <c r="F24" s="118">
        <v>12</v>
      </c>
      <c r="G24" s="61">
        <v>586</v>
      </c>
      <c r="J24" s="219"/>
    </row>
    <row r="25" spans="2:10" ht="12.75" customHeight="1">
      <c r="B25" s="274"/>
      <c r="C25" s="262" t="s">
        <v>22</v>
      </c>
      <c r="D25" s="263"/>
      <c r="E25" s="118" t="s">
        <v>2</v>
      </c>
      <c r="F25" s="118">
        <v>13</v>
      </c>
      <c r="G25" s="61">
        <v>3508</v>
      </c>
      <c r="J25" s="219"/>
    </row>
    <row r="26" spans="2:10" ht="12.75" customHeight="1">
      <c r="B26" s="274"/>
      <c r="C26" s="264" t="s">
        <v>23</v>
      </c>
      <c r="D26" s="265"/>
      <c r="E26" s="118" t="s">
        <v>3</v>
      </c>
      <c r="F26" s="118">
        <v>14</v>
      </c>
      <c r="G26" s="61">
        <v>445500</v>
      </c>
      <c r="J26" s="219"/>
    </row>
    <row r="27" spans="2:10" ht="12.75" customHeight="1">
      <c r="B27" s="274"/>
      <c r="C27" s="262" t="s">
        <v>24</v>
      </c>
      <c r="D27" s="263"/>
      <c r="E27" s="118" t="s">
        <v>2</v>
      </c>
      <c r="F27" s="118">
        <v>15</v>
      </c>
      <c r="G27" s="61">
        <v>463</v>
      </c>
      <c r="J27" s="219"/>
    </row>
    <row r="28" spans="2:10" ht="12.75" customHeight="1">
      <c r="B28" s="274"/>
      <c r="C28" s="264"/>
      <c r="D28" s="265"/>
      <c r="E28" s="118" t="s">
        <v>3</v>
      </c>
      <c r="F28" s="118">
        <v>16</v>
      </c>
      <c r="G28" s="61">
        <v>178633</v>
      </c>
      <c r="J28" s="219"/>
    </row>
    <row r="29" spans="2:10" ht="12.75" customHeight="1">
      <c r="B29" s="274"/>
      <c r="C29" s="262" t="s">
        <v>25</v>
      </c>
      <c r="D29" s="263"/>
      <c r="E29" s="118" t="s">
        <v>2</v>
      </c>
      <c r="F29" s="118">
        <v>17</v>
      </c>
      <c r="G29" s="61">
        <v>679</v>
      </c>
      <c r="J29" s="219"/>
    </row>
    <row r="30" spans="2:10" ht="12.75" customHeight="1">
      <c r="B30" s="274"/>
      <c r="C30" s="264"/>
      <c r="D30" s="265"/>
      <c r="E30" s="118" t="s">
        <v>3</v>
      </c>
      <c r="F30" s="118">
        <v>18</v>
      </c>
      <c r="G30" s="61">
        <v>69567</v>
      </c>
      <c r="J30" s="219"/>
    </row>
    <row r="31" spans="2:10" ht="12.75" customHeight="1">
      <c r="B31" s="274"/>
      <c r="C31" s="262" t="s">
        <v>26</v>
      </c>
      <c r="D31" s="263"/>
      <c r="E31" s="118" t="s">
        <v>2</v>
      </c>
      <c r="F31" s="118">
        <v>19</v>
      </c>
      <c r="G31" s="61">
        <v>138</v>
      </c>
      <c r="J31" s="219"/>
    </row>
    <row r="32" spans="2:10" ht="12.75" customHeight="1">
      <c r="B32" s="275"/>
      <c r="C32" s="266"/>
      <c r="D32" s="267"/>
      <c r="E32" s="118" t="s">
        <v>3</v>
      </c>
      <c r="F32" s="118">
        <v>20</v>
      </c>
      <c r="G32" s="61">
        <v>7118</v>
      </c>
      <c r="J32" s="219"/>
    </row>
    <row r="33" spans="2:10" ht="12.75" customHeight="1">
      <c r="B33" s="108" t="s">
        <v>27</v>
      </c>
      <c r="C33" s="109"/>
      <c r="D33" s="110"/>
      <c r="E33" s="111" t="s">
        <v>2</v>
      </c>
      <c r="F33" s="111">
        <v>21</v>
      </c>
      <c r="G33" s="112">
        <v>33878</v>
      </c>
      <c r="J33" s="219"/>
    </row>
    <row r="34" spans="2:10" ht="12.75" customHeight="1">
      <c r="B34" s="113" t="s">
        <v>28</v>
      </c>
      <c r="C34" s="114"/>
      <c r="D34" s="115"/>
      <c r="E34" s="111" t="s">
        <v>3</v>
      </c>
      <c r="F34" s="111">
        <v>22</v>
      </c>
      <c r="G34" s="112">
        <v>74948</v>
      </c>
      <c r="J34" s="219"/>
    </row>
    <row r="38" spans="2:7" ht="12.75" customHeight="1">
      <c r="B38" s="230"/>
      <c r="C38" s="231"/>
      <c r="D38" s="232"/>
      <c r="E38" s="232"/>
      <c r="F38" s="232"/>
      <c r="G38" s="232"/>
    </row>
    <row r="39" spans="2:7" ht="12.75" customHeight="1">
      <c r="B39" s="230"/>
      <c r="C39" s="233"/>
      <c r="D39" s="234"/>
      <c r="E39" s="234"/>
      <c r="F39" s="234"/>
      <c r="G39" s="234"/>
    </row>
    <row r="40" spans="3:7" ht="12.75" customHeight="1">
      <c r="C40" s="231"/>
      <c r="D40" s="232"/>
      <c r="E40" s="232"/>
      <c r="F40" s="232"/>
      <c r="G40" s="232"/>
    </row>
    <row r="41" spans="3:7" ht="12.75" customHeight="1">
      <c r="C41" s="231"/>
      <c r="D41" s="232"/>
      <c r="E41" s="232"/>
      <c r="F41" s="232"/>
      <c r="G41" s="232"/>
    </row>
    <row r="42" spans="3:7" ht="12.75" customHeight="1">
      <c r="C42" s="231"/>
      <c r="D42" s="232"/>
      <c r="E42" s="232"/>
      <c r="F42" s="232"/>
      <c r="G42" s="232"/>
    </row>
    <row r="43" spans="3:7" ht="12.75" customHeight="1">
      <c r="C43" s="231"/>
      <c r="D43" s="232"/>
      <c r="E43" s="232"/>
      <c r="F43" s="232"/>
      <c r="G43" s="232"/>
    </row>
    <row r="44" spans="3:7" ht="12.75" customHeight="1">
      <c r="C44" s="47"/>
      <c r="D44" s="47"/>
      <c r="E44" s="47"/>
      <c r="F44" s="47"/>
      <c r="G44" s="47"/>
    </row>
    <row r="45" spans="3:7" ht="12.75" customHeight="1">
      <c r="C45" s="47"/>
      <c r="D45" s="47"/>
      <c r="E45" s="47"/>
      <c r="F45" s="47"/>
      <c r="G45" s="47"/>
    </row>
    <row r="58" spans="2:7" ht="12.75" customHeight="1">
      <c r="B58" s="268" t="s">
        <v>149</v>
      </c>
      <c r="C58" s="269"/>
      <c r="D58" s="269"/>
      <c r="E58" s="269"/>
      <c r="F58" s="269"/>
      <c r="G58" s="269"/>
    </row>
    <row r="59" spans="2:7" ht="12.75" customHeight="1">
      <c r="B59" s="268" t="s">
        <v>65</v>
      </c>
      <c r="C59" s="269"/>
      <c r="D59" s="269"/>
      <c r="E59" s="269"/>
      <c r="F59" s="269"/>
      <c r="G59" s="269"/>
    </row>
    <row r="60" spans="2:7" ht="12.75" customHeight="1">
      <c r="B60" s="270" t="s">
        <v>161</v>
      </c>
      <c r="C60" s="269"/>
      <c r="D60" s="269"/>
      <c r="E60" s="269"/>
      <c r="F60" s="269"/>
      <c r="G60" s="269"/>
    </row>
    <row r="61" spans="2:7" ht="12.75" customHeight="1">
      <c r="B61" s="216"/>
      <c r="C61" s="217"/>
      <c r="D61" s="217"/>
      <c r="E61" s="217"/>
      <c r="F61" s="217"/>
      <c r="G61" s="217"/>
    </row>
    <row r="62" spans="2:7" ht="12.75" customHeight="1">
      <c r="B62" s="216"/>
      <c r="C62" s="217"/>
      <c r="D62" s="217"/>
      <c r="E62" s="217"/>
      <c r="F62" s="217"/>
      <c r="G62" s="217"/>
    </row>
    <row r="63" spans="2:4" ht="12.75" customHeight="1">
      <c r="B63" s="119" t="s">
        <v>10</v>
      </c>
      <c r="D63" s="119" t="s">
        <v>84</v>
      </c>
    </row>
    <row r="67" spans="4:7" ht="12.75" customHeight="1">
      <c r="D67" s="220"/>
      <c r="G67" s="221" t="s">
        <v>128</v>
      </c>
    </row>
    <row r="68" ht="12.75" customHeight="1">
      <c r="G68" s="221"/>
    </row>
    <row r="69" spans="2:10" ht="12.75" customHeight="1">
      <c r="B69" s="222" t="s">
        <v>150</v>
      </c>
      <c r="C69" s="223"/>
      <c r="D69" s="224"/>
      <c r="E69" s="118" t="s">
        <v>2</v>
      </c>
      <c r="F69" s="118">
        <v>1</v>
      </c>
      <c r="G69" s="62">
        <f>SUM(G73+G89)</f>
        <v>169</v>
      </c>
      <c r="J69" s="219"/>
    </row>
    <row r="70" spans="2:10" ht="12.75" customHeight="1">
      <c r="B70" s="225" t="s">
        <v>13</v>
      </c>
      <c r="C70" s="226"/>
      <c r="D70" s="227"/>
      <c r="E70" s="118" t="s">
        <v>3</v>
      </c>
      <c r="F70" s="118">
        <v>2</v>
      </c>
      <c r="G70" s="62">
        <f>SUM(G74+G90)</f>
        <v>17983</v>
      </c>
      <c r="J70" s="219"/>
    </row>
    <row r="71" spans="2:10" ht="12.75" customHeight="1">
      <c r="B71" s="262" t="s">
        <v>14</v>
      </c>
      <c r="C71" s="271"/>
      <c r="D71" s="263"/>
      <c r="E71" s="118" t="s">
        <v>2</v>
      </c>
      <c r="F71" s="118">
        <v>3</v>
      </c>
      <c r="G71" s="61">
        <v>108</v>
      </c>
      <c r="J71" s="219"/>
    </row>
    <row r="72" spans="2:10" ht="12.75" customHeight="1">
      <c r="B72" s="264"/>
      <c r="C72" s="272"/>
      <c r="D72" s="265"/>
      <c r="E72" s="118" t="s">
        <v>3</v>
      </c>
      <c r="F72" s="118">
        <v>4</v>
      </c>
      <c r="G72" s="61">
        <v>2003</v>
      </c>
      <c r="J72" s="219"/>
    </row>
    <row r="73" spans="2:10" ht="12.75" customHeight="1">
      <c r="B73" s="222" t="s">
        <v>15</v>
      </c>
      <c r="C73" s="223"/>
      <c r="D73" s="224"/>
      <c r="E73" s="118" t="s">
        <v>2</v>
      </c>
      <c r="F73" s="118">
        <v>5</v>
      </c>
      <c r="G73" s="62">
        <f>G75+G81+G83+G85+G87</f>
        <v>61</v>
      </c>
      <c r="J73" s="219"/>
    </row>
    <row r="74" spans="2:10" ht="12.75" customHeight="1">
      <c r="B74" s="225" t="s">
        <v>16</v>
      </c>
      <c r="C74" s="226"/>
      <c r="D74" s="227"/>
      <c r="E74" s="118" t="s">
        <v>3</v>
      </c>
      <c r="F74" s="118">
        <v>6</v>
      </c>
      <c r="G74" s="62">
        <f>G76+G82+G84+G86+G88</f>
        <v>16202</v>
      </c>
      <c r="J74" s="219"/>
    </row>
    <row r="75" spans="2:10" ht="12.75" customHeight="1">
      <c r="B75" s="273" t="s">
        <v>17</v>
      </c>
      <c r="C75" s="262" t="s">
        <v>18</v>
      </c>
      <c r="D75" s="263"/>
      <c r="E75" s="118" t="s">
        <v>2</v>
      </c>
      <c r="F75" s="118">
        <v>7</v>
      </c>
      <c r="G75" s="61">
        <v>16</v>
      </c>
      <c r="J75" s="219"/>
    </row>
    <row r="76" spans="2:10" ht="12.75" customHeight="1">
      <c r="B76" s="274"/>
      <c r="C76" s="264"/>
      <c r="D76" s="265"/>
      <c r="E76" s="118" t="s">
        <v>3</v>
      </c>
      <c r="F76" s="118">
        <v>8</v>
      </c>
      <c r="G76" s="61">
        <v>3376</v>
      </c>
      <c r="J76" s="219"/>
    </row>
    <row r="77" spans="2:10" ht="12.75" customHeight="1">
      <c r="B77" s="274"/>
      <c r="C77" s="276" t="s">
        <v>19</v>
      </c>
      <c r="D77" s="228" t="s">
        <v>147</v>
      </c>
      <c r="E77" s="118" t="s">
        <v>2</v>
      </c>
      <c r="F77" s="118">
        <v>9</v>
      </c>
      <c r="G77" s="61">
        <v>16</v>
      </c>
      <c r="J77" s="219"/>
    </row>
    <row r="78" spans="2:10" ht="12.75" customHeight="1">
      <c r="B78" s="274"/>
      <c r="C78" s="277"/>
      <c r="D78" s="229" t="s">
        <v>20</v>
      </c>
      <c r="E78" s="118" t="s">
        <v>3</v>
      </c>
      <c r="F78" s="118">
        <v>10</v>
      </c>
      <c r="G78" s="61">
        <v>3376</v>
      </c>
      <c r="J78" s="219"/>
    </row>
    <row r="79" spans="2:10" ht="12.75" customHeight="1">
      <c r="B79" s="274"/>
      <c r="C79" s="277"/>
      <c r="D79" s="228" t="s">
        <v>148</v>
      </c>
      <c r="E79" s="118" t="s">
        <v>2</v>
      </c>
      <c r="F79" s="118">
        <v>11</v>
      </c>
      <c r="G79" s="61">
        <v>0</v>
      </c>
      <c r="J79" s="219"/>
    </row>
    <row r="80" spans="2:10" ht="12.75" customHeight="1">
      <c r="B80" s="274"/>
      <c r="C80" s="278"/>
      <c r="D80" s="229" t="s">
        <v>21</v>
      </c>
      <c r="E80" s="118" t="s">
        <v>3</v>
      </c>
      <c r="F80" s="118">
        <v>12</v>
      </c>
      <c r="G80" s="61">
        <v>0</v>
      </c>
      <c r="J80" s="219"/>
    </row>
    <row r="81" spans="2:10" ht="12.75" customHeight="1">
      <c r="B81" s="274"/>
      <c r="C81" s="262" t="s">
        <v>22</v>
      </c>
      <c r="D81" s="263"/>
      <c r="E81" s="118" t="s">
        <v>2</v>
      </c>
      <c r="F81" s="118">
        <v>13</v>
      </c>
      <c r="G81" s="61">
        <v>33</v>
      </c>
      <c r="J81" s="219"/>
    </row>
    <row r="82" spans="2:10" ht="12.75" customHeight="1">
      <c r="B82" s="274"/>
      <c r="C82" s="264" t="s">
        <v>23</v>
      </c>
      <c r="D82" s="265"/>
      <c r="E82" s="118" t="s">
        <v>3</v>
      </c>
      <c r="F82" s="118">
        <v>14</v>
      </c>
      <c r="G82" s="61">
        <v>12212</v>
      </c>
      <c r="J82" s="219"/>
    </row>
    <row r="83" spans="2:10" ht="12.75" customHeight="1">
      <c r="B83" s="274"/>
      <c r="C83" s="262" t="s">
        <v>24</v>
      </c>
      <c r="D83" s="263"/>
      <c r="E83" s="118" t="s">
        <v>2</v>
      </c>
      <c r="F83" s="118">
        <v>15</v>
      </c>
      <c r="G83" s="61">
        <v>0</v>
      </c>
      <c r="J83" s="219"/>
    </row>
    <row r="84" spans="2:10" ht="12.75" customHeight="1">
      <c r="B84" s="274"/>
      <c r="C84" s="264"/>
      <c r="D84" s="265"/>
      <c r="E84" s="118" t="s">
        <v>3</v>
      </c>
      <c r="F84" s="118">
        <v>16</v>
      </c>
      <c r="G84" s="61">
        <v>0</v>
      </c>
      <c r="J84" s="219"/>
    </row>
    <row r="85" spans="2:10" ht="12.75" customHeight="1">
      <c r="B85" s="274"/>
      <c r="C85" s="262" t="s">
        <v>25</v>
      </c>
      <c r="D85" s="263"/>
      <c r="E85" s="118" t="s">
        <v>2</v>
      </c>
      <c r="F85" s="118">
        <v>17</v>
      </c>
      <c r="G85" s="61">
        <v>12</v>
      </c>
      <c r="J85" s="219"/>
    </row>
    <row r="86" spans="2:10" ht="12.75" customHeight="1">
      <c r="B86" s="274"/>
      <c r="C86" s="264"/>
      <c r="D86" s="265"/>
      <c r="E86" s="118" t="s">
        <v>3</v>
      </c>
      <c r="F86" s="118">
        <v>18</v>
      </c>
      <c r="G86" s="61">
        <v>614</v>
      </c>
      <c r="J86" s="219"/>
    </row>
    <row r="87" spans="2:10" ht="12.75" customHeight="1">
      <c r="B87" s="274"/>
      <c r="C87" s="262" t="s">
        <v>26</v>
      </c>
      <c r="D87" s="263"/>
      <c r="E87" s="118" t="s">
        <v>2</v>
      </c>
      <c r="F87" s="118">
        <v>19</v>
      </c>
      <c r="G87" s="61">
        <v>0</v>
      </c>
      <c r="J87" s="219"/>
    </row>
    <row r="88" spans="2:10" ht="12.75" customHeight="1">
      <c r="B88" s="275"/>
      <c r="C88" s="266"/>
      <c r="D88" s="267"/>
      <c r="E88" s="118" t="s">
        <v>3</v>
      </c>
      <c r="F88" s="118">
        <v>20</v>
      </c>
      <c r="G88" s="61">
        <v>0</v>
      </c>
      <c r="J88" s="219"/>
    </row>
    <row r="89" spans="2:10" ht="12.75" customHeight="1">
      <c r="B89" s="108" t="s">
        <v>27</v>
      </c>
      <c r="C89" s="109"/>
      <c r="D89" s="110"/>
      <c r="E89" s="111" t="s">
        <v>2</v>
      </c>
      <c r="F89" s="111">
        <v>21</v>
      </c>
      <c r="G89" s="112">
        <v>108</v>
      </c>
      <c r="J89" s="219"/>
    </row>
    <row r="90" spans="2:10" ht="12.75" customHeight="1">
      <c r="B90" s="113" t="s">
        <v>28</v>
      </c>
      <c r="C90" s="114"/>
      <c r="D90" s="115"/>
      <c r="E90" s="111" t="s">
        <v>3</v>
      </c>
      <c r="F90" s="111">
        <v>22</v>
      </c>
      <c r="G90" s="112">
        <v>1781</v>
      </c>
      <c r="J90" s="219"/>
    </row>
    <row r="94" spans="2:7" ht="12.75" customHeight="1">
      <c r="B94" s="230"/>
      <c r="C94" s="231"/>
      <c r="D94" s="232"/>
      <c r="E94" s="232"/>
      <c r="F94" s="232"/>
      <c r="G94" s="232"/>
    </row>
    <row r="95" spans="2:7" ht="12.75" customHeight="1">
      <c r="B95" s="230"/>
      <c r="C95" s="233"/>
      <c r="D95" s="234"/>
      <c r="E95" s="234"/>
      <c r="F95" s="234"/>
      <c r="G95" s="234"/>
    </row>
    <row r="96" spans="3:7" ht="12.75" customHeight="1">
      <c r="C96" s="231"/>
      <c r="D96" s="232"/>
      <c r="E96" s="232"/>
      <c r="F96" s="232"/>
      <c r="G96" s="232"/>
    </row>
    <row r="97" spans="3:7" ht="12.75" customHeight="1">
      <c r="C97" s="231"/>
      <c r="D97" s="232"/>
      <c r="E97" s="232"/>
      <c r="F97" s="232"/>
      <c r="G97" s="232"/>
    </row>
    <row r="98" spans="3:7" ht="12.75" customHeight="1">
      <c r="C98" s="231"/>
      <c r="D98" s="232"/>
      <c r="E98" s="232"/>
      <c r="F98" s="232"/>
      <c r="G98" s="232"/>
    </row>
    <row r="99" spans="3:7" ht="12.75" customHeight="1">
      <c r="C99" s="231"/>
      <c r="D99" s="232"/>
      <c r="E99" s="232"/>
      <c r="F99" s="232"/>
      <c r="G99" s="232"/>
    </row>
    <row r="100" spans="3:7" ht="12.75" customHeight="1">
      <c r="C100" s="47"/>
      <c r="D100" s="47"/>
      <c r="E100" s="47"/>
      <c r="F100" s="47"/>
      <c r="G100" s="47"/>
    </row>
    <row r="101" spans="3:7" ht="12.75" customHeight="1">
      <c r="C101" s="47"/>
      <c r="D101" s="47"/>
      <c r="E101" s="47"/>
      <c r="F101" s="47"/>
      <c r="G101" s="47"/>
    </row>
    <row r="113" spans="6:7" s="151" customFormat="1" ht="12.75" customHeight="1">
      <c r="F113" s="214"/>
      <c r="G113" s="215"/>
    </row>
    <row r="114" spans="2:7" ht="12.75" customHeight="1">
      <c r="B114" s="268" t="s">
        <v>149</v>
      </c>
      <c r="C114" s="269"/>
      <c r="D114" s="269"/>
      <c r="E114" s="269"/>
      <c r="F114" s="269"/>
      <c r="G114" s="269"/>
    </row>
    <row r="115" spans="2:7" ht="12.75" customHeight="1">
      <c r="B115" s="268" t="s">
        <v>65</v>
      </c>
      <c r="C115" s="269"/>
      <c r="D115" s="269"/>
      <c r="E115" s="269"/>
      <c r="F115" s="269"/>
      <c r="G115" s="269"/>
    </row>
    <row r="116" spans="2:7" ht="12.75" customHeight="1">
      <c r="B116" s="270" t="s">
        <v>161</v>
      </c>
      <c r="C116" s="269"/>
      <c r="D116" s="269"/>
      <c r="E116" s="269"/>
      <c r="F116" s="269"/>
      <c r="G116" s="269"/>
    </row>
    <row r="117" spans="2:7" ht="12.75" customHeight="1">
      <c r="B117" s="216"/>
      <c r="C117" s="217"/>
      <c r="D117" s="217"/>
      <c r="E117" s="217"/>
      <c r="F117" s="217"/>
      <c r="G117" s="217"/>
    </row>
    <row r="118" spans="2:7" ht="12.75" customHeight="1">
      <c r="B118" s="216"/>
      <c r="C118" s="217"/>
      <c r="D118" s="217"/>
      <c r="E118" s="217"/>
      <c r="F118" s="217"/>
      <c r="G118" s="217"/>
    </row>
    <row r="119" spans="2:4" ht="12.75" customHeight="1">
      <c r="B119" s="119" t="s">
        <v>10</v>
      </c>
      <c r="D119" s="119" t="s">
        <v>85</v>
      </c>
    </row>
    <row r="123" spans="4:7" ht="12.75" customHeight="1">
      <c r="D123" s="220"/>
      <c r="G123" s="221" t="s">
        <v>129</v>
      </c>
    </row>
    <row r="124" ht="12.75" customHeight="1">
      <c r="G124" s="221"/>
    </row>
    <row r="125" spans="2:10" ht="12.75" customHeight="1">
      <c r="B125" s="222" t="s">
        <v>150</v>
      </c>
      <c r="C125" s="223"/>
      <c r="D125" s="224"/>
      <c r="E125" s="118" t="s">
        <v>2</v>
      </c>
      <c r="F125" s="118">
        <v>1</v>
      </c>
      <c r="G125" s="62">
        <f>SUM(G129+G145)</f>
        <v>2420</v>
      </c>
      <c r="J125" s="219"/>
    </row>
    <row r="126" spans="2:10" ht="12.75" customHeight="1">
      <c r="B126" s="225" t="s">
        <v>13</v>
      </c>
      <c r="C126" s="226"/>
      <c r="D126" s="227"/>
      <c r="E126" s="118" t="s">
        <v>3</v>
      </c>
      <c r="F126" s="118">
        <v>2</v>
      </c>
      <c r="G126" s="62">
        <f>SUM(G130+G146)</f>
        <v>49673</v>
      </c>
      <c r="J126" s="219"/>
    </row>
    <row r="127" spans="2:10" ht="12.75" customHeight="1">
      <c r="B127" s="262" t="s">
        <v>14</v>
      </c>
      <c r="C127" s="271"/>
      <c r="D127" s="263"/>
      <c r="E127" s="118" t="s">
        <v>2</v>
      </c>
      <c r="F127" s="118">
        <v>3</v>
      </c>
      <c r="G127" s="61">
        <v>2238</v>
      </c>
      <c r="J127" s="219"/>
    </row>
    <row r="128" spans="2:10" ht="12.75" customHeight="1">
      <c r="B128" s="264"/>
      <c r="C128" s="272"/>
      <c r="D128" s="265"/>
      <c r="E128" s="118" t="s">
        <v>3</v>
      </c>
      <c r="F128" s="118">
        <v>4</v>
      </c>
      <c r="G128" s="61">
        <v>4500</v>
      </c>
      <c r="J128" s="219"/>
    </row>
    <row r="129" spans="2:10" ht="12.75" customHeight="1">
      <c r="B129" s="222" t="s">
        <v>15</v>
      </c>
      <c r="C129" s="223"/>
      <c r="D129" s="224"/>
      <c r="E129" s="118" t="s">
        <v>2</v>
      </c>
      <c r="F129" s="118">
        <v>5</v>
      </c>
      <c r="G129" s="62">
        <f>G131+G137+G139+G141+G143</f>
        <v>1772</v>
      </c>
      <c r="J129" s="219"/>
    </row>
    <row r="130" spans="2:10" ht="12.75" customHeight="1">
      <c r="B130" s="225" t="s">
        <v>16</v>
      </c>
      <c r="C130" s="226"/>
      <c r="D130" s="227"/>
      <c r="E130" s="118" t="s">
        <v>3</v>
      </c>
      <c r="F130" s="118">
        <v>6</v>
      </c>
      <c r="G130" s="62">
        <f>G132+G138+G140+G142+G144</f>
        <v>47367</v>
      </c>
      <c r="J130" s="219"/>
    </row>
    <row r="131" spans="2:10" ht="12.75" customHeight="1">
      <c r="B131" s="273" t="s">
        <v>17</v>
      </c>
      <c r="C131" s="262" t="s">
        <v>18</v>
      </c>
      <c r="D131" s="263"/>
      <c r="E131" s="118" t="s">
        <v>2</v>
      </c>
      <c r="F131" s="118">
        <v>7</v>
      </c>
      <c r="G131" s="61">
        <v>1605</v>
      </c>
      <c r="J131" s="219"/>
    </row>
    <row r="132" spans="2:10" ht="12.75" customHeight="1">
      <c r="B132" s="274"/>
      <c r="C132" s="264"/>
      <c r="D132" s="265"/>
      <c r="E132" s="118" t="s">
        <v>3</v>
      </c>
      <c r="F132" s="118">
        <v>8</v>
      </c>
      <c r="G132" s="61">
        <v>3013</v>
      </c>
      <c r="J132" s="219"/>
    </row>
    <row r="133" spans="2:10" ht="12.75" customHeight="1">
      <c r="B133" s="274"/>
      <c r="C133" s="276" t="s">
        <v>19</v>
      </c>
      <c r="D133" s="228" t="s">
        <v>147</v>
      </c>
      <c r="E133" s="118" t="s">
        <v>2</v>
      </c>
      <c r="F133" s="118">
        <v>9</v>
      </c>
      <c r="G133" s="61">
        <v>111</v>
      </c>
      <c r="J133" s="219"/>
    </row>
    <row r="134" spans="2:10" ht="12.75" customHeight="1">
      <c r="B134" s="274"/>
      <c r="C134" s="277"/>
      <c r="D134" s="229" t="s">
        <v>20</v>
      </c>
      <c r="E134" s="118" t="s">
        <v>3</v>
      </c>
      <c r="F134" s="118">
        <v>10</v>
      </c>
      <c r="G134" s="61">
        <v>525</v>
      </c>
      <c r="J134" s="219"/>
    </row>
    <row r="135" spans="2:10" ht="12.75" customHeight="1">
      <c r="B135" s="274"/>
      <c r="C135" s="277"/>
      <c r="D135" s="228" t="s">
        <v>148</v>
      </c>
      <c r="E135" s="118" t="s">
        <v>2</v>
      </c>
      <c r="F135" s="118">
        <v>11</v>
      </c>
      <c r="G135" s="61">
        <v>9</v>
      </c>
      <c r="J135" s="219"/>
    </row>
    <row r="136" spans="2:10" ht="12.75" customHeight="1">
      <c r="B136" s="274"/>
      <c r="C136" s="278"/>
      <c r="D136" s="229" t="s">
        <v>21</v>
      </c>
      <c r="E136" s="118" t="s">
        <v>3</v>
      </c>
      <c r="F136" s="118">
        <v>12</v>
      </c>
      <c r="G136" s="61">
        <v>12</v>
      </c>
      <c r="J136" s="219"/>
    </row>
    <row r="137" spans="2:10" ht="12.75" customHeight="1">
      <c r="B137" s="274"/>
      <c r="C137" s="262" t="s">
        <v>22</v>
      </c>
      <c r="D137" s="263"/>
      <c r="E137" s="118" t="s">
        <v>2</v>
      </c>
      <c r="F137" s="118">
        <v>13</v>
      </c>
      <c r="G137" s="61">
        <v>105</v>
      </c>
      <c r="J137" s="219"/>
    </row>
    <row r="138" spans="2:10" ht="12.75" customHeight="1">
      <c r="B138" s="274"/>
      <c r="C138" s="264" t="s">
        <v>23</v>
      </c>
      <c r="D138" s="265"/>
      <c r="E138" s="118" t="s">
        <v>3</v>
      </c>
      <c r="F138" s="118">
        <v>14</v>
      </c>
      <c r="G138" s="61">
        <v>34259</v>
      </c>
      <c r="J138" s="219"/>
    </row>
    <row r="139" spans="2:10" ht="12.75" customHeight="1">
      <c r="B139" s="274"/>
      <c r="C139" s="262" t="s">
        <v>24</v>
      </c>
      <c r="D139" s="263"/>
      <c r="E139" s="118" t="s">
        <v>2</v>
      </c>
      <c r="F139" s="118">
        <v>15</v>
      </c>
      <c r="G139" s="61">
        <v>10</v>
      </c>
      <c r="J139" s="219"/>
    </row>
    <row r="140" spans="2:10" ht="12.75" customHeight="1">
      <c r="B140" s="274"/>
      <c r="C140" s="264"/>
      <c r="D140" s="265"/>
      <c r="E140" s="118" t="s">
        <v>3</v>
      </c>
      <c r="F140" s="118">
        <v>16</v>
      </c>
      <c r="G140" s="61">
        <v>9551</v>
      </c>
      <c r="J140" s="219"/>
    </row>
    <row r="141" spans="2:10" ht="12.75" customHeight="1">
      <c r="B141" s="274"/>
      <c r="C141" s="262" t="s">
        <v>25</v>
      </c>
      <c r="D141" s="263"/>
      <c r="E141" s="118" t="s">
        <v>2</v>
      </c>
      <c r="F141" s="118">
        <v>17</v>
      </c>
      <c r="G141" s="61">
        <v>50</v>
      </c>
      <c r="J141" s="219"/>
    </row>
    <row r="142" spans="2:10" ht="12.75" customHeight="1">
      <c r="B142" s="274"/>
      <c r="C142" s="264"/>
      <c r="D142" s="265"/>
      <c r="E142" s="118" t="s">
        <v>3</v>
      </c>
      <c r="F142" s="118">
        <v>18</v>
      </c>
      <c r="G142" s="61">
        <v>518</v>
      </c>
      <c r="J142" s="219"/>
    </row>
    <row r="143" spans="2:10" ht="12.75" customHeight="1">
      <c r="B143" s="274"/>
      <c r="C143" s="262" t="s">
        <v>26</v>
      </c>
      <c r="D143" s="263"/>
      <c r="E143" s="118" t="s">
        <v>2</v>
      </c>
      <c r="F143" s="118">
        <v>19</v>
      </c>
      <c r="G143" s="61">
        <v>2</v>
      </c>
      <c r="J143" s="219"/>
    </row>
    <row r="144" spans="2:10" ht="12.75" customHeight="1">
      <c r="B144" s="275"/>
      <c r="C144" s="266"/>
      <c r="D144" s="267"/>
      <c r="E144" s="118" t="s">
        <v>3</v>
      </c>
      <c r="F144" s="118">
        <v>20</v>
      </c>
      <c r="G144" s="61">
        <v>26</v>
      </c>
      <c r="J144" s="219"/>
    </row>
    <row r="145" spans="2:10" ht="12.75" customHeight="1">
      <c r="B145" s="108" t="s">
        <v>27</v>
      </c>
      <c r="C145" s="109"/>
      <c r="D145" s="110"/>
      <c r="E145" s="111" t="s">
        <v>2</v>
      </c>
      <c r="F145" s="111">
        <v>21</v>
      </c>
      <c r="G145" s="112">
        <v>648</v>
      </c>
      <c r="J145" s="219"/>
    </row>
    <row r="146" spans="2:10" ht="12.75" customHeight="1">
      <c r="B146" s="113" t="s">
        <v>28</v>
      </c>
      <c r="C146" s="114"/>
      <c r="D146" s="115"/>
      <c r="E146" s="111" t="s">
        <v>3</v>
      </c>
      <c r="F146" s="111">
        <v>22</v>
      </c>
      <c r="G146" s="112">
        <v>2306</v>
      </c>
      <c r="J146" s="219"/>
    </row>
    <row r="150" spans="2:7" ht="12.75" customHeight="1">
      <c r="B150" s="230"/>
      <c r="C150" s="231"/>
      <c r="D150" s="232"/>
      <c r="E150" s="232"/>
      <c r="F150" s="232"/>
      <c r="G150" s="232"/>
    </row>
    <row r="151" spans="2:7" ht="12.75" customHeight="1">
      <c r="B151" s="230"/>
      <c r="C151" s="233"/>
      <c r="D151" s="234"/>
      <c r="E151" s="234"/>
      <c r="F151" s="234"/>
      <c r="G151" s="234"/>
    </row>
    <row r="152" spans="3:7" ht="12.75" customHeight="1">
      <c r="C152" s="231"/>
      <c r="D152" s="232"/>
      <c r="E152" s="232"/>
      <c r="F152" s="232"/>
      <c r="G152" s="232"/>
    </row>
    <row r="153" spans="3:7" ht="12.75" customHeight="1">
      <c r="C153" s="231"/>
      <c r="D153" s="232"/>
      <c r="E153" s="232"/>
      <c r="F153" s="232"/>
      <c r="G153" s="232"/>
    </row>
    <row r="154" spans="3:7" ht="12.75" customHeight="1">
      <c r="C154" s="231"/>
      <c r="D154" s="232"/>
      <c r="E154" s="232"/>
      <c r="F154" s="232"/>
      <c r="G154" s="232"/>
    </row>
    <row r="155" spans="3:7" ht="12.75" customHeight="1">
      <c r="C155" s="231"/>
      <c r="D155" s="232"/>
      <c r="E155" s="232"/>
      <c r="F155" s="232"/>
      <c r="G155" s="232"/>
    </row>
    <row r="156" spans="3:7" ht="12.75" customHeight="1">
      <c r="C156" s="47"/>
      <c r="D156" s="47"/>
      <c r="E156" s="47"/>
      <c r="F156" s="47"/>
      <c r="G156" s="47"/>
    </row>
    <row r="157" spans="3:7" ht="12.75" customHeight="1">
      <c r="C157" s="47"/>
      <c r="D157" s="47"/>
      <c r="E157" s="47"/>
      <c r="F157" s="47"/>
      <c r="G157" s="47"/>
    </row>
    <row r="169" spans="6:7" s="151" customFormat="1" ht="12.75" customHeight="1">
      <c r="F169" s="214"/>
      <c r="G169" s="215"/>
    </row>
    <row r="170" spans="2:7" ht="12.75" customHeight="1">
      <c r="B170" s="268" t="s">
        <v>149</v>
      </c>
      <c r="C170" s="269"/>
      <c r="D170" s="269"/>
      <c r="E170" s="269"/>
      <c r="F170" s="269"/>
      <c r="G170" s="269"/>
    </row>
    <row r="171" spans="2:7" ht="12.75" customHeight="1">
      <c r="B171" s="268" t="s">
        <v>65</v>
      </c>
      <c r="C171" s="269"/>
      <c r="D171" s="269"/>
      <c r="E171" s="269"/>
      <c r="F171" s="269"/>
      <c r="G171" s="269"/>
    </row>
    <row r="172" spans="2:7" ht="12.75" customHeight="1">
      <c r="B172" s="270" t="s">
        <v>161</v>
      </c>
      <c r="C172" s="269"/>
      <c r="D172" s="269"/>
      <c r="E172" s="269"/>
      <c r="F172" s="269"/>
      <c r="G172" s="269"/>
    </row>
    <row r="173" spans="2:7" ht="12.75" customHeight="1">
      <c r="B173" s="216"/>
      <c r="C173" s="217"/>
      <c r="D173" s="217"/>
      <c r="E173" s="217"/>
      <c r="F173" s="217"/>
      <c r="G173" s="217"/>
    </row>
    <row r="174" spans="2:7" ht="12.75" customHeight="1">
      <c r="B174" s="216"/>
      <c r="C174" s="217"/>
      <c r="D174" s="217"/>
      <c r="E174" s="217"/>
      <c r="F174" s="217"/>
      <c r="G174" s="217"/>
    </row>
    <row r="175" spans="2:4" ht="12.75" customHeight="1">
      <c r="B175" s="119" t="s">
        <v>10</v>
      </c>
      <c r="D175" s="119" t="s">
        <v>157</v>
      </c>
    </row>
    <row r="179" spans="4:7" ht="12.75" customHeight="1">
      <c r="D179" s="220"/>
      <c r="G179" s="221" t="s">
        <v>130</v>
      </c>
    </row>
    <row r="180" ht="12.75" customHeight="1">
      <c r="G180" s="221"/>
    </row>
    <row r="181" spans="2:10" ht="12.75" customHeight="1">
      <c r="B181" s="222" t="s">
        <v>150</v>
      </c>
      <c r="C181" s="223"/>
      <c r="D181" s="224"/>
      <c r="E181" s="118" t="s">
        <v>2</v>
      </c>
      <c r="F181" s="118">
        <v>1</v>
      </c>
      <c r="G181" s="62">
        <f>SUM(G185+G201)</f>
        <v>99012</v>
      </c>
      <c r="J181" s="219"/>
    </row>
    <row r="182" spans="2:10" ht="12.75" customHeight="1">
      <c r="B182" s="225" t="s">
        <v>13</v>
      </c>
      <c r="C182" s="226"/>
      <c r="D182" s="227"/>
      <c r="E182" s="118" t="s">
        <v>3</v>
      </c>
      <c r="F182" s="118">
        <v>2</v>
      </c>
      <c r="G182" s="62">
        <f>SUM(G186+G202)</f>
        <v>1013976</v>
      </c>
      <c r="J182" s="219"/>
    </row>
    <row r="183" spans="2:10" ht="12.75" customHeight="1">
      <c r="B183" s="262" t="s">
        <v>14</v>
      </c>
      <c r="C183" s="271"/>
      <c r="D183" s="263"/>
      <c r="E183" s="118" t="s">
        <v>2</v>
      </c>
      <c r="F183" s="118">
        <v>3</v>
      </c>
      <c r="G183" s="64">
        <f>G15+G71+G127</f>
        <v>96403</v>
      </c>
      <c r="J183" s="219"/>
    </row>
    <row r="184" spans="2:10" ht="12.75" customHeight="1">
      <c r="B184" s="264"/>
      <c r="C184" s="272"/>
      <c r="D184" s="265"/>
      <c r="E184" s="118" t="s">
        <v>3</v>
      </c>
      <c r="F184" s="118">
        <v>4</v>
      </c>
      <c r="G184" s="64">
        <f>G16+G72+G128</f>
        <v>249131</v>
      </c>
      <c r="J184" s="219"/>
    </row>
    <row r="185" spans="2:10" ht="12.75" customHeight="1">
      <c r="B185" s="222" t="s">
        <v>15</v>
      </c>
      <c r="C185" s="223"/>
      <c r="D185" s="224"/>
      <c r="E185" s="118" t="s">
        <v>2</v>
      </c>
      <c r="F185" s="118">
        <v>5</v>
      </c>
      <c r="G185" s="62">
        <f>G187+G193+G195+G197+G199</f>
        <v>64378</v>
      </c>
      <c r="J185" s="219"/>
    </row>
    <row r="186" spans="2:10" ht="12.75" customHeight="1">
      <c r="B186" s="225" t="s">
        <v>16</v>
      </c>
      <c r="C186" s="226"/>
      <c r="D186" s="227"/>
      <c r="E186" s="118" t="s">
        <v>3</v>
      </c>
      <c r="F186" s="118">
        <v>6</v>
      </c>
      <c r="G186" s="62">
        <f>G188+G194+G196+G198+G200</f>
        <v>934941</v>
      </c>
      <c r="J186" s="219"/>
    </row>
    <row r="187" spans="2:10" ht="12.75" customHeight="1">
      <c r="B187" s="273" t="s">
        <v>17</v>
      </c>
      <c r="C187" s="262" t="s">
        <v>18</v>
      </c>
      <c r="D187" s="263"/>
      <c r="E187" s="118" t="s">
        <v>2</v>
      </c>
      <c r="F187" s="118">
        <v>7</v>
      </c>
      <c r="G187" s="64">
        <f aca="true" t="shared" si="0" ref="G187:G202">G19+G75+G131</f>
        <v>59378</v>
      </c>
      <c r="J187" s="219"/>
    </row>
    <row r="188" spans="2:10" ht="12.75" customHeight="1">
      <c r="B188" s="274"/>
      <c r="C188" s="264"/>
      <c r="D188" s="265"/>
      <c r="E188" s="118" t="s">
        <v>3</v>
      </c>
      <c r="F188" s="118">
        <v>8</v>
      </c>
      <c r="G188" s="64">
        <f t="shared" si="0"/>
        <v>176943</v>
      </c>
      <c r="J188" s="219"/>
    </row>
    <row r="189" spans="2:10" ht="12.75" customHeight="1">
      <c r="B189" s="274"/>
      <c r="C189" s="276" t="s">
        <v>19</v>
      </c>
      <c r="D189" s="228" t="s">
        <v>147</v>
      </c>
      <c r="E189" s="118" t="s">
        <v>2</v>
      </c>
      <c r="F189" s="118">
        <v>9</v>
      </c>
      <c r="G189" s="64">
        <f t="shared" si="0"/>
        <v>2969</v>
      </c>
      <c r="J189" s="219"/>
    </row>
    <row r="190" spans="2:10" ht="12.75" customHeight="1">
      <c r="B190" s="274"/>
      <c r="C190" s="277"/>
      <c r="D190" s="229" t="s">
        <v>20</v>
      </c>
      <c r="E190" s="118" t="s">
        <v>3</v>
      </c>
      <c r="F190" s="118">
        <v>10</v>
      </c>
      <c r="G190" s="64">
        <f t="shared" si="0"/>
        <v>58955</v>
      </c>
      <c r="J190" s="219"/>
    </row>
    <row r="191" spans="2:10" ht="12.75" customHeight="1">
      <c r="B191" s="274"/>
      <c r="C191" s="277"/>
      <c r="D191" s="228" t="s">
        <v>148</v>
      </c>
      <c r="E191" s="118" t="s">
        <v>2</v>
      </c>
      <c r="F191" s="118">
        <v>11</v>
      </c>
      <c r="G191" s="64">
        <f t="shared" si="0"/>
        <v>66</v>
      </c>
      <c r="J191" s="219"/>
    </row>
    <row r="192" spans="2:10" ht="12.75" customHeight="1">
      <c r="B192" s="274"/>
      <c r="C192" s="278"/>
      <c r="D192" s="229" t="s">
        <v>21</v>
      </c>
      <c r="E192" s="118" t="s">
        <v>3</v>
      </c>
      <c r="F192" s="118">
        <v>12</v>
      </c>
      <c r="G192" s="64">
        <f t="shared" si="0"/>
        <v>598</v>
      </c>
      <c r="J192" s="219"/>
    </row>
    <row r="193" spans="2:10" ht="12.75" customHeight="1">
      <c r="B193" s="274"/>
      <c r="C193" s="262" t="s">
        <v>22</v>
      </c>
      <c r="D193" s="263"/>
      <c r="E193" s="118" t="s">
        <v>2</v>
      </c>
      <c r="F193" s="118">
        <v>13</v>
      </c>
      <c r="G193" s="64">
        <f t="shared" si="0"/>
        <v>3646</v>
      </c>
      <c r="J193" s="219"/>
    </row>
    <row r="194" spans="2:10" ht="12.75" customHeight="1">
      <c r="B194" s="274"/>
      <c r="C194" s="264" t="s">
        <v>23</v>
      </c>
      <c r="D194" s="265"/>
      <c r="E194" s="118" t="s">
        <v>3</v>
      </c>
      <c r="F194" s="118">
        <v>14</v>
      </c>
      <c r="G194" s="64">
        <f t="shared" si="0"/>
        <v>491971</v>
      </c>
      <c r="J194" s="219"/>
    </row>
    <row r="195" spans="2:10" ht="12.75" customHeight="1">
      <c r="B195" s="274"/>
      <c r="C195" s="262" t="s">
        <v>24</v>
      </c>
      <c r="D195" s="263"/>
      <c r="E195" s="118" t="s">
        <v>2</v>
      </c>
      <c r="F195" s="118">
        <v>15</v>
      </c>
      <c r="G195" s="64">
        <f t="shared" si="0"/>
        <v>473</v>
      </c>
      <c r="J195" s="219"/>
    </row>
    <row r="196" spans="2:10" ht="12.75" customHeight="1">
      <c r="B196" s="274"/>
      <c r="C196" s="264"/>
      <c r="D196" s="265"/>
      <c r="E196" s="118" t="s">
        <v>3</v>
      </c>
      <c r="F196" s="118">
        <v>16</v>
      </c>
      <c r="G196" s="64">
        <f t="shared" si="0"/>
        <v>188184</v>
      </c>
      <c r="J196" s="219"/>
    </row>
    <row r="197" spans="2:10" ht="12.75" customHeight="1">
      <c r="B197" s="274"/>
      <c r="C197" s="262" t="s">
        <v>25</v>
      </c>
      <c r="D197" s="263"/>
      <c r="E197" s="118" t="s">
        <v>2</v>
      </c>
      <c r="F197" s="118">
        <v>17</v>
      </c>
      <c r="G197" s="64">
        <f t="shared" si="0"/>
        <v>741</v>
      </c>
      <c r="J197" s="219"/>
    </row>
    <row r="198" spans="2:10" ht="12.75" customHeight="1">
      <c r="B198" s="274"/>
      <c r="C198" s="264"/>
      <c r="D198" s="265"/>
      <c r="E198" s="118" t="s">
        <v>3</v>
      </c>
      <c r="F198" s="118">
        <v>18</v>
      </c>
      <c r="G198" s="64">
        <f t="shared" si="0"/>
        <v>70699</v>
      </c>
      <c r="J198" s="219"/>
    </row>
    <row r="199" spans="2:10" ht="12.75" customHeight="1">
      <c r="B199" s="274"/>
      <c r="C199" s="262" t="s">
        <v>26</v>
      </c>
      <c r="D199" s="263"/>
      <c r="E199" s="118" t="s">
        <v>2</v>
      </c>
      <c r="F199" s="118">
        <v>19</v>
      </c>
      <c r="G199" s="64">
        <f t="shared" si="0"/>
        <v>140</v>
      </c>
      <c r="J199" s="219"/>
    </row>
    <row r="200" spans="2:10" ht="12.75" customHeight="1">
      <c r="B200" s="275"/>
      <c r="C200" s="266"/>
      <c r="D200" s="267"/>
      <c r="E200" s="118" t="s">
        <v>3</v>
      </c>
      <c r="F200" s="118">
        <v>20</v>
      </c>
      <c r="G200" s="64">
        <f t="shared" si="0"/>
        <v>7144</v>
      </c>
      <c r="J200" s="219"/>
    </row>
    <row r="201" spans="2:10" ht="12.75" customHeight="1">
      <c r="B201" s="108" t="s">
        <v>27</v>
      </c>
      <c r="C201" s="109"/>
      <c r="D201" s="110"/>
      <c r="E201" s="111" t="s">
        <v>2</v>
      </c>
      <c r="F201" s="111">
        <v>21</v>
      </c>
      <c r="G201" s="64">
        <f t="shared" si="0"/>
        <v>34634</v>
      </c>
      <c r="J201" s="219"/>
    </row>
    <row r="202" spans="2:10" ht="12.75" customHeight="1">
      <c r="B202" s="113" t="s">
        <v>28</v>
      </c>
      <c r="C202" s="114"/>
      <c r="D202" s="115"/>
      <c r="E202" s="111" t="s">
        <v>3</v>
      </c>
      <c r="F202" s="111">
        <v>22</v>
      </c>
      <c r="G202" s="64">
        <f t="shared" si="0"/>
        <v>79035</v>
      </c>
      <c r="J202" s="219"/>
    </row>
    <row r="206" spans="2:7" ht="12.75" customHeight="1">
      <c r="B206" s="230"/>
      <c r="C206" s="231"/>
      <c r="D206" s="232"/>
      <c r="E206" s="232"/>
      <c r="F206" s="232"/>
      <c r="G206" s="232"/>
    </row>
    <row r="207" spans="2:7" ht="12.75" customHeight="1">
      <c r="B207" s="230"/>
      <c r="C207" s="233"/>
      <c r="D207" s="234"/>
      <c r="E207" s="234"/>
      <c r="F207" s="234"/>
      <c r="G207" s="234"/>
    </row>
    <row r="208" spans="3:7" ht="12.75" customHeight="1">
      <c r="C208" s="231"/>
      <c r="D208" s="232"/>
      <c r="E208" s="232"/>
      <c r="F208" s="232"/>
      <c r="G208" s="232"/>
    </row>
    <row r="209" spans="3:7" ht="12.75" customHeight="1">
      <c r="C209" s="231"/>
      <c r="D209" s="232"/>
      <c r="E209" s="232"/>
      <c r="F209" s="232"/>
      <c r="G209" s="232"/>
    </row>
    <row r="210" spans="3:7" ht="12.75" customHeight="1">
      <c r="C210" s="231"/>
      <c r="D210" s="232"/>
      <c r="E210" s="232"/>
      <c r="F210" s="232"/>
      <c r="G210" s="232"/>
    </row>
    <row r="211" spans="3:7" ht="12.75" customHeight="1">
      <c r="C211" s="231"/>
      <c r="D211" s="232"/>
      <c r="E211" s="232"/>
      <c r="F211" s="232"/>
      <c r="G211" s="232"/>
    </row>
    <row r="212" spans="3:7" ht="12.75" customHeight="1">
      <c r="C212" s="47"/>
      <c r="D212" s="47"/>
      <c r="E212" s="47"/>
      <c r="F212" s="47"/>
      <c r="G212" s="47"/>
    </row>
    <row r="213" spans="3:7" ht="12.75" customHeight="1">
      <c r="C213" s="47"/>
      <c r="D213" s="47"/>
      <c r="E213" s="47"/>
      <c r="F213" s="47"/>
      <c r="G213" s="47"/>
    </row>
    <row r="225" spans="6:7" s="151" customFormat="1" ht="12.75" customHeight="1">
      <c r="F225" s="214"/>
      <c r="G225" s="215"/>
    </row>
    <row r="226" spans="2:7" ht="12.75" customHeight="1">
      <c r="B226" s="268" t="s">
        <v>149</v>
      </c>
      <c r="C226" s="269"/>
      <c r="D226" s="269"/>
      <c r="E226" s="269"/>
      <c r="F226" s="269"/>
      <c r="G226" s="269"/>
    </row>
    <row r="227" spans="2:7" ht="12.75" customHeight="1">
      <c r="B227" s="268" t="s">
        <v>65</v>
      </c>
      <c r="C227" s="269"/>
      <c r="D227" s="269"/>
      <c r="E227" s="269"/>
      <c r="F227" s="269"/>
      <c r="G227" s="269"/>
    </row>
    <row r="228" spans="2:7" ht="12.75" customHeight="1">
      <c r="B228" s="270" t="s">
        <v>161</v>
      </c>
      <c r="C228" s="269"/>
      <c r="D228" s="269"/>
      <c r="E228" s="269"/>
      <c r="F228" s="269"/>
      <c r="G228" s="269"/>
    </row>
    <row r="229" spans="2:7" ht="12.75" customHeight="1">
      <c r="B229" s="216"/>
      <c r="C229" s="217"/>
      <c r="D229" s="217"/>
      <c r="E229" s="217"/>
      <c r="F229" s="217"/>
      <c r="G229" s="217"/>
    </row>
    <row r="230" spans="2:7" ht="12.75" customHeight="1">
      <c r="B230" s="216"/>
      <c r="C230" s="217"/>
      <c r="D230" s="217"/>
      <c r="E230" s="217"/>
      <c r="F230" s="217"/>
      <c r="G230" s="217"/>
    </row>
    <row r="231" spans="2:4" ht="12.75" customHeight="1">
      <c r="B231" s="119" t="s">
        <v>10</v>
      </c>
      <c r="D231" s="119" t="s">
        <v>153</v>
      </c>
    </row>
    <row r="235" spans="4:7" ht="12.75" customHeight="1">
      <c r="D235" s="220"/>
      <c r="G235" s="221" t="s">
        <v>131</v>
      </c>
    </row>
    <row r="236" ht="12.75" customHeight="1">
      <c r="G236" s="221"/>
    </row>
    <row r="237" spans="2:10" ht="12.75" customHeight="1">
      <c r="B237" s="222" t="s">
        <v>150</v>
      </c>
      <c r="C237" s="223"/>
      <c r="D237" s="224"/>
      <c r="E237" s="118" t="s">
        <v>2</v>
      </c>
      <c r="F237" s="118">
        <v>1</v>
      </c>
      <c r="G237" s="62">
        <f>SUM(G241+G257)</f>
        <v>1527</v>
      </c>
      <c r="J237" s="219"/>
    </row>
    <row r="238" spans="2:10" ht="12.75" customHeight="1">
      <c r="B238" s="225" t="s">
        <v>13</v>
      </c>
      <c r="C238" s="226"/>
      <c r="D238" s="227"/>
      <c r="E238" s="118" t="s">
        <v>3</v>
      </c>
      <c r="F238" s="118">
        <v>2</v>
      </c>
      <c r="G238" s="62">
        <f>SUM(G242+G258)</f>
        <v>30837</v>
      </c>
      <c r="J238" s="219"/>
    </row>
    <row r="239" spans="2:10" ht="12.75" customHeight="1">
      <c r="B239" s="262" t="s">
        <v>14</v>
      </c>
      <c r="C239" s="271"/>
      <c r="D239" s="263"/>
      <c r="E239" s="118" t="s">
        <v>2</v>
      </c>
      <c r="F239" s="118">
        <v>3</v>
      </c>
      <c r="G239" s="61">
        <v>1406</v>
      </c>
      <c r="J239" s="219"/>
    </row>
    <row r="240" spans="2:10" ht="12.75" customHeight="1">
      <c r="B240" s="264"/>
      <c r="C240" s="272"/>
      <c r="D240" s="265"/>
      <c r="E240" s="118" t="s">
        <v>3</v>
      </c>
      <c r="F240" s="118">
        <v>4</v>
      </c>
      <c r="G240" s="61">
        <v>5437</v>
      </c>
      <c r="J240" s="219"/>
    </row>
    <row r="241" spans="2:10" ht="12.75" customHeight="1">
      <c r="B241" s="222" t="s">
        <v>15</v>
      </c>
      <c r="C241" s="223"/>
      <c r="D241" s="224"/>
      <c r="E241" s="118" t="s">
        <v>2</v>
      </c>
      <c r="F241" s="118">
        <v>5</v>
      </c>
      <c r="G241" s="62">
        <f>G243+G249+G251+G253+G255</f>
        <v>1117</v>
      </c>
      <c r="J241" s="219"/>
    </row>
    <row r="242" spans="2:10" ht="12.75" customHeight="1">
      <c r="B242" s="225" t="s">
        <v>16</v>
      </c>
      <c r="C242" s="226"/>
      <c r="D242" s="227"/>
      <c r="E242" s="118" t="s">
        <v>3</v>
      </c>
      <c r="F242" s="118">
        <v>6</v>
      </c>
      <c r="G242" s="62">
        <f>G244+G250+G252+G254+G256</f>
        <v>30306</v>
      </c>
      <c r="J242" s="219"/>
    </row>
    <row r="243" spans="2:10" ht="12.75" customHeight="1">
      <c r="B243" s="273" t="s">
        <v>17</v>
      </c>
      <c r="C243" s="262" t="s">
        <v>18</v>
      </c>
      <c r="D243" s="263"/>
      <c r="E243" s="118" t="s">
        <v>2</v>
      </c>
      <c r="F243" s="118">
        <v>7</v>
      </c>
      <c r="G243" s="61">
        <v>1008</v>
      </c>
      <c r="J243" s="219"/>
    </row>
    <row r="244" spans="2:10" ht="12.75" customHeight="1">
      <c r="B244" s="274"/>
      <c r="C244" s="264"/>
      <c r="D244" s="265"/>
      <c r="E244" s="118" t="s">
        <v>3</v>
      </c>
      <c r="F244" s="118">
        <v>8</v>
      </c>
      <c r="G244" s="61">
        <v>5206</v>
      </c>
      <c r="J244" s="219"/>
    </row>
    <row r="245" spans="2:10" ht="12.75" customHeight="1">
      <c r="B245" s="274"/>
      <c r="C245" s="276" t="s">
        <v>19</v>
      </c>
      <c r="D245" s="228" t="s">
        <v>147</v>
      </c>
      <c r="E245" s="118" t="s">
        <v>2</v>
      </c>
      <c r="F245" s="118">
        <v>9</v>
      </c>
      <c r="G245" s="61">
        <v>651</v>
      </c>
      <c r="J245" s="219"/>
    </row>
    <row r="246" spans="2:10" ht="12.75" customHeight="1">
      <c r="B246" s="274"/>
      <c r="C246" s="277"/>
      <c r="D246" s="229" t="s">
        <v>20</v>
      </c>
      <c r="E246" s="118" t="s">
        <v>3</v>
      </c>
      <c r="F246" s="118">
        <v>10</v>
      </c>
      <c r="G246" s="61">
        <v>4740</v>
      </c>
      <c r="J246" s="219"/>
    </row>
    <row r="247" spans="2:10" ht="12.75" customHeight="1">
      <c r="B247" s="274"/>
      <c r="C247" s="277"/>
      <c r="D247" s="228" t="s">
        <v>148</v>
      </c>
      <c r="E247" s="118" t="s">
        <v>2</v>
      </c>
      <c r="F247" s="118">
        <v>11</v>
      </c>
      <c r="G247" s="61">
        <v>18</v>
      </c>
      <c r="J247" s="219"/>
    </row>
    <row r="248" spans="2:10" ht="12.75" customHeight="1">
      <c r="B248" s="274"/>
      <c r="C248" s="278"/>
      <c r="D248" s="229" t="s">
        <v>21</v>
      </c>
      <c r="E248" s="118" t="s">
        <v>3</v>
      </c>
      <c r="F248" s="118">
        <v>12</v>
      </c>
      <c r="G248" s="61">
        <v>23</v>
      </c>
      <c r="J248" s="219"/>
    </row>
    <row r="249" spans="2:10" ht="12.75" customHeight="1">
      <c r="B249" s="274"/>
      <c r="C249" s="262" t="s">
        <v>22</v>
      </c>
      <c r="D249" s="263"/>
      <c r="E249" s="118" t="s">
        <v>2</v>
      </c>
      <c r="F249" s="118">
        <v>13</v>
      </c>
      <c r="G249" s="61">
        <v>59</v>
      </c>
      <c r="J249" s="219"/>
    </row>
    <row r="250" spans="2:10" ht="12.75" customHeight="1">
      <c r="B250" s="274"/>
      <c r="C250" s="264" t="s">
        <v>23</v>
      </c>
      <c r="D250" s="265"/>
      <c r="E250" s="118" t="s">
        <v>3</v>
      </c>
      <c r="F250" s="118">
        <v>14</v>
      </c>
      <c r="G250" s="61">
        <v>12332</v>
      </c>
      <c r="J250" s="219"/>
    </row>
    <row r="251" spans="2:10" ht="12.75" customHeight="1">
      <c r="B251" s="274"/>
      <c r="C251" s="262" t="s">
        <v>24</v>
      </c>
      <c r="D251" s="263"/>
      <c r="E251" s="118" t="s">
        <v>2</v>
      </c>
      <c r="F251" s="118">
        <v>15</v>
      </c>
      <c r="G251" s="61">
        <v>22</v>
      </c>
      <c r="J251" s="219"/>
    </row>
    <row r="252" spans="2:10" ht="12.75" customHeight="1">
      <c r="B252" s="274"/>
      <c r="C252" s="264"/>
      <c r="D252" s="265"/>
      <c r="E252" s="118" t="s">
        <v>3</v>
      </c>
      <c r="F252" s="118">
        <v>16</v>
      </c>
      <c r="G252" s="61">
        <v>12333</v>
      </c>
      <c r="J252" s="219"/>
    </row>
    <row r="253" spans="2:10" ht="12.75" customHeight="1">
      <c r="B253" s="274"/>
      <c r="C253" s="262" t="s">
        <v>25</v>
      </c>
      <c r="D253" s="263"/>
      <c r="E253" s="118" t="s">
        <v>2</v>
      </c>
      <c r="F253" s="118">
        <v>17</v>
      </c>
      <c r="G253" s="61">
        <v>27</v>
      </c>
      <c r="J253" s="219"/>
    </row>
    <row r="254" spans="2:10" ht="12.75" customHeight="1">
      <c r="B254" s="274"/>
      <c r="C254" s="264"/>
      <c r="D254" s="265"/>
      <c r="E254" s="118" t="s">
        <v>3</v>
      </c>
      <c r="F254" s="118">
        <v>18</v>
      </c>
      <c r="G254" s="61">
        <v>406</v>
      </c>
      <c r="J254" s="219"/>
    </row>
    <row r="255" spans="2:10" ht="12.75" customHeight="1">
      <c r="B255" s="274"/>
      <c r="C255" s="262" t="s">
        <v>26</v>
      </c>
      <c r="D255" s="263"/>
      <c r="E255" s="118" t="s">
        <v>2</v>
      </c>
      <c r="F255" s="118">
        <v>19</v>
      </c>
      <c r="G255" s="61">
        <v>1</v>
      </c>
      <c r="J255" s="219"/>
    </row>
    <row r="256" spans="2:10" ht="12.75" customHeight="1">
      <c r="B256" s="275"/>
      <c r="C256" s="266"/>
      <c r="D256" s="267"/>
      <c r="E256" s="118" t="s">
        <v>3</v>
      </c>
      <c r="F256" s="118">
        <v>20</v>
      </c>
      <c r="G256" s="61">
        <v>29</v>
      </c>
      <c r="J256" s="219"/>
    </row>
    <row r="257" spans="2:10" ht="12.75" customHeight="1">
      <c r="B257" s="108" t="s">
        <v>27</v>
      </c>
      <c r="C257" s="109"/>
      <c r="D257" s="110"/>
      <c r="E257" s="111" t="s">
        <v>2</v>
      </c>
      <c r="F257" s="111">
        <v>21</v>
      </c>
      <c r="G257" s="112">
        <v>410</v>
      </c>
      <c r="J257" s="219"/>
    </row>
    <row r="258" spans="2:10" ht="12.75" customHeight="1">
      <c r="B258" s="113" t="s">
        <v>28</v>
      </c>
      <c r="C258" s="114"/>
      <c r="D258" s="115"/>
      <c r="E258" s="111" t="s">
        <v>3</v>
      </c>
      <c r="F258" s="111">
        <v>22</v>
      </c>
      <c r="G258" s="112">
        <v>531</v>
      </c>
      <c r="J258" s="219"/>
    </row>
    <row r="262" spans="2:7" ht="12.75" customHeight="1">
      <c r="B262" s="230"/>
      <c r="C262" s="231"/>
      <c r="D262" s="232"/>
      <c r="E262" s="232"/>
      <c r="F262" s="232"/>
      <c r="G262" s="232"/>
    </row>
    <row r="263" spans="2:7" ht="12.75" customHeight="1">
      <c r="B263" s="230"/>
      <c r="C263" s="233"/>
      <c r="D263" s="234"/>
      <c r="E263" s="234"/>
      <c r="F263" s="234"/>
      <c r="G263" s="234"/>
    </row>
    <row r="264" spans="3:7" ht="12.75" customHeight="1">
      <c r="C264" s="231"/>
      <c r="D264" s="232"/>
      <c r="E264" s="232"/>
      <c r="F264" s="232"/>
      <c r="G264" s="232"/>
    </row>
    <row r="265" spans="3:7" ht="12.75" customHeight="1">
      <c r="C265" s="231"/>
      <c r="D265" s="232"/>
      <c r="E265" s="232"/>
      <c r="F265" s="232"/>
      <c r="G265" s="232"/>
    </row>
    <row r="266" spans="3:7" ht="12.75" customHeight="1">
      <c r="C266" s="231"/>
      <c r="D266" s="232"/>
      <c r="E266" s="232"/>
      <c r="F266" s="232"/>
      <c r="G266" s="232"/>
    </row>
    <row r="267" spans="3:7" ht="12.75" customHeight="1">
      <c r="C267" s="231"/>
      <c r="D267" s="232"/>
      <c r="E267" s="232"/>
      <c r="F267" s="232"/>
      <c r="G267" s="232"/>
    </row>
    <row r="268" spans="3:7" ht="12.75" customHeight="1">
      <c r="C268" s="47"/>
      <c r="D268" s="47"/>
      <c r="E268" s="47"/>
      <c r="F268" s="47"/>
      <c r="G268" s="47"/>
    </row>
    <row r="269" spans="3:7" ht="12.75" customHeight="1">
      <c r="C269" s="47"/>
      <c r="D269" s="47"/>
      <c r="E269" s="47"/>
      <c r="F269" s="47"/>
      <c r="G269" s="47"/>
    </row>
    <row r="281" spans="6:7" s="151" customFormat="1" ht="12.75" customHeight="1">
      <c r="F281" s="214"/>
      <c r="G281" s="215"/>
    </row>
    <row r="282" spans="2:7" ht="12.75" customHeight="1">
      <c r="B282" s="268" t="s">
        <v>149</v>
      </c>
      <c r="C282" s="269"/>
      <c r="D282" s="269"/>
      <c r="E282" s="269"/>
      <c r="F282" s="269"/>
      <c r="G282" s="269"/>
    </row>
    <row r="283" spans="2:7" ht="12.75" customHeight="1">
      <c r="B283" s="268" t="s">
        <v>65</v>
      </c>
      <c r="C283" s="269"/>
      <c r="D283" s="269"/>
      <c r="E283" s="269"/>
      <c r="F283" s="269"/>
      <c r="G283" s="269"/>
    </row>
    <row r="284" spans="2:7" ht="12.75" customHeight="1">
      <c r="B284" s="270" t="s">
        <v>161</v>
      </c>
      <c r="C284" s="269"/>
      <c r="D284" s="269"/>
      <c r="E284" s="269"/>
      <c r="F284" s="269"/>
      <c r="G284" s="269"/>
    </row>
    <row r="285" spans="2:7" ht="12.75" customHeight="1">
      <c r="B285" s="216"/>
      <c r="C285" s="217"/>
      <c r="D285" s="217"/>
      <c r="E285" s="217"/>
      <c r="F285" s="217"/>
      <c r="G285" s="217"/>
    </row>
    <row r="286" spans="2:7" ht="12.75" customHeight="1">
      <c r="B286" s="216"/>
      <c r="C286" s="217"/>
      <c r="D286" s="217"/>
      <c r="E286" s="217"/>
      <c r="F286" s="217"/>
      <c r="G286" s="217"/>
    </row>
    <row r="287" spans="2:4" ht="12.75" customHeight="1">
      <c r="B287" s="119" t="s">
        <v>10</v>
      </c>
      <c r="D287" s="119" t="s">
        <v>86</v>
      </c>
    </row>
    <row r="291" spans="4:7" ht="12.75" customHeight="1">
      <c r="D291" s="220"/>
      <c r="G291" s="221" t="s">
        <v>132</v>
      </c>
    </row>
    <row r="292" ht="12.75" customHeight="1">
      <c r="G292" s="221"/>
    </row>
    <row r="293" spans="2:10" ht="12.75" customHeight="1">
      <c r="B293" s="222" t="s">
        <v>150</v>
      </c>
      <c r="C293" s="223"/>
      <c r="D293" s="224"/>
      <c r="E293" s="118" t="s">
        <v>2</v>
      </c>
      <c r="F293" s="118">
        <v>1</v>
      </c>
      <c r="G293" s="62">
        <f>SUM(G297+G313)</f>
        <v>100539</v>
      </c>
      <c r="J293" s="219"/>
    </row>
    <row r="294" spans="2:10" ht="12.75" customHeight="1">
      <c r="B294" s="225" t="s">
        <v>13</v>
      </c>
      <c r="C294" s="226"/>
      <c r="D294" s="227"/>
      <c r="E294" s="118" t="s">
        <v>3</v>
      </c>
      <c r="F294" s="118">
        <v>2</v>
      </c>
      <c r="G294" s="62">
        <f>SUM(G298+G314)</f>
        <v>1044813</v>
      </c>
      <c r="J294" s="219"/>
    </row>
    <row r="295" spans="2:10" ht="12.75" customHeight="1">
      <c r="B295" s="262" t="s">
        <v>14</v>
      </c>
      <c r="C295" s="271"/>
      <c r="D295" s="263"/>
      <c r="E295" s="118" t="s">
        <v>2</v>
      </c>
      <c r="F295" s="118">
        <v>3</v>
      </c>
      <c r="G295" s="64">
        <f>G183+G239</f>
        <v>97809</v>
      </c>
      <c r="J295" s="219"/>
    </row>
    <row r="296" spans="2:10" ht="12.75" customHeight="1">
      <c r="B296" s="264"/>
      <c r="C296" s="272"/>
      <c r="D296" s="265"/>
      <c r="E296" s="118" t="s">
        <v>3</v>
      </c>
      <c r="F296" s="118">
        <v>4</v>
      </c>
      <c r="G296" s="64">
        <f>G184+G240</f>
        <v>254568</v>
      </c>
      <c r="J296" s="219"/>
    </row>
    <row r="297" spans="2:10" ht="12.75" customHeight="1">
      <c r="B297" s="222" t="s">
        <v>15</v>
      </c>
      <c r="C297" s="223"/>
      <c r="D297" s="224"/>
      <c r="E297" s="118" t="s">
        <v>2</v>
      </c>
      <c r="F297" s="118">
        <v>5</v>
      </c>
      <c r="G297" s="62">
        <f>G299+G305+G307+G309+G311</f>
        <v>65495</v>
      </c>
      <c r="J297" s="219"/>
    </row>
    <row r="298" spans="2:10" ht="12.75" customHeight="1">
      <c r="B298" s="225" t="s">
        <v>16</v>
      </c>
      <c r="C298" s="226"/>
      <c r="D298" s="227"/>
      <c r="E298" s="118" t="s">
        <v>3</v>
      </c>
      <c r="F298" s="118">
        <v>6</v>
      </c>
      <c r="G298" s="62">
        <f>G300+G306+G308+G310+G312</f>
        <v>965247</v>
      </c>
      <c r="J298" s="219"/>
    </row>
    <row r="299" spans="2:10" ht="12.75" customHeight="1">
      <c r="B299" s="273" t="s">
        <v>17</v>
      </c>
      <c r="C299" s="262" t="s">
        <v>18</v>
      </c>
      <c r="D299" s="263"/>
      <c r="E299" s="118" t="s">
        <v>2</v>
      </c>
      <c r="F299" s="118">
        <v>7</v>
      </c>
      <c r="G299" s="64">
        <f aca="true" t="shared" si="1" ref="G299:G314">G187+G243</f>
        <v>60386</v>
      </c>
      <c r="J299" s="219"/>
    </row>
    <row r="300" spans="2:10" ht="12.75" customHeight="1">
      <c r="B300" s="274"/>
      <c r="C300" s="264"/>
      <c r="D300" s="265"/>
      <c r="E300" s="118" t="s">
        <v>3</v>
      </c>
      <c r="F300" s="118">
        <v>8</v>
      </c>
      <c r="G300" s="64">
        <f t="shared" si="1"/>
        <v>182149</v>
      </c>
      <c r="J300" s="219"/>
    </row>
    <row r="301" spans="2:10" ht="12.75" customHeight="1">
      <c r="B301" s="274"/>
      <c r="C301" s="276" t="s">
        <v>19</v>
      </c>
      <c r="D301" s="228" t="s">
        <v>147</v>
      </c>
      <c r="E301" s="118" t="s">
        <v>2</v>
      </c>
      <c r="F301" s="118">
        <v>9</v>
      </c>
      <c r="G301" s="64">
        <f t="shared" si="1"/>
        <v>3620</v>
      </c>
      <c r="J301" s="219"/>
    </row>
    <row r="302" spans="2:10" ht="12.75" customHeight="1">
      <c r="B302" s="274"/>
      <c r="C302" s="277"/>
      <c r="D302" s="229" t="s">
        <v>20</v>
      </c>
      <c r="E302" s="118" t="s">
        <v>3</v>
      </c>
      <c r="F302" s="118">
        <v>10</v>
      </c>
      <c r="G302" s="64">
        <f t="shared" si="1"/>
        <v>63695</v>
      </c>
      <c r="J302" s="219"/>
    </row>
    <row r="303" spans="2:10" ht="12.75" customHeight="1">
      <c r="B303" s="274"/>
      <c r="C303" s="277"/>
      <c r="D303" s="228" t="s">
        <v>148</v>
      </c>
      <c r="E303" s="118" t="s">
        <v>2</v>
      </c>
      <c r="F303" s="118">
        <v>11</v>
      </c>
      <c r="G303" s="64">
        <f t="shared" si="1"/>
        <v>84</v>
      </c>
      <c r="J303" s="219"/>
    </row>
    <row r="304" spans="2:10" ht="12.75" customHeight="1">
      <c r="B304" s="274"/>
      <c r="C304" s="278"/>
      <c r="D304" s="229" t="s">
        <v>21</v>
      </c>
      <c r="E304" s="118" t="s">
        <v>3</v>
      </c>
      <c r="F304" s="118">
        <v>12</v>
      </c>
      <c r="G304" s="64">
        <f t="shared" si="1"/>
        <v>621</v>
      </c>
      <c r="J304" s="219"/>
    </row>
    <row r="305" spans="2:10" ht="12.75" customHeight="1">
      <c r="B305" s="274"/>
      <c r="C305" s="262" t="s">
        <v>22</v>
      </c>
      <c r="D305" s="263"/>
      <c r="E305" s="118" t="s">
        <v>2</v>
      </c>
      <c r="F305" s="118">
        <v>13</v>
      </c>
      <c r="G305" s="64">
        <f t="shared" si="1"/>
        <v>3705</v>
      </c>
      <c r="J305" s="219"/>
    </row>
    <row r="306" spans="2:10" ht="12.75" customHeight="1">
      <c r="B306" s="274"/>
      <c r="C306" s="264" t="s">
        <v>23</v>
      </c>
      <c r="D306" s="265"/>
      <c r="E306" s="118" t="s">
        <v>3</v>
      </c>
      <c r="F306" s="118">
        <v>14</v>
      </c>
      <c r="G306" s="64">
        <f t="shared" si="1"/>
        <v>504303</v>
      </c>
      <c r="J306" s="219"/>
    </row>
    <row r="307" spans="2:10" ht="12.75" customHeight="1">
      <c r="B307" s="274"/>
      <c r="C307" s="262" t="s">
        <v>24</v>
      </c>
      <c r="D307" s="263"/>
      <c r="E307" s="118" t="s">
        <v>2</v>
      </c>
      <c r="F307" s="118">
        <v>15</v>
      </c>
      <c r="G307" s="64">
        <f t="shared" si="1"/>
        <v>495</v>
      </c>
      <c r="J307" s="219"/>
    </row>
    <row r="308" spans="2:10" ht="12.75" customHeight="1">
      <c r="B308" s="274"/>
      <c r="C308" s="264"/>
      <c r="D308" s="265"/>
      <c r="E308" s="118" t="s">
        <v>3</v>
      </c>
      <c r="F308" s="118">
        <v>16</v>
      </c>
      <c r="G308" s="64">
        <f t="shared" si="1"/>
        <v>200517</v>
      </c>
      <c r="J308" s="219"/>
    </row>
    <row r="309" spans="2:10" ht="12.75" customHeight="1">
      <c r="B309" s="274"/>
      <c r="C309" s="262" t="s">
        <v>25</v>
      </c>
      <c r="D309" s="263"/>
      <c r="E309" s="118" t="s">
        <v>2</v>
      </c>
      <c r="F309" s="118">
        <v>17</v>
      </c>
      <c r="G309" s="64">
        <f t="shared" si="1"/>
        <v>768</v>
      </c>
      <c r="J309" s="219"/>
    </row>
    <row r="310" spans="2:10" ht="12.75" customHeight="1">
      <c r="B310" s="274"/>
      <c r="C310" s="264"/>
      <c r="D310" s="265"/>
      <c r="E310" s="118" t="s">
        <v>3</v>
      </c>
      <c r="F310" s="118">
        <v>18</v>
      </c>
      <c r="G310" s="64">
        <f t="shared" si="1"/>
        <v>71105</v>
      </c>
      <c r="J310" s="219"/>
    </row>
    <row r="311" spans="2:10" ht="12.75" customHeight="1">
      <c r="B311" s="274"/>
      <c r="C311" s="262" t="s">
        <v>26</v>
      </c>
      <c r="D311" s="263"/>
      <c r="E311" s="118" t="s">
        <v>2</v>
      </c>
      <c r="F311" s="118">
        <v>19</v>
      </c>
      <c r="G311" s="64">
        <f t="shared" si="1"/>
        <v>141</v>
      </c>
      <c r="J311" s="219"/>
    </row>
    <row r="312" spans="2:10" ht="12.75" customHeight="1">
      <c r="B312" s="275"/>
      <c r="C312" s="266"/>
      <c r="D312" s="267"/>
      <c r="E312" s="118" t="s">
        <v>3</v>
      </c>
      <c r="F312" s="118">
        <v>20</v>
      </c>
      <c r="G312" s="64">
        <f t="shared" si="1"/>
        <v>7173</v>
      </c>
      <c r="J312" s="219"/>
    </row>
    <row r="313" spans="2:10" ht="12.75" customHeight="1">
      <c r="B313" s="108" t="s">
        <v>27</v>
      </c>
      <c r="C313" s="109"/>
      <c r="D313" s="110"/>
      <c r="E313" s="111" t="s">
        <v>2</v>
      </c>
      <c r="F313" s="111">
        <v>21</v>
      </c>
      <c r="G313" s="64">
        <f t="shared" si="1"/>
        <v>35044</v>
      </c>
      <c r="J313" s="235"/>
    </row>
    <row r="314" spans="2:10" ht="12.75" customHeight="1">
      <c r="B314" s="113" t="s">
        <v>28</v>
      </c>
      <c r="C314" s="114"/>
      <c r="D314" s="115"/>
      <c r="E314" s="111" t="s">
        <v>3</v>
      </c>
      <c r="F314" s="111">
        <v>22</v>
      </c>
      <c r="G314" s="64">
        <f t="shared" si="1"/>
        <v>79566</v>
      </c>
      <c r="J314" s="235"/>
    </row>
    <row r="318" spans="2:7" ht="12.75" customHeight="1">
      <c r="B318" s="230"/>
      <c r="C318" s="231"/>
      <c r="D318" s="232"/>
      <c r="E318" s="232"/>
      <c r="F318" s="232"/>
      <c r="G318" s="232"/>
    </row>
    <row r="319" spans="2:7" ht="12.75" customHeight="1">
      <c r="B319" s="230"/>
      <c r="C319" s="233"/>
      <c r="D319" s="234"/>
      <c r="E319" s="234"/>
      <c r="F319" s="234"/>
      <c r="G319" s="234"/>
    </row>
    <row r="320" spans="3:7" ht="12.75" customHeight="1">
      <c r="C320" s="231"/>
      <c r="D320" s="232"/>
      <c r="E320" s="232"/>
      <c r="F320" s="232"/>
      <c r="G320" s="232"/>
    </row>
    <row r="321" spans="3:7" ht="12.75" customHeight="1">
      <c r="C321" s="231"/>
      <c r="D321" s="232"/>
      <c r="E321" s="232"/>
      <c r="F321" s="232"/>
      <c r="G321" s="232"/>
    </row>
    <row r="322" spans="3:7" ht="12.75" customHeight="1">
      <c r="C322" s="231"/>
      <c r="D322" s="232"/>
      <c r="E322" s="232"/>
      <c r="F322" s="232"/>
      <c r="G322" s="232"/>
    </row>
    <row r="323" spans="3:7" ht="12.75" customHeight="1">
      <c r="C323" s="231"/>
      <c r="D323" s="232"/>
      <c r="E323" s="232"/>
      <c r="F323" s="232"/>
      <c r="G323" s="232"/>
    </row>
    <row r="324" spans="3:7" ht="12.75" customHeight="1">
      <c r="C324" s="47"/>
      <c r="D324" s="47"/>
      <c r="E324" s="47"/>
      <c r="F324" s="47"/>
      <c r="G324" s="47"/>
    </row>
    <row r="325" spans="3:7" ht="12.75" customHeight="1">
      <c r="C325" s="47"/>
      <c r="D325" s="47"/>
      <c r="E325" s="47"/>
      <c r="F325" s="47"/>
      <c r="G325" s="47"/>
    </row>
  </sheetData>
  <sheetProtection/>
  <mergeCells count="72">
    <mergeCell ref="B299:B312"/>
    <mergeCell ref="C299:D300"/>
    <mergeCell ref="C301:C304"/>
    <mergeCell ref="C305:D305"/>
    <mergeCell ref="C306:D306"/>
    <mergeCell ref="C307:D308"/>
    <mergeCell ref="C309:D310"/>
    <mergeCell ref="C311:D312"/>
    <mergeCell ref="B282:G282"/>
    <mergeCell ref="B283:G283"/>
    <mergeCell ref="B284:G284"/>
    <mergeCell ref="B295:D296"/>
    <mergeCell ref="B243:B256"/>
    <mergeCell ref="C243:D244"/>
    <mergeCell ref="C245:C248"/>
    <mergeCell ref="C249:D249"/>
    <mergeCell ref="C250:D250"/>
    <mergeCell ref="C251:D252"/>
    <mergeCell ref="C253:D254"/>
    <mergeCell ref="C255:D256"/>
    <mergeCell ref="B226:G226"/>
    <mergeCell ref="B227:G227"/>
    <mergeCell ref="B228:G228"/>
    <mergeCell ref="B239:D240"/>
    <mergeCell ref="C133:C136"/>
    <mergeCell ref="C137:D137"/>
    <mergeCell ref="C138:D138"/>
    <mergeCell ref="C139:D140"/>
    <mergeCell ref="C141:D142"/>
    <mergeCell ref="C143:D144"/>
    <mergeCell ref="B170:G170"/>
    <mergeCell ref="B171:G171"/>
    <mergeCell ref="B172:G172"/>
    <mergeCell ref="B183:D184"/>
    <mergeCell ref="B114:G114"/>
    <mergeCell ref="B115:G115"/>
    <mergeCell ref="B116:G116"/>
    <mergeCell ref="B127:D128"/>
    <mergeCell ref="B131:B144"/>
    <mergeCell ref="C131:D132"/>
    <mergeCell ref="B187:B200"/>
    <mergeCell ref="C187:D188"/>
    <mergeCell ref="C189:C192"/>
    <mergeCell ref="C193:D193"/>
    <mergeCell ref="C194:D194"/>
    <mergeCell ref="C195:D196"/>
    <mergeCell ref="C197:D198"/>
    <mergeCell ref="C199:D200"/>
    <mergeCell ref="B75:B88"/>
    <mergeCell ref="C75:D76"/>
    <mergeCell ref="C77:C80"/>
    <mergeCell ref="C81:D81"/>
    <mergeCell ref="C82:D82"/>
    <mergeCell ref="C83:D84"/>
    <mergeCell ref="C85:D86"/>
    <mergeCell ref="C87:D88"/>
    <mergeCell ref="B2:G2"/>
    <mergeCell ref="B3:G3"/>
    <mergeCell ref="B4:G4"/>
    <mergeCell ref="B15:D16"/>
    <mergeCell ref="B19:B32"/>
    <mergeCell ref="C19:D20"/>
    <mergeCell ref="C21:C24"/>
    <mergeCell ref="C25:D25"/>
    <mergeCell ref="C26:D26"/>
    <mergeCell ref="C27:D28"/>
    <mergeCell ref="C29:D30"/>
    <mergeCell ref="C31:D32"/>
    <mergeCell ref="B58:G58"/>
    <mergeCell ref="B59:G59"/>
    <mergeCell ref="B60:G60"/>
    <mergeCell ref="B71:D7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23"/>
  <sheetViews>
    <sheetView workbookViewId="0" topLeftCell="A276">
      <selection activeCell="I302" sqref="I302"/>
    </sheetView>
  </sheetViews>
  <sheetFormatPr defaultColWidth="9.140625" defaultRowHeight="12.75" customHeight="1"/>
  <cols>
    <col min="1" max="1" width="1.7109375" style="241" customWidth="1"/>
    <col min="2" max="2" width="7.421875" style="241" customWidth="1"/>
    <col min="3" max="3" width="5.140625" style="241" customWidth="1"/>
    <col min="4" max="4" width="36.28125" style="241" customWidth="1"/>
    <col min="5" max="5" width="4.28125" style="258" customWidth="1"/>
    <col min="6" max="6" width="12.7109375" style="259" customWidth="1"/>
    <col min="7" max="7" width="12.7109375" style="244" customWidth="1"/>
    <col min="8" max="8" width="1.7109375" style="241" customWidth="1"/>
    <col min="9" max="16384" width="9.140625" style="241" customWidth="1"/>
  </cols>
  <sheetData>
    <row r="2" spans="2:7" s="120" customFormat="1" ht="12.75" customHeight="1">
      <c r="B2" s="268" t="s">
        <v>66</v>
      </c>
      <c r="C2" s="269"/>
      <c r="D2" s="269"/>
      <c r="E2" s="269"/>
      <c r="F2" s="269"/>
      <c r="G2" s="269"/>
    </row>
    <row r="3" spans="2:7" s="120" customFormat="1" ht="12.75" customHeight="1">
      <c r="B3" s="268" t="s">
        <v>67</v>
      </c>
      <c r="C3" s="269"/>
      <c r="D3" s="269"/>
      <c r="E3" s="269"/>
      <c r="F3" s="269"/>
      <c r="G3" s="269"/>
    </row>
    <row r="4" spans="2:7" s="120" customFormat="1" ht="12.75" customHeight="1">
      <c r="B4" s="270" t="s">
        <v>161</v>
      </c>
      <c r="C4" s="269"/>
      <c r="D4" s="269"/>
      <c r="E4" s="269"/>
      <c r="F4" s="269"/>
      <c r="G4" s="269"/>
    </row>
    <row r="5" spans="2:7" s="120" customFormat="1" ht="12.75" customHeight="1">
      <c r="B5" s="216"/>
      <c r="C5" s="217"/>
      <c r="D5" s="217"/>
      <c r="E5" s="217"/>
      <c r="F5" s="217"/>
      <c r="G5" s="217"/>
    </row>
    <row r="6" spans="2:7" s="120" customFormat="1" ht="12.75" customHeight="1">
      <c r="B6" s="216"/>
      <c r="C6" s="217"/>
      <c r="D6" s="217"/>
      <c r="E6" s="217"/>
      <c r="F6" s="217"/>
      <c r="G6" s="217"/>
    </row>
    <row r="7" spans="2:7" s="120" customFormat="1" ht="12.75" customHeight="1">
      <c r="B7" s="119"/>
      <c r="D7" s="119" t="s">
        <v>152</v>
      </c>
      <c r="F7" s="218"/>
      <c r="G7" s="219"/>
    </row>
    <row r="8" spans="6:7" s="120" customFormat="1" ht="12.75" customHeight="1">
      <c r="F8" s="218"/>
      <c r="G8" s="219"/>
    </row>
    <row r="9" spans="6:7" s="120" customFormat="1" ht="12.75" customHeight="1">
      <c r="F9" s="218"/>
      <c r="G9" s="219"/>
    </row>
    <row r="10" spans="6:7" s="120" customFormat="1" ht="12.75" customHeight="1">
      <c r="F10" s="218"/>
      <c r="G10" s="219"/>
    </row>
    <row r="11" spans="4:7" s="120" customFormat="1" ht="12.75" customHeight="1">
      <c r="D11" s="220"/>
      <c r="F11" s="218"/>
      <c r="G11" s="221" t="s">
        <v>121</v>
      </c>
    </row>
    <row r="13" spans="2:7" ht="12.75" customHeight="1">
      <c r="B13" s="297" t="s">
        <v>71</v>
      </c>
      <c r="C13" s="298"/>
      <c r="D13" s="292"/>
      <c r="E13" s="279" t="s">
        <v>72</v>
      </c>
      <c r="F13" s="240" t="s">
        <v>68</v>
      </c>
      <c r="G13" s="289" t="s">
        <v>70</v>
      </c>
    </row>
    <row r="14" spans="2:7" ht="12.75" customHeight="1">
      <c r="B14" s="299"/>
      <c r="C14" s="300"/>
      <c r="D14" s="301"/>
      <c r="E14" s="280"/>
      <c r="F14" s="243" t="s">
        <v>69</v>
      </c>
      <c r="G14" s="290"/>
    </row>
    <row r="15" spans="2:11" ht="12.75" customHeight="1">
      <c r="B15" s="236" t="s">
        <v>73</v>
      </c>
      <c r="C15" s="237"/>
      <c r="D15" s="238"/>
      <c r="E15" s="279">
        <v>1</v>
      </c>
      <c r="F15" s="282" t="s">
        <v>87</v>
      </c>
      <c r="G15" s="284">
        <f>SUM(G19+G21+G22)</f>
        <v>894074</v>
      </c>
      <c r="K15" s="244"/>
    </row>
    <row r="16" spans="2:11" ht="12.75" customHeight="1">
      <c r="B16" s="245" t="s">
        <v>74</v>
      </c>
      <c r="C16" s="246"/>
      <c r="D16" s="247"/>
      <c r="E16" s="281"/>
      <c r="F16" s="283"/>
      <c r="G16" s="285"/>
      <c r="K16" s="244"/>
    </row>
    <row r="17" spans="2:11" ht="12.75" customHeight="1">
      <c r="B17" s="245" t="s">
        <v>78</v>
      </c>
      <c r="C17" s="246"/>
      <c r="D17" s="247"/>
      <c r="E17" s="248">
        <v>2</v>
      </c>
      <c r="F17" s="249" t="s">
        <v>87</v>
      </c>
      <c r="G17" s="62">
        <f>G18+G21</f>
        <v>701818</v>
      </c>
      <c r="K17" s="244"/>
    </row>
    <row r="18" spans="2:11" ht="12.75" customHeight="1">
      <c r="B18" s="279" t="s">
        <v>29</v>
      </c>
      <c r="C18" s="237" t="s">
        <v>30</v>
      </c>
      <c r="D18" s="250"/>
      <c r="E18" s="251">
        <v>3</v>
      </c>
      <c r="F18" s="249" t="s">
        <v>87</v>
      </c>
      <c r="G18" s="62">
        <f>G19+G20</f>
        <v>683121</v>
      </c>
      <c r="K18" s="244"/>
    </row>
    <row r="19" spans="2:11" ht="12.75" customHeight="1">
      <c r="B19" s="280"/>
      <c r="C19" s="292" t="s">
        <v>29</v>
      </c>
      <c r="D19" s="247" t="s">
        <v>75</v>
      </c>
      <c r="E19" s="251">
        <v>4</v>
      </c>
      <c r="F19" s="249" t="s">
        <v>87</v>
      </c>
      <c r="G19" s="63">
        <v>672450</v>
      </c>
      <c r="K19" s="244"/>
    </row>
    <row r="20" spans="2:11" ht="12.75" customHeight="1">
      <c r="B20" s="280"/>
      <c r="C20" s="293"/>
      <c r="D20" s="247" t="s">
        <v>76</v>
      </c>
      <c r="E20" s="251">
        <v>5</v>
      </c>
      <c r="F20" s="249" t="s">
        <v>87</v>
      </c>
      <c r="G20" s="63">
        <v>10671</v>
      </c>
      <c r="K20" s="244"/>
    </row>
    <row r="21" spans="2:11" ht="12.75" customHeight="1">
      <c r="B21" s="281"/>
      <c r="C21" s="294" t="s">
        <v>146</v>
      </c>
      <c r="D21" s="295"/>
      <c r="E21" s="251">
        <v>6</v>
      </c>
      <c r="F21" s="249" t="s">
        <v>87</v>
      </c>
      <c r="G21" s="63">
        <v>18697</v>
      </c>
      <c r="K21" s="244"/>
    </row>
    <row r="22" spans="2:11" ht="12.75" customHeight="1">
      <c r="B22" s="252" t="s">
        <v>77</v>
      </c>
      <c r="C22" s="246"/>
      <c r="D22" s="250"/>
      <c r="E22" s="251">
        <v>7</v>
      </c>
      <c r="F22" s="62">
        <f>F23+F24</f>
        <v>41286</v>
      </c>
      <c r="G22" s="62">
        <f>G23+G24+G31</f>
        <v>202927</v>
      </c>
      <c r="J22" s="244"/>
      <c r="K22" s="244"/>
    </row>
    <row r="23" spans="2:11" ht="12.75" customHeight="1">
      <c r="B23" s="286" t="s">
        <v>29</v>
      </c>
      <c r="C23" s="236" t="s">
        <v>79</v>
      </c>
      <c r="D23" s="238"/>
      <c r="E23" s="239">
        <v>8</v>
      </c>
      <c r="F23" s="63">
        <v>7408</v>
      </c>
      <c r="G23" s="63">
        <v>29814</v>
      </c>
      <c r="J23" s="244"/>
      <c r="K23" s="244"/>
    </row>
    <row r="24" spans="2:11" ht="12.75" customHeight="1">
      <c r="B24" s="287"/>
      <c r="C24" s="236" t="s">
        <v>80</v>
      </c>
      <c r="D24" s="238"/>
      <c r="E24" s="279">
        <v>9</v>
      </c>
      <c r="F24" s="291">
        <f>F26+F27+F28+F29+F30</f>
        <v>33878</v>
      </c>
      <c r="G24" s="291">
        <f>G26+G27+G28+G29+G30</f>
        <v>74948</v>
      </c>
      <c r="J24" s="244"/>
      <c r="K24" s="244"/>
    </row>
    <row r="25" spans="2:11" ht="12.75" customHeight="1">
      <c r="B25" s="287"/>
      <c r="C25" s="245" t="s">
        <v>81</v>
      </c>
      <c r="D25" s="247"/>
      <c r="E25" s="281"/>
      <c r="F25" s="291"/>
      <c r="G25" s="291"/>
      <c r="J25" s="244"/>
      <c r="K25" s="244"/>
    </row>
    <row r="26" spans="2:11" ht="12.75" customHeight="1">
      <c r="B26" s="287"/>
      <c r="C26" s="286" t="s">
        <v>31</v>
      </c>
      <c r="D26" s="253" t="s">
        <v>32</v>
      </c>
      <c r="E26" s="251">
        <v>10</v>
      </c>
      <c r="F26" s="63">
        <v>32926</v>
      </c>
      <c r="G26" s="63">
        <v>62479</v>
      </c>
      <c r="J26" s="244"/>
      <c r="K26" s="244"/>
    </row>
    <row r="27" spans="2:11" ht="12.75" customHeight="1">
      <c r="B27" s="287"/>
      <c r="C27" s="287"/>
      <c r="D27" s="253" t="s">
        <v>82</v>
      </c>
      <c r="E27" s="251">
        <v>11</v>
      </c>
      <c r="F27" s="63">
        <v>464</v>
      </c>
      <c r="G27" s="63">
        <v>8661</v>
      </c>
      <c r="J27" s="244"/>
      <c r="K27" s="244"/>
    </row>
    <row r="28" spans="2:11" ht="12.75" customHeight="1">
      <c r="B28" s="287"/>
      <c r="C28" s="287"/>
      <c r="D28" s="253" t="s">
        <v>33</v>
      </c>
      <c r="E28" s="251">
        <v>12</v>
      </c>
      <c r="F28" s="63">
        <v>120</v>
      </c>
      <c r="G28" s="63">
        <v>1007</v>
      </c>
      <c r="J28" s="244"/>
      <c r="K28" s="244"/>
    </row>
    <row r="29" spans="2:11" ht="12.75" customHeight="1">
      <c r="B29" s="287"/>
      <c r="C29" s="287"/>
      <c r="D29" s="253" t="s">
        <v>34</v>
      </c>
      <c r="E29" s="251">
        <v>13</v>
      </c>
      <c r="F29" s="63">
        <v>331</v>
      </c>
      <c r="G29" s="63">
        <v>2240</v>
      </c>
      <c r="J29" s="244"/>
      <c r="K29" s="244"/>
    </row>
    <row r="30" spans="2:11" ht="12.75" customHeight="1">
      <c r="B30" s="287"/>
      <c r="C30" s="288"/>
      <c r="D30" s="253" t="s">
        <v>35</v>
      </c>
      <c r="E30" s="251">
        <v>14</v>
      </c>
      <c r="F30" s="63">
        <v>37</v>
      </c>
      <c r="G30" s="63">
        <v>561</v>
      </c>
      <c r="J30" s="244"/>
      <c r="K30" s="244"/>
    </row>
    <row r="31" spans="2:11" ht="12.75" customHeight="1">
      <c r="B31" s="287"/>
      <c r="C31" s="236" t="s">
        <v>36</v>
      </c>
      <c r="D31" s="238"/>
      <c r="E31" s="279">
        <v>15</v>
      </c>
      <c r="F31" s="289" t="s">
        <v>87</v>
      </c>
      <c r="G31" s="296">
        <v>98165</v>
      </c>
      <c r="K31" s="244"/>
    </row>
    <row r="32" spans="2:7" ht="12.75" customHeight="1">
      <c r="B32" s="288"/>
      <c r="C32" s="245" t="s">
        <v>83</v>
      </c>
      <c r="D32" s="247"/>
      <c r="E32" s="281"/>
      <c r="F32" s="290"/>
      <c r="G32" s="296"/>
    </row>
    <row r="33" spans="2:7" ht="12.75" customHeight="1">
      <c r="B33" s="254"/>
      <c r="C33" s="242"/>
      <c r="D33" s="242"/>
      <c r="E33" s="255"/>
      <c r="F33" s="256"/>
      <c r="G33" s="257"/>
    </row>
    <row r="35" spans="6:7" s="120" customFormat="1" ht="12.75" customHeight="1">
      <c r="F35" s="218"/>
      <c r="G35" s="219"/>
    </row>
    <row r="36" spans="6:7" s="120" customFormat="1" ht="12.75" customHeight="1">
      <c r="F36" s="218"/>
      <c r="G36" s="219"/>
    </row>
    <row r="37" spans="6:7" s="120" customFormat="1" ht="12.75" customHeight="1">
      <c r="F37" s="218"/>
      <c r="G37" s="219"/>
    </row>
    <row r="38" spans="6:7" s="120" customFormat="1" ht="12.75" customHeight="1">
      <c r="F38" s="218"/>
      <c r="G38" s="219"/>
    </row>
    <row r="39" spans="6:7" s="120" customFormat="1" ht="12.75" customHeight="1">
      <c r="F39" s="218"/>
      <c r="G39" s="219"/>
    </row>
    <row r="42" spans="5:7" ht="12.75" customHeight="1">
      <c r="E42" s="241"/>
      <c r="F42" s="241"/>
      <c r="G42" s="241"/>
    </row>
    <row r="43" spans="5:7" ht="12.75" customHeight="1">
      <c r="E43" s="241"/>
      <c r="F43" s="241"/>
      <c r="G43" s="241"/>
    </row>
    <row r="58" spans="2:7" s="120" customFormat="1" ht="12.75" customHeight="1">
      <c r="B58" s="268" t="s">
        <v>66</v>
      </c>
      <c r="C58" s="269"/>
      <c r="D58" s="269"/>
      <c r="E58" s="269"/>
      <c r="F58" s="269"/>
      <c r="G58" s="269"/>
    </row>
    <row r="59" spans="2:7" s="120" customFormat="1" ht="12.75" customHeight="1">
      <c r="B59" s="268" t="s">
        <v>67</v>
      </c>
      <c r="C59" s="269"/>
      <c r="D59" s="269"/>
      <c r="E59" s="269"/>
      <c r="F59" s="269"/>
      <c r="G59" s="269"/>
    </row>
    <row r="60" spans="2:7" s="120" customFormat="1" ht="12.75" customHeight="1">
      <c r="B60" s="270" t="s">
        <v>161</v>
      </c>
      <c r="C60" s="269"/>
      <c r="D60" s="269"/>
      <c r="E60" s="269"/>
      <c r="F60" s="269"/>
      <c r="G60" s="269"/>
    </row>
    <row r="61" spans="2:7" s="120" customFormat="1" ht="12.75" customHeight="1">
      <c r="B61" s="216"/>
      <c r="C61" s="217"/>
      <c r="D61" s="217"/>
      <c r="E61" s="217"/>
      <c r="F61" s="217"/>
      <c r="G61" s="217"/>
    </row>
    <row r="62" spans="2:7" s="120" customFormat="1" ht="12.75" customHeight="1">
      <c r="B62" s="216"/>
      <c r="C62" s="217"/>
      <c r="D62" s="217"/>
      <c r="E62" s="217"/>
      <c r="F62" s="217"/>
      <c r="G62" s="217"/>
    </row>
    <row r="63" spans="2:7" s="120" customFormat="1" ht="12.75" customHeight="1">
      <c r="B63" s="119" t="s">
        <v>10</v>
      </c>
      <c r="D63" s="119" t="s">
        <v>84</v>
      </c>
      <c r="F63" s="218"/>
      <c r="G63" s="219"/>
    </row>
    <row r="64" spans="6:7" s="120" customFormat="1" ht="12.75" customHeight="1">
      <c r="F64" s="218"/>
      <c r="G64" s="219"/>
    </row>
    <row r="65" spans="6:7" s="120" customFormat="1" ht="12.75" customHeight="1">
      <c r="F65" s="218"/>
      <c r="G65" s="219"/>
    </row>
    <row r="66" spans="6:7" s="120" customFormat="1" ht="12.75" customHeight="1">
      <c r="F66" s="218"/>
      <c r="G66" s="219"/>
    </row>
    <row r="67" spans="4:7" s="120" customFormat="1" ht="12.75" customHeight="1">
      <c r="D67" s="220"/>
      <c r="F67" s="218"/>
      <c r="G67" s="221" t="s">
        <v>122</v>
      </c>
    </row>
    <row r="69" spans="2:7" ht="12.75" customHeight="1">
      <c r="B69" s="297" t="s">
        <v>71</v>
      </c>
      <c r="C69" s="298"/>
      <c r="D69" s="292"/>
      <c r="E69" s="279" t="s">
        <v>72</v>
      </c>
      <c r="F69" s="240" t="s">
        <v>68</v>
      </c>
      <c r="G69" s="289" t="s">
        <v>70</v>
      </c>
    </row>
    <row r="70" spans="2:7" ht="12.75" customHeight="1">
      <c r="B70" s="299"/>
      <c r="C70" s="300"/>
      <c r="D70" s="301"/>
      <c r="E70" s="280"/>
      <c r="F70" s="243" t="s">
        <v>69</v>
      </c>
      <c r="G70" s="290"/>
    </row>
    <row r="71" spans="2:11" ht="12.75" customHeight="1">
      <c r="B71" s="236" t="s">
        <v>73</v>
      </c>
      <c r="C71" s="237"/>
      <c r="D71" s="238"/>
      <c r="E71" s="279">
        <v>1</v>
      </c>
      <c r="F71" s="282" t="s">
        <v>87</v>
      </c>
      <c r="G71" s="284">
        <f>SUM(G75+G77+G78)</f>
        <v>24527</v>
      </c>
      <c r="K71" s="244"/>
    </row>
    <row r="72" spans="2:11" ht="12.75" customHeight="1">
      <c r="B72" s="245" t="s">
        <v>74</v>
      </c>
      <c r="C72" s="246"/>
      <c r="D72" s="247"/>
      <c r="E72" s="281"/>
      <c r="F72" s="283"/>
      <c r="G72" s="285"/>
      <c r="K72" s="244"/>
    </row>
    <row r="73" spans="2:11" ht="12.75" customHeight="1">
      <c r="B73" s="245" t="s">
        <v>78</v>
      </c>
      <c r="C73" s="246"/>
      <c r="D73" s="247"/>
      <c r="E73" s="248">
        <v>2</v>
      </c>
      <c r="F73" s="249" t="s">
        <v>87</v>
      </c>
      <c r="G73" s="62">
        <f>G74+G77</f>
        <v>19393</v>
      </c>
      <c r="K73" s="244"/>
    </row>
    <row r="74" spans="2:11" ht="12.75" customHeight="1">
      <c r="B74" s="279" t="s">
        <v>29</v>
      </c>
      <c r="C74" s="237" t="s">
        <v>30</v>
      </c>
      <c r="D74" s="250"/>
      <c r="E74" s="251">
        <v>3</v>
      </c>
      <c r="F74" s="249" t="s">
        <v>87</v>
      </c>
      <c r="G74" s="62">
        <f>G75+G76</f>
        <v>19393</v>
      </c>
      <c r="K74" s="244"/>
    </row>
    <row r="75" spans="2:11" ht="12.75" customHeight="1">
      <c r="B75" s="280"/>
      <c r="C75" s="292" t="s">
        <v>29</v>
      </c>
      <c r="D75" s="247" t="s">
        <v>75</v>
      </c>
      <c r="E75" s="251">
        <v>4</v>
      </c>
      <c r="F75" s="249" t="s">
        <v>87</v>
      </c>
      <c r="G75" s="63">
        <v>19393</v>
      </c>
      <c r="K75" s="244"/>
    </row>
    <row r="76" spans="2:11" ht="12.75" customHeight="1">
      <c r="B76" s="280"/>
      <c r="C76" s="293"/>
      <c r="D76" s="247" t="s">
        <v>76</v>
      </c>
      <c r="E76" s="251">
        <v>5</v>
      </c>
      <c r="F76" s="249" t="s">
        <v>87</v>
      </c>
      <c r="G76" s="63">
        <v>0</v>
      </c>
      <c r="K76" s="244"/>
    </row>
    <row r="77" spans="2:11" ht="12.75" customHeight="1">
      <c r="B77" s="281"/>
      <c r="C77" s="294" t="s">
        <v>146</v>
      </c>
      <c r="D77" s="295"/>
      <c r="E77" s="251">
        <v>6</v>
      </c>
      <c r="F77" s="249" t="s">
        <v>87</v>
      </c>
      <c r="G77" s="63">
        <v>0</v>
      </c>
      <c r="K77" s="244"/>
    </row>
    <row r="78" spans="2:11" ht="12.75" customHeight="1">
      <c r="B78" s="252" t="s">
        <v>77</v>
      </c>
      <c r="C78" s="246"/>
      <c r="D78" s="250"/>
      <c r="E78" s="251">
        <v>7</v>
      </c>
      <c r="F78" s="62">
        <f>F79+F80</f>
        <v>108</v>
      </c>
      <c r="G78" s="62">
        <f>G79+G80+G87</f>
        <v>5134</v>
      </c>
      <c r="J78" s="244"/>
      <c r="K78" s="244"/>
    </row>
    <row r="79" spans="2:11" ht="12.75" customHeight="1">
      <c r="B79" s="286" t="s">
        <v>29</v>
      </c>
      <c r="C79" s="236" t="s">
        <v>79</v>
      </c>
      <c r="D79" s="238"/>
      <c r="E79" s="239">
        <v>8</v>
      </c>
      <c r="F79" s="63">
        <v>0</v>
      </c>
      <c r="G79" s="63">
        <v>0</v>
      </c>
      <c r="J79" s="244"/>
      <c r="K79" s="244"/>
    </row>
    <row r="80" spans="2:11" ht="12.75" customHeight="1">
      <c r="B80" s="287"/>
      <c r="C80" s="236" t="s">
        <v>80</v>
      </c>
      <c r="D80" s="238"/>
      <c r="E80" s="279">
        <v>9</v>
      </c>
      <c r="F80" s="291">
        <f>F82+F83+F84+F85+F86</f>
        <v>108</v>
      </c>
      <c r="G80" s="291">
        <f>G82+G83+G84+G85+G86</f>
        <v>1781</v>
      </c>
      <c r="J80" s="244"/>
      <c r="K80" s="244"/>
    </row>
    <row r="81" spans="2:11" ht="12.75" customHeight="1">
      <c r="B81" s="287"/>
      <c r="C81" s="245" t="s">
        <v>81</v>
      </c>
      <c r="D81" s="247"/>
      <c r="E81" s="281"/>
      <c r="F81" s="291"/>
      <c r="G81" s="291"/>
      <c r="J81" s="244"/>
      <c r="K81" s="244"/>
    </row>
    <row r="82" spans="2:11" ht="12.75" customHeight="1">
      <c r="B82" s="287"/>
      <c r="C82" s="286" t="s">
        <v>31</v>
      </c>
      <c r="D82" s="253" t="s">
        <v>32</v>
      </c>
      <c r="E82" s="251">
        <v>10</v>
      </c>
      <c r="F82" s="63">
        <v>1</v>
      </c>
      <c r="G82" s="63">
        <v>832</v>
      </c>
      <c r="J82" s="244"/>
      <c r="K82" s="244"/>
    </row>
    <row r="83" spans="2:11" ht="12.75" customHeight="1">
      <c r="B83" s="287"/>
      <c r="C83" s="287"/>
      <c r="D83" s="253" t="s">
        <v>82</v>
      </c>
      <c r="E83" s="251">
        <v>11</v>
      </c>
      <c r="F83" s="63">
        <v>107</v>
      </c>
      <c r="G83" s="63">
        <v>949</v>
      </c>
      <c r="J83" s="244"/>
      <c r="K83" s="244"/>
    </row>
    <row r="84" spans="2:11" ht="12.75" customHeight="1">
      <c r="B84" s="287"/>
      <c r="C84" s="287"/>
      <c r="D84" s="253" t="s">
        <v>33</v>
      </c>
      <c r="E84" s="251">
        <v>12</v>
      </c>
      <c r="F84" s="63">
        <v>0</v>
      </c>
      <c r="G84" s="63">
        <v>0</v>
      </c>
      <c r="J84" s="244"/>
      <c r="K84" s="244"/>
    </row>
    <row r="85" spans="2:11" ht="12.75" customHeight="1">
      <c r="B85" s="287"/>
      <c r="C85" s="287"/>
      <c r="D85" s="253" t="s">
        <v>34</v>
      </c>
      <c r="E85" s="251">
        <v>13</v>
      </c>
      <c r="F85" s="63">
        <v>0</v>
      </c>
      <c r="G85" s="63">
        <v>0</v>
      </c>
      <c r="J85" s="244"/>
      <c r="K85" s="244"/>
    </row>
    <row r="86" spans="2:11" ht="12.75" customHeight="1">
      <c r="B86" s="287"/>
      <c r="C86" s="288"/>
      <c r="D86" s="253" t="s">
        <v>35</v>
      </c>
      <c r="E86" s="251">
        <v>14</v>
      </c>
      <c r="F86" s="63">
        <v>0</v>
      </c>
      <c r="G86" s="63">
        <v>0</v>
      </c>
      <c r="J86" s="244"/>
      <c r="K86" s="244"/>
    </row>
    <row r="87" spans="2:11" ht="12.75" customHeight="1">
      <c r="B87" s="287"/>
      <c r="C87" s="236" t="s">
        <v>36</v>
      </c>
      <c r="D87" s="238"/>
      <c r="E87" s="279">
        <v>15</v>
      </c>
      <c r="F87" s="289" t="s">
        <v>87</v>
      </c>
      <c r="G87" s="296">
        <v>3353</v>
      </c>
      <c r="K87" s="244"/>
    </row>
    <row r="88" spans="2:7" ht="12.75" customHeight="1">
      <c r="B88" s="288"/>
      <c r="C88" s="245" t="s">
        <v>83</v>
      </c>
      <c r="D88" s="247"/>
      <c r="E88" s="281"/>
      <c r="F88" s="290"/>
      <c r="G88" s="296"/>
    </row>
    <row r="89" spans="2:7" ht="12.75" customHeight="1">
      <c r="B89" s="254"/>
      <c r="C89" s="242"/>
      <c r="D89" s="242"/>
      <c r="E89" s="255"/>
      <c r="F89" s="256"/>
      <c r="G89" s="257"/>
    </row>
    <row r="91" spans="6:7" s="120" customFormat="1" ht="12.75" customHeight="1">
      <c r="F91" s="218"/>
      <c r="G91" s="219"/>
    </row>
    <row r="92" spans="6:7" s="120" customFormat="1" ht="12.75" customHeight="1">
      <c r="F92" s="218"/>
      <c r="G92" s="219"/>
    </row>
    <row r="93" spans="6:7" s="120" customFormat="1" ht="12.75" customHeight="1">
      <c r="F93" s="218"/>
      <c r="G93" s="219"/>
    </row>
    <row r="94" spans="6:7" s="120" customFormat="1" ht="12.75" customHeight="1">
      <c r="F94" s="218"/>
      <c r="G94" s="219"/>
    </row>
    <row r="95" spans="6:7" s="120" customFormat="1" ht="12.75" customHeight="1">
      <c r="F95" s="218"/>
      <c r="G95" s="219"/>
    </row>
    <row r="98" spans="5:7" ht="12.75" customHeight="1">
      <c r="E98" s="241"/>
      <c r="F98" s="241"/>
      <c r="G98" s="241"/>
    </row>
    <row r="99" spans="5:7" ht="12.75" customHeight="1">
      <c r="E99" s="241"/>
      <c r="F99" s="241"/>
      <c r="G99" s="241"/>
    </row>
    <row r="114" spans="2:7" s="120" customFormat="1" ht="12.75" customHeight="1">
      <c r="B114" s="268" t="s">
        <v>66</v>
      </c>
      <c r="C114" s="269"/>
      <c r="D114" s="269"/>
      <c r="E114" s="269"/>
      <c r="F114" s="269"/>
      <c r="G114" s="269"/>
    </row>
    <row r="115" spans="2:7" s="120" customFormat="1" ht="12.75" customHeight="1">
      <c r="B115" s="268" t="s">
        <v>67</v>
      </c>
      <c r="C115" s="269"/>
      <c r="D115" s="269"/>
      <c r="E115" s="269"/>
      <c r="F115" s="269"/>
      <c r="G115" s="269"/>
    </row>
    <row r="116" spans="2:7" s="120" customFormat="1" ht="12.75" customHeight="1">
      <c r="B116" s="270" t="s">
        <v>161</v>
      </c>
      <c r="C116" s="269"/>
      <c r="D116" s="269"/>
      <c r="E116" s="269"/>
      <c r="F116" s="269"/>
      <c r="G116" s="269"/>
    </row>
    <row r="117" spans="2:7" s="120" customFormat="1" ht="12.75" customHeight="1">
      <c r="B117" s="216"/>
      <c r="C117" s="217"/>
      <c r="D117" s="217"/>
      <c r="E117" s="217"/>
      <c r="F117" s="217"/>
      <c r="G117" s="217"/>
    </row>
    <row r="118" spans="2:7" s="120" customFormat="1" ht="12.75" customHeight="1">
      <c r="B118" s="216"/>
      <c r="C118" s="217"/>
      <c r="D118" s="217"/>
      <c r="E118" s="217"/>
      <c r="F118" s="217"/>
      <c r="G118" s="217"/>
    </row>
    <row r="119" spans="2:7" s="120" customFormat="1" ht="12.75" customHeight="1">
      <c r="B119" s="119" t="s">
        <v>10</v>
      </c>
      <c r="D119" s="119" t="s">
        <v>85</v>
      </c>
      <c r="F119" s="218"/>
      <c r="G119" s="219"/>
    </row>
    <row r="120" spans="6:7" s="120" customFormat="1" ht="12.75" customHeight="1">
      <c r="F120" s="218"/>
      <c r="G120" s="219"/>
    </row>
    <row r="121" spans="6:7" s="120" customFormat="1" ht="12.75" customHeight="1">
      <c r="F121" s="218"/>
      <c r="G121" s="219"/>
    </row>
    <row r="122" spans="6:7" s="120" customFormat="1" ht="12.75" customHeight="1">
      <c r="F122" s="218"/>
      <c r="G122" s="219"/>
    </row>
    <row r="123" spans="4:7" s="120" customFormat="1" ht="12.75" customHeight="1">
      <c r="D123" s="220"/>
      <c r="F123" s="218"/>
      <c r="G123" s="221" t="s">
        <v>123</v>
      </c>
    </row>
    <row r="125" spans="2:7" ht="12.75" customHeight="1">
      <c r="B125" s="297" t="s">
        <v>71</v>
      </c>
      <c r="C125" s="298"/>
      <c r="D125" s="292"/>
      <c r="E125" s="279" t="s">
        <v>72</v>
      </c>
      <c r="F125" s="240" t="s">
        <v>68</v>
      </c>
      <c r="G125" s="289" t="s">
        <v>70</v>
      </c>
    </row>
    <row r="126" spans="2:7" ht="12.75" customHeight="1">
      <c r="B126" s="299"/>
      <c r="C126" s="300"/>
      <c r="D126" s="301"/>
      <c r="E126" s="280"/>
      <c r="F126" s="243" t="s">
        <v>69</v>
      </c>
      <c r="G126" s="290"/>
    </row>
    <row r="127" spans="2:11" ht="12.75" customHeight="1">
      <c r="B127" s="236" t="s">
        <v>73</v>
      </c>
      <c r="C127" s="237"/>
      <c r="D127" s="238"/>
      <c r="E127" s="279">
        <v>1</v>
      </c>
      <c r="F127" s="282" t="s">
        <v>87</v>
      </c>
      <c r="G127" s="284">
        <f>SUM(G131+G133+G134)</f>
        <v>44296</v>
      </c>
      <c r="K127" s="244"/>
    </row>
    <row r="128" spans="2:11" ht="12.75" customHeight="1">
      <c r="B128" s="245" t="s">
        <v>74</v>
      </c>
      <c r="C128" s="246"/>
      <c r="D128" s="247"/>
      <c r="E128" s="281"/>
      <c r="F128" s="283"/>
      <c r="G128" s="285"/>
      <c r="K128" s="244"/>
    </row>
    <row r="129" spans="2:11" ht="12.75" customHeight="1">
      <c r="B129" s="245" t="s">
        <v>78</v>
      </c>
      <c r="C129" s="246"/>
      <c r="D129" s="247"/>
      <c r="E129" s="248">
        <v>2</v>
      </c>
      <c r="F129" s="249" t="s">
        <v>87</v>
      </c>
      <c r="G129" s="62">
        <f>G130+G133</f>
        <v>41513</v>
      </c>
      <c r="K129" s="244"/>
    </row>
    <row r="130" spans="2:11" ht="12.75" customHeight="1">
      <c r="B130" s="279" t="s">
        <v>29</v>
      </c>
      <c r="C130" s="237" t="s">
        <v>30</v>
      </c>
      <c r="D130" s="250"/>
      <c r="E130" s="251">
        <v>3</v>
      </c>
      <c r="F130" s="249" t="s">
        <v>87</v>
      </c>
      <c r="G130" s="62">
        <f>G131+G132</f>
        <v>41513</v>
      </c>
      <c r="K130" s="244"/>
    </row>
    <row r="131" spans="2:11" ht="12.75" customHeight="1">
      <c r="B131" s="280"/>
      <c r="C131" s="292" t="s">
        <v>29</v>
      </c>
      <c r="D131" s="247" t="s">
        <v>75</v>
      </c>
      <c r="E131" s="251">
        <v>4</v>
      </c>
      <c r="F131" s="249" t="s">
        <v>87</v>
      </c>
      <c r="G131" s="63">
        <v>41464</v>
      </c>
      <c r="K131" s="244"/>
    </row>
    <row r="132" spans="2:11" ht="12.75" customHeight="1">
      <c r="B132" s="280"/>
      <c r="C132" s="293"/>
      <c r="D132" s="247" t="s">
        <v>76</v>
      </c>
      <c r="E132" s="251">
        <v>5</v>
      </c>
      <c r="F132" s="249" t="s">
        <v>87</v>
      </c>
      <c r="G132" s="63">
        <v>49</v>
      </c>
      <c r="K132" s="244"/>
    </row>
    <row r="133" spans="2:11" ht="12.75" customHeight="1">
      <c r="B133" s="281"/>
      <c r="C133" s="294" t="s">
        <v>146</v>
      </c>
      <c r="D133" s="295"/>
      <c r="E133" s="251">
        <v>6</v>
      </c>
      <c r="F133" s="249" t="s">
        <v>87</v>
      </c>
      <c r="G133" s="63">
        <v>0</v>
      </c>
      <c r="K133" s="244"/>
    </row>
    <row r="134" spans="2:11" ht="12.75" customHeight="1">
      <c r="B134" s="252" t="s">
        <v>77</v>
      </c>
      <c r="C134" s="246"/>
      <c r="D134" s="250"/>
      <c r="E134" s="251">
        <v>7</v>
      </c>
      <c r="F134" s="62">
        <f>F135+F136</f>
        <v>717</v>
      </c>
      <c r="G134" s="62">
        <f>G135+G136+G143</f>
        <v>2832</v>
      </c>
      <c r="J134" s="244"/>
      <c r="K134" s="244"/>
    </row>
    <row r="135" spans="2:11" ht="12.75" customHeight="1">
      <c r="B135" s="286" t="s">
        <v>29</v>
      </c>
      <c r="C135" s="236" t="s">
        <v>79</v>
      </c>
      <c r="D135" s="238"/>
      <c r="E135" s="239">
        <v>8</v>
      </c>
      <c r="F135" s="63">
        <v>69</v>
      </c>
      <c r="G135" s="63">
        <v>280</v>
      </c>
      <c r="J135" s="244"/>
      <c r="K135" s="244"/>
    </row>
    <row r="136" spans="2:11" ht="12.75" customHeight="1">
      <c r="B136" s="287"/>
      <c r="C136" s="236" t="s">
        <v>80</v>
      </c>
      <c r="D136" s="238"/>
      <c r="E136" s="279">
        <v>9</v>
      </c>
      <c r="F136" s="291">
        <f>F138+F139+F140+F141+F142</f>
        <v>648</v>
      </c>
      <c r="G136" s="291">
        <f>G138+G139+G140+G141+G142</f>
        <v>2306</v>
      </c>
      <c r="J136" s="244"/>
      <c r="K136" s="244"/>
    </row>
    <row r="137" spans="2:11" ht="12.75" customHeight="1">
      <c r="B137" s="287"/>
      <c r="C137" s="245" t="s">
        <v>81</v>
      </c>
      <c r="D137" s="247"/>
      <c r="E137" s="281"/>
      <c r="F137" s="291"/>
      <c r="G137" s="291"/>
      <c r="J137" s="244"/>
      <c r="K137" s="244"/>
    </row>
    <row r="138" spans="2:11" ht="12.75" customHeight="1">
      <c r="B138" s="287"/>
      <c r="C138" s="286" t="s">
        <v>31</v>
      </c>
      <c r="D138" s="253" t="s">
        <v>32</v>
      </c>
      <c r="E138" s="251">
        <v>10</v>
      </c>
      <c r="F138" s="63">
        <v>633</v>
      </c>
      <c r="G138" s="63">
        <v>1486</v>
      </c>
      <c r="J138" s="244"/>
      <c r="K138" s="244"/>
    </row>
    <row r="139" spans="2:11" ht="12.75" customHeight="1">
      <c r="B139" s="287"/>
      <c r="C139" s="287"/>
      <c r="D139" s="253" t="s">
        <v>82</v>
      </c>
      <c r="E139" s="251">
        <v>11</v>
      </c>
      <c r="F139" s="63">
        <v>3</v>
      </c>
      <c r="G139" s="63">
        <v>763</v>
      </c>
      <c r="J139" s="244"/>
      <c r="K139" s="244"/>
    </row>
    <row r="140" spans="2:11" ht="12.75" customHeight="1">
      <c r="B140" s="287"/>
      <c r="C140" s="287"/>
      <c r="D140" s="253" t="s">
        <v>33</v>
      </c>
      <c r="E140" s="251">
        <v>12</v>
      </c>
      <c r="F140" s="63">
        <v>3</v>
      </c>
      <c r="G140" s="63">
        <v>12</v>
      </c>
      <c r="J140" s="244"/>
      <c r="K140" s="244"/>
    </row>
    <row r="141" spans="2:11" ht="12.75" customHeight="1">
      <c r="B141" s="287"/>
      <c r="C141" s="287"/>
      <c r="D141" s="253" t="s">
        <v>34</v>
      </c>
      <c r="E141" s="251">
        <v>13</v>
      </c>
      <c r="F141" s="63">
        <v>7</v>
      </c>
      <c r="G141" s="63">
        <v>28</v>
      </c>
      <c r="J141" s="244"/>
      <c r="K141" s="244"/>
    </row>
    <row r="142" spans="2:11" ht="12.75" customHeight="1">
      <c r="B142" s="287"/>
      <c r="C142" s="288"/>
      <c r="D142" s="253" t="s">
        <v>35</v>
      </c>
      <c r="E142" s="251">
        <v>14</v>
      </c>
      <c r="F142" s="63">
        <v>2</v>
      </c>
      <c r="G142" s="63">
        <v>17</v>
      </c>
      <c r="J142" s="244"/>
      <c r="K142" s="244"/>
    </row>
    <row r="143" spans="2:11" ht="12.75" customHeight="1">
      <c r="B143" s="287"/>
      <c r="C143" s="236" t="s">
        <v>36</v>
      </c>
      <c r="D143" s="238"/>
      <c r="E143" s="279">
        <v>15</v>
      </c>
      <c r="F143" s="289" t="s">
        <v>87</v>
      </c>
      <c r="G143" s="296">
        <v>246</v>
      </c>
      <c r="K143" s="244"/>
    </row>
    <row r="144" spans="2:7" ht="12.75" customHeight="1">
      <c r="B144" s="288"/>
      <c r="C144" s="245" t="s">
        <v>83</v>
      </c>
      <c r="D144" s="247"/>
      <c r="E144" s="281"/>
      <c r="F144" s="290"/>
      <c r="G144" s="296"/>
    </row>
    <row r="145" spans="2:7" ht="12.75" customHeight="1">
      <c r="B145" s="254"/>
      <c r="C145" s="242"/>
      <c r="D145" s="242"/>
      <c r="E145" s="255"/>
      <c r="F145" s="256"/>
      <c r="G145" s="257"/>
    </row>
    <row r="147" spans="6:7" s="120" customFormat="1" ht="12.75" customHeight="1">
      <c r="F147" s="218"/>
      <c r="G147" s="219"/>
    </row>
    <row r="148" spans="6:7" s="120" customFormat="1" ht="12.75" customHeight="1">
      <c r="F148" s="218"/>
      <c r="G148" s="219"/>
    </row>
    <row r="149" spans="6:7" s="120" customFormat="1" ht="12.75" customHeight="1">
      <c r="F149" s="218"/>
      <c r="G149" s="219"/>
    </row>
    <row r="150" spans="6:7" s="120" customFormat="1" ht="12.75" customHeight="1">
      <c r="F150" s="218"/>
      <c r="G150" s="219"/>
    </row>
    <row r="151" spans="6:7" s="120" customFormat="1" ht="12.75" customHeight="1">
      <c r="F151" s="218"/>
      <c r="G151" s="219"/>
    </row>
    <row r="154" spans="5:7" ht="12.75" customHeight="1">
      <c r="E154" s="241"/>
      <c r="F154" s="241"/>
      <c r="G154" s="241"/>
    </row>
    <row r="155" spans="5:7" ht="12.75" customHeight="1">
      <c r="E155" s="241"/>
      <c r="F155" s="241"/>
      <c r="G155" s="241"/>
    </row>
    <row r="170" spans="2:7" s="120" customFormat="1" ht="12.75" customHeight="1">
      <c r="B170" s="268" t="s">
        <v>66</v>
      </c>
      <c r="C170" s="269"/>
      <c r="D170" s="269"/>
      <c r="E170" s="269"/>
      <c r="F170" s="269"/>
      <c r="G170" s="269"/>
    </row>
    <row r="171" spans="2:7" s="120" customFormat="1" ht="12.75" customHeight="1">
      <c r="B171" s="268" t="s">
        <v>67</v>
      </c>
      <c r="C171" s="269"/>
      <c r="D171" s="269"/>
      <c r="E171" s="269"/>
      <c r="F171" s="269"/>
      <c r="G171" s="269"/>
    </row>
    <row r="172" spans="2:7" s="120" customFormat="1" ht="12.75" customHeight="1">
      <c r="B172" s="270" t="s">
        <v>161</v>
      </c>
      <c r="C172" s="269"/>
      <c r="D172" s="269"/>
      <c r="E172" s="269"/>
      <c r="F172" s="269"/>
      <c r="G172" s="269"/>
    </row>
    <row r="173" spans="2:7" s="120" customFormat="1" ht="12.75" customHeight="1">
      <c r="B173" s="216"/>
      <c r="C173" s="217"/>
      <c r="D173" s="217"/>
      <c r="E173" s="217"/>
      <c r="F173" s="217"/>
      <c r="G173" s="217"/>
    </row>
    <row r="174" spans="2:7" s="120" customFormat="1" ht="12.75" customHeight="1">
      <c r="B174" s="216"/>
      <c r="C174" s="217"/>
      <c r="D174" s="217"/>
      <c r="E174" s="217"/>
      <c r="F174" s="217"/>
      <c r="G174" s="217"/>
    </row>
    <row r="175" spans="2:7" s="120" customFormat="1" ht="12.75" customHeight="1">
      <c r="B175" s="119" t="s">
        <v>10</v>
      </c>
      <c r="D175" s="119" t="s">
        <v>156</v>
      </c>
      <c r="F175" s="218"/>
      <c r="G175" s="219"/>
    </row>
    <row r="176" spans="6:7" s="120" customFormat="1" ht="12.75" customHeight="1">
      <c r="F176" s="218"/>
      <c r="G176" s="219"/>
    </row>
    <row r="177" spans="6:7" s="120" customFormat="1" ht="12.75" customHeight="1">
      <c r="F177" s="218"/>
      <c r="G177" s="219"/>
    </row>
    <row r="178" spans="6:7" s="120" customFormat="1" ht="12.75" customHeight="1">
      <c r="F178" s="218"/>
      <c r="G178" s="219"/>
    </row>
    <row r="179" spans="4:7" s="120" customFormat="1" ht="12.75" customHeight="1">
      <c r="D179" s="220"/>
      <c r="F179" s="218"/>
      <c r="G179" s="221" t="s">
        <v>124</v>
      </c>
    </row>
    <row r="181" spans="2:7" ht="12.75" customHeight="1">
      <c r="B181" s="297" t="s">
        <v>71</v>
      </c>
      <c r="C181" s="298"/>
      <c r="D181" s="292"/>
      <c r="E181" s="279" t="s">
        <v>72</v>
      </c>
      <c r="F181" s="240" t="s">
        <v>68</v>
      </c>
      <c r="G181" s="289" t="s">
        <v>70</v>
      </c>
    </row>
    <row r="182" spans="2:7" ht="12.75" customHeight="1">
      <c r="B182" s="299"/>
      <c r="C182" s="300"/>
      <c r="D182" s="301"/>
      <c r="E182" s="280"/>
      <c r="F182" s="243" t="s">
        <v>69</v>
      </c>
      <c r="G182" s="290"/>
    </row>
    <row r="183" spans="2:11" ht="12.75" customHeight="1">
      <c r="B183" s="236" t="s">
        <v>73</v>
      </c>
      <c r="C183" s="237"/>
      <c r="D183" s="238"/>
      <c r="E183" s="279">
        <v>1</v>
      </c>
      <c r="F183" s="282" t="s">
        <v>87</v>
      </c>
      <c r="G183" s="284">
        <f>SUM(G187+G189+G190)</f>
        <v>962897</v>
      </c>
      <c r="K183" s="244"/>
    </row>
    <row r="184" spans="2:11" ht="12.75" customHeight="1">
      <c r="B184" s="245" t="s">
        <v>74</v>
      </c>
      <c r="C184" s="246"/>
      <c r="D184" s="247"/>
      <c r="E184" s="281"/>
      <c r="F184" s="283"/>
      <c r="G184" s="285"/>
      <c r="K184" s="244"/>
    </row>
    <row r="185" spans="2:11" ht="12.75" customHeight="1">
      <c r="B185" s="245" t="s">
        <v>78</v>
      </c>
      <c r="C185" s="246"/>
      <c r="D185" s="247"/>
      <c r="E185" s="248">
        <v>2</v>
      </c>
      <c r="F185" s="249" t="s">
        <v>87</v>
      </c>
      <c r="G185" s="62">
        <f>G186+G189</f>
        <v>762724</v>
      </c>
      <c r="K185" s="244"/>
    </row>
    <row r="186" spans="2:11" ht="12.75" customHeight="1">
      <c r="B186" s="279" t="s">
        <v>29</v>
      </c>
      <c r="C186" s="237" t="s">
        <v>30</v>
      </c>
      <c r="D186" s="250"/>
      <c r="E186" s="251">
        <v>3</v>
      </c>
      <c r="F186" s="249" t="s">
        <v>87</v>
      </c>
      <c r="G186" s="62">
        <f>G187+G188</f>
        <v>744027</v>
      </c>
      <c r="K186" s="244"/>
    </row>
    <row r="187" spans="2:11" ht="12.75" customHeight="1">
      <c r="B187" s="280"/>
      <c r="C187" s="292" t="s">
        <v>29</v>
      </c>
      <c r="D187" s="247" t="s">
        <v>75</v>
      </c>
      <c r="E187" s="251">
        <v>4</v>
      </c>
      <c r="F187" s="249" t="s">
        <v>87</v>
      </c>
      <c r="G187" s="64">
        <f>G19+G75+G131</f>
        <v>733307</v>
      </c>
      <c r="K187" s="244"/>
    </row>
    <row r="188" spans="2:11" ht="12.75" customHeight="1">
      <c r="B188" s="280"/>
      <c r="C188" s="293"/>
      <c r="D188" s="247" t="s">
        <v>76</v>
      </c>
      <c r="E188" s="251">
        <v>5</v>
      </c>
      <c r="F188" s="249" t="s">
        <v>87</v>
      </c>
      <c r="G188" s="64">
        <f>G20+G76+G132</f>
        <v>10720</v>
      </c>
      <c r="K188" s="244"/>
    </row>
    <row r="189" spans="2:11" ht="12.75" customHeight="1">
      <c r="B189" s="281"/>
      <c r="C189" s="294" t="s">
        <v>146</v>
      </c>
      <c r="D189" s="295"/>
      <c r="E189" s="251">
        <v>6</v>
      </c>
      <c r="F189" s="249" t="s">
        <v>87</v>
      </c>
      <c r="G189" s="64">
        <f>G21+G77+G133</f>
        <v>18697</v>
      </c>
      <c r="K189" s="244"/>
    </row>
    <row r="190" spans="2:11" ht="12.75" customHeight="1">
      <c r="B190" s="252" t="s">
        <v>77</v>
      </c>
      <c r="C190" s="246"/>
      <c r="D190" s="250"/>
      <c r="E190" s="251">
        <v>7</v>
      </c>
      <c r="F190" s="62">
        <f>F191+F192</f>
        <v>42111</v>
      </c>
      <c r="G190" s="62">
        <f>G191+G192+G199</f>
        <v>210893</v>
      </c>
      <c r="J190" s="244"/>
      <c r="K190" s="244"/>
    </row>
    <row r="191" spans="2:11" ht="12.75" customHeight="1">
      <c r="B191" s="286" t="s">
        <v>29</v>
      </c>
      <c r="C191" s="236" t="s">
        <v>79</v>
      </c>
      <c r="D191" s="238"/>
      <c r="E191" s="239">
        <v>8</v>
      </c>
      <c r="F191" s="64">
        <f>F23+F79+F135</f>
        <v>7477</v>
      </c>
      <c r="G191" s="64">
        <f>G23+G79+G135</f>
        <v>30094</v>
      </c>
      <c r="J191" s="244"/>
      <c r="K191" s="244"/>
    </row>
    <row r="192" spans="2:11" ht="12.75" customHeight="1">
      <c r="B192" s="287"/>
      <c r="C192" s="236" t="s">
        <v>80</v>
      </c>
      <c r="D192" s="238"/>
      <c r="E192" s="279">
        <v>9</v>
      </c>
      <c r="F192" s="291">
        <f>F194+F195+F196+F197+F198</f>
        <v>34634</v>
      </c>
      <c r="G192" s="291">
        <f>G194+G195+G196+G197+G198</f>
        <v>79035</v>
      </c>
      <c r="J192" s="244"/>
      <c r="K192" s="244"/>
    </row>
    <row r="193" spans="2:11" ht="12.75" customHeight="1">
      <c r="B193" s="287"/>
      <c r="C193" s="245" t="s">
        <v>81</v>
      </c>
      <c r="D193" s="247"/>
      <c r="E193" s="281"/>
      <c r="F193" s="291"/>
      <c r="G193" s="291"/>
      <c r="J193" s="244"/>
      <c r="K193" s="244"/>
    </row>
    <row r="194" spans="2:11" ht="12.75" customHeight="1">
      <c r="B194" s="287"/>
      <c r="C194" s="286" t="s">
        <v>31</v>
      </c>
      <c r="D194" s="253" t="s">
        <v>32</v>
      </c>
      <c r="E194" s="251">
        <v>10</v>
      </c>
      <c r="F194" s="64">
        <f aca="true" t="shared" si="0" ref="F194:G198">F26+F82+F138</f>
        <v>33560</v>
      </c>
      <c r="G194" s="64">
        <f t="shared" si="0"/>
        <v>64797</v>
      </c>
      <c r="J194" s="244"/>
      <c r="K194" s="244"/>
    </row>
    <row r="195" spans="2:11" ht="12.75" customHeight="1">
      <c r="B195" s="287"/>
      <c r="C195" s="287"/>
      <c r="D195" s="253" t="s">
        <v>82</v>
      </c>
      <c r="E195" s="251">
        <v>11</v>
      </c>
      <c r="F195" s="64">
        <f t="shared" si="0"/>
        <v>574</v>
      </c>
      <c r="G195" s="64">
        <f t="shared" si="0"/>
        <v>10373</v>
      </c>
      <c r="J195" s="244"/>
      <c r="K195" s="244"/>
    </row>
    <row r="196" spans="2:11" ht="12.75" customHeight="1">
      <c r="B196" s="287"/>
      <c r="C196" s="287"/>
      <c r="D196" s="253" t="s">
        <v>33</v>
      </c>
      <c r="E196" s="251">
        <v>12</v>
      </c>
      <c r="F196" s="64">
        <f t="shared" si="0"/>
        <v>123</v>
      </c>
      <c r="G196" s="64">
        <f t="shared" si="0"/>
        <v>1019</v>
      </c>
      <c r="J196" s="244"/>
      <c r="K196" s="244"/>
    </row>
    <row r="197" spans="2:11" ht="12.75" customHeight="1">
      <c r="B197" s="287"/>
      <c r="C197" s="287"/>
      <c r="D197" s="253" t="s">
        <v>34</v>
      </c>
      <c r="E197" s="251">
        <v>13</v>
      </c>
      <c r="F197" s="64">
        <f t="shared" si="0"/>
        <v>338</v>
      </c>
      <c r="G197" s="64">
        <f t="shared" si="0"/>
        <v>2268</v>
      </c>
      <c r="J197" s="244"/>
      <c r="K197" s="244"/>
    </row>
    <row r="198" spans="2:11" ht="12.75" customHeight="1">
      <c r="B198" s="287"/>
      <c r="C198" s="288"/>
      <c r="D198" s="253" t="s">
        <v>35</v>
      </c>
      <c r="E198" s="251">
        <v>14</v>
      </c>
      <c r="F198" s="64">
        <f t="shared" si="0"/>
        <v>39</v>
      </c>
      <c r="G198" s="64">
        <f t="shared" si="0"/>
        <v>578</v>
      </c>
      <c r="J198" s="244"/>
      <c r="K198" s="244"/>
    </row>
    <row r="199" spans="2:11" ht="12.75" customHeight="1">
      <c r="B199" s="287"/>
      <c r="C199" s="236" t="s">
        <v>36</v>
      </c>
      <c r="D199" s="238"/>
      <c r="E199" s="279">
        <v>15</v>
      </c>
      <c r="F199" s="289" t="s">
        <v>87</v>
      </c>
      <c r="G199" s="302">
        <f>G31+G87+G143</f>
        <v>101764</v>
      </c>
      <c r="K199" s="244"/>
    </row>
    <row r="200" spans="2:7" ht="12.75" customHeight="1">
      <c r="B200" s="288"/>
      <c r="C200" s="245" t="s">
        <v>83</v>
      </c>
      <c r="D200" s="247"/>
      <c r="E200" s="281"/>
      <c r="F200" s="290"/>
      <c r="G200" s="302"/>
    </row>
    <row r="201" spans="2:7" ht="12.75" customHeight="1">
      <c r="B201" s="254"/>
      <c r="C201" s="242"/>
      <c r="D201" s="242"/>
      <c r="E201" s="255"/>
      <c r="F201" s="256"/>
      <c r="G201" s="257"/>
    </row>
    <row r="203" spans="6:7" s="120" customFormat="1" ht="12.75" customHeight="1">
      <c r="F203" s="218"/>
      <c r="G203" s="219"/>
    </row>
    <row r="204" spans="6:7" s="120" customFormat="1" ht="12.75" customHeight="1">
      <c r="F204" s="218"/>
      <c r="G204" s="219"/>
    </row>
    <row r="205" spans="6:7" s="120" customFormat="1" ht="12.75" customHeight="1">
      <c r="F205" s="218"/>
      <c r="G205" s="219"/>
    </row>
    <row r="206" spans="6:7" s="120" customFormat="1" ht="12.75" customHeight="1">
      <c r="F206" s="218"/>
      <c r="G206" s="219"/>
    </row>
    <row r="207" spans="6:7" s="120" customFormat="1" ht="12.75" customHeight="1">
      <c r="F207" s="218"/>
      <c r="G207" s="219"/>
    </row>
    <row r="210" spans="5:7" ht="12.75" customHeight="1">
      <c r="E210" s="241"/>
      <c r="F210" s="241"/>
      <c r="G210" s="241"/>
    </row>
    <row r="211" spans="5:7" ht="12.75" customHeight="1">
      <c r="E211" s="241"/>
      <c r="F211" s="241"/>
      <c r="G211" s="241"/>
    </row>
    <row r="226" spans="2:7" s="120" customFormat="1" ht="12.75" customHeight="1">
      <c r="B226" s="268" t="s">
        <v>66</v>
      </c>
      <c r="C226" s="269"/>
      <c r="D226" s="269"/>
      <c r="E226" s="269"/>
      <c r="F226" s="269"/>
      <c r="G226" s="269"/>
    </row>
    <row r="227" spans="2:7" s="120" customFormat="1" ht="12.75" customHeight="1">
      <c r="B227" s="268" t="s">
        <v>67</v>
      </c>
      <c r="C227" s="269"/>
      <c r="D227" s="269"/>
      <c r="E227" s="269"/>
      <c r="F227" s="269"/>
      <c r="G227" s="269"/>
    </row>
    <row r="228" spans="2:7" s="120" customFormat="1" ht="12.75" customHeight="1">
      <c r="B228" s="270" t="s">
        <v>161</v>
      </c>
      <c r="C228" s="269"/>
      <c r="D228" s="269"/>
      <c r="E228" s="269"/>
      <c r="F228" s="269"/>
      <c r="G228" s="269"/>
    </row>
    <row r="229" spans="2:7" s="120" customFormat="1" ht="12.75" customHeight="1">
      <c r="B229" s="216"/>
      <c r="C229" s="217"/>
      <c r="D229" s="217"/>
      <c r="E229" s="217"/>
      <c r="F229" s="217"/>
      <c r="G229" s="217"/>
    </row>
    <row r="230" spans="2:7" s="120" customFormat="1" ht="12.75" customHeight="1">
      <c r="B230" s="216"/>
      <c r="C230" s="217"/>
      <c r="D230" s="217"/>
      <c r="E230" s="217"/>
      <c r="F230" s="217"/>
      <c r="G230" s="217"/>
    </row>
    <row r="231" spans="2:7" s="120" customFormat="1" ht="12.75" customHeight="1">
      <c r="B231" s="119" t="s">
        <v>10</v>
      </c>
      <c r="D231" s="119" t="s">
        <v>153</v>
      </c>
      <c r="F231" s="218"/>
      <c r="G231" s="219"/>
    </row>
    <row r="232" spans="6:7" s="120" customFormat="1" ht="12.75" customHeight="1">
      <c r="F232" s="218"/>
      <c r="G232" s="219"/>
    </row>
    <row r="233" spans="6:7" s="120" customFormat="1" ht="12.75" customHeight="1">
      <c r="F233" s="218"/>
      <c r="G233" s="219"/>
    </row>
    <row r="234" spans="6:7" s="120" customFormat="1" ht="12.75" customHeight="1">
      <c r="F234" s="218"/>
      <c r="G234" s="219"/>
    </row>
    <row r="235" spans="4:7" s="120" customFormat="1" ht="12.75" customHeight="1">
      <c r="D235" s="220"/>
      <c r="F235" s="218"/>
      <c r="G235" s="221" t="s">
        <v>125</v>
      </c>
    </row>
    <row r="237" spans="2:7" ht="12.75" customHeight="1">
      <c r="B237" s="297" t="s">
        <v>71</v>
      </c>
      <c r="C237" s="298"/>
      <c r="D237" s="292"/>
      <c r="E237" s="279" t="s">
        <v>72</v>
      </c>
      <c r="F237" s="240" t="s">
        <v>68</v>
      </c>
      <c r="G237" s="289" t="s">
        <v>70</v>
      </c>
    </row>
    <row r="238" spans="2:7" ht="12.75" customHeight="1">
      <c r="B238" s="299"/>
      <c r="C238" s="300"/>
      <c r="D238" s="301"/>
      <c r="E238" s="280"/>
      <c r="F238" s="243" t="s">
        <v>69</v>
      </c>
      <c r="G238" s="290"/>
    </row>
    <row r="239" spans="2:11" ht="12.75" customHeight="1">
      <c r="B239" s="236" t="s">
        <v>73</v>
      </c>
      <c r="C239" s="237"/>
      <c r="D239" s="238"/>
      <c r="E239" s="279">
        <v>1</v>
      </c>
      <c r="F239" s="282" t="s">
        <v>87</v>
      </c>
      <c r="G239" s="284">
        <f>SUM(G243+G245+G246)</f>
        <v>65356</v>
      </c>
      <c r="K239" s="244"/>
    </row>
    <row r="240" spans="2:11" ht="12.75" customHeight="1">
      <c r="B240" s="245" t="s">
        <v>74</v>
      </c>
      <c r="C240" s="246"/>
      <c r="D240" s="247"/>
      <c r="E240" s="281"/>
      <c r="F240" s="283"/>
      <c r="G240" s="285"/>
      <c r="K240" s="244"/>
    </row>
    <row r="241" spans="2:11" ht="12.75" customHeight="1">
      <c r="B241" s="245" t="s">
        <v>78</v>
      </c>
      <c r="C241" s="246"/>
      <c r="D241" s="247"/>
      <c r="E241" s="248">
        <v>2</v>
      </c>
      <c r="F241" s="249" t="s">
        <v>87</v>
      </c>
      <c r="G241" s="62">
        <f>G242+G245</f>
        <v>62425</v>
      </c>
      <c r="K241" s="244"/>
    </row>
    <row r="242" spans="2:11" ht="12.75" customHeight="1">
      <c r="B242" s="279" t="s">
        <v>29</v>
      </c>
      <c r="C242" s="237" t="s">
        <v>30</v>
      </c>
      <c r="D242" s="250"/>
      <c r="E242" s="251">
        <v>3</v>
      </c>
      <c r="F242" s="249" t="s">
        <v>87</v>
      </c>
      <c r="G242" s="62">
        <f>G243+G244</f>
        <v>61782</v>
      </c>
      <c r="K242" s="244"/>
    </row>
    <row r="243" spans="2:11" ht="12.75" customHeight="1">
      <c r="B243" s="280"/>
      <c r="C243" s="292" t="s">
        <v>29</v>
      </c>
      <c r="D243" s="247" t="s">
        <v>75</v>
      </c>
      <c r="E243" s="251">
        <v>4</v>
      </c>
      <c r="F243" s="249" t="s">
        <v>87</v>
      </c>
      <c r="G243" s="63">
        <v>61528</v>
      </c>
      <c r="K243" s="244"/>
    </row>
    <row r="244" spans="2:11" ht="12.75" customHeight="1">
      <c r="B244" s="280"/>
      <c r="C244" s="293"/>
      <c r="D244" s="247" t="s">
        <v>76</v>
      </c>
      <c r="E244" s="251">
        <v>5</v>
      </c>
      <c r="F244" s="249" t="s">
        <v>87</v>
      </c>
      <c r="G244" s="63">
        <v>254</v>
      </c>
      <c r="K244" s="244"/>
    </row>
    <row r="245" spans="2:11" ht="12.75" customHeight="1">
      <c r="B245" s="281"/>
      <c r="C245" s="294" t="s">
        <v>146</v>
      </c>
      <c r="D245" s="295"/>
      <c r="E245" s="251">
        <v>6</v>
      </c>
      <c r="F245" s="249" t="s">
        <v>87</v>
      </c>
      <c r="G245" s="63">
        <v>643</v>
      </c>
      <c r="K245" s="244"/>
    </row>
    <row r="246" spans="2:11" ht="12.75" customHeight="1">
      <c r="B246" s="252" t="s">
        <v>77</v>
      </c>
      <c r="C246" s="246"/>
      <c r="D246" s="250"/>
      <c r="E246" s="251">
        <v>7</v>
      </c>
      <c r="F246" s="62">
        <f>F247+F248</f>
        <v>492</v>
      </c>
      <c r="G246" s="62">
        <f>G247+G248+G255</f>
        <v>3185</v>
      </c>
      <c r="J246" s="244"/>
      <c r="K246" s="244"/>
    </row>
    <row r="247" spans="2:11" ht="12.75" customHeight="1">
      <c r="B247" s="286" t="s">
        <v>29</v>
      </c>
      <c r="C247" s="236" t="s">
        <v>79</v>
      </c>
      <c r="D247" s="238"/>
      <c r="E247" s="239">
        <v>8</v>
      </c>
      <c r="F247" s="63">
        <v>70</v>
      </c>
      <c r="G247" s="63">
        <v>1219</v>
      </c>
      <c r="J247" s="244"/>
      <c r="K247" s="244"/>
    </row>
    <row r="248" spans="2:11" ht="12.75" customHeight="1">
      <c r="B248" s="287"/>
      <c r="C248" s="236" t="s">
        <v>80</v>
      </c>
      <c r="D248" s="238"/>
      <c r="E248" s="279">
        <v>9</v>
      </c>
      <c r="F248" s="291">
        <f>F250+F251+F252+F253+F254</f>
        <v>422</v>
      </c>
      <c r="G248" s="291">
        <f>G250+G251+G252+G253+G254</f>
        <v>531</v>
      </c>
      <c r="J248" s="244"/>
      <c r="K248" s="244"/>
    </row>
    <row r="249" spans="2:11" ht="12.75" customHeight="1">
      <c r="B249" s="287"/>
      <c r="C249" s="245" t="s">
        <v>81</v>
      </c>
      <c r="D249" s="247"/>
      <c r="E249" s="281"/>
      <c r="F249" s="291"/>
      <c r="G249" s="291"/>
      <c r="J249" s="244"/>
      <c r="K249" s="244"/>
    </row>
    <row r="250" spans="2:11" ht="12.75" customHeight="1">
      <c r="B250" s="287"/>
      <c r="C250" s="286" t="s">
        <v>31</v>
      </c>
      <c r="D250" s="253" t="s">
        <v>32</v>
      </c>
      <c r="E250" s="251">
        <v>10</v>
      </c>
      <c r="F250" s="63">
        <v>407</v>
      </c>
      <c r="G250" s="63">
        <v>231</v>
      </c>
      <c r="J250" s="244"/>
      <c r="K250" s="244"/>
    </row>
    <row r="251" spans="2:11" ht="12.75" customHeight="1">
      <c r="B251" s="287"/>
      <c r="C251" s="287"/>
      <c r="D251" s="253" t="s">
        <v>82</v>
      </c>
      <c r="E251" s="251">
        <v>11</v>
      </c>
      <c r="F251" s="63">
        <v>5</v>
      </c>
      <c r="G251" s="63">
        <v>252</v>
      </c>
      <c r="J251" s="244"/>
      <c r="K251" s="244"/>
    </row>
    <row r="252" spans="2:11" ht="12.75" customHeight="1">
      <c r="B252" s="287"/>
      <c r="C252" s="287"/>
      <c r="D252" s="253" t="s">
        <v>33</v>
      </c>
      <c r="E252" s="251">
        <v>12</v>
      </c>
      <c r="F252" s="63">
        <v>4</v>
      </c>
      <c r="G252" s="63">
        <v>35</v>
      </c>
      <c r="J252" s="244"/>
      <c r="K252" s="244"/>
    </row>
    <row r="253" spans="2:11" ht="12.75" customHeight="1">
      <c r="B253" s="287"/>
      <c r="C253" s="287"/>
      <c r="D253" s="253" t="s">
        <v>34</v>
      </c>
      <c r="E253" s="251">
        <v>13</v>
      </c>
      <c r="F253" s="63">
        <v>6</v>
      </c>
      <c r="G253" s="63">
        <v>13</v>
      </c>
      <c r="J253" s="244"/>
      <c r="K253" s="244"/>
    </row>
    <row r="254" spans="2:11" ht="12.75" customHeight="1">
      <c r="B254" s="287"/>
      <c r="C254" s="288"/>
      <c r="D254" s="253" t="s">
        <v>35</v>
      </c>
      <c r="E254" s="251">
        <v>14</v>
      </c>
      <c r="F254" s="63">
        <v>0</v>
      </c>
      <c r="G254" s="63">
        <v>0</v>
      </c>
      <c r="J254" s="244"/>
      <c r="K254" s="244"/>
    </row>
    <row r="255" spans="2:11" ht="12.75" customHeight="1">
      <c r="B255" s="287"/>
      <c r="C255" s="236" t="s">
        <v>36</v>
      </c>
      <c r="D255" s="238"/>
      <c r="E255" s="279">
        <v>15</v>
      </c>
      <c r="F255" s="289" t="s">
        <v>87</v>
      </c>
      <c r="G255" s="296">
        <v>1435</v>
      </c>
      <c r="K255" s="244"/>
    </row>
    <row r="256" spans="2:7" ht="12.75" customHeight="1">
      <c r="B256" s="288"/>
      <c r="C256" s="245" t="s">
        <v>83</v>
      </c>
      <c r="D256" s="247"/>
      <c r="E256" s="281"/>
      <c r="F256" s="290"/>
      <c r="G256" s="296"/>
    </row>
    <row r="257" spans="2:7" ht="12.75" customHeight="1">
      <c r="B257" s="254"/>
      <c r="C257" s="242"/>
      <c r="D257" s="242"/>
      <c r="E257" s="255"/>
      <c r="F257" s="256"/>
      <c r="G257" s="257"/>
    </row>
    <row r="259" spans="6:7" s="120" customFormat="1" ht="12.75" customHeight="1">
      <c r="F259" s="218"/>
      <c r="G259" s="219"/>
    </row>
    <row r="260" spans="6:7" s="120" customFormat="1" ht="12.75" customHeight="1">
      <c r="F260" s="218"/>
      <c r="G260" s="219"/>
    </row>
    <row r="261" spans="6:7" s="120" customFormat="1" ht="12.75" customHeight="1">
      <c r="F261" s="218"/>
      <c r="G261" s="219"/>
    </row>
    <row r="262" spans="6:7" s="120" customFormat="1" ht="12.75" customHeight="1">
      <c r="F262" s="218"/>
      <c r="G262" s="219"/>
    </row>
    <row r="263" spans="6:7" s="120" customFormat="1" ht="12.75" customHeight="1">
      <c r="F263" s="218"/>
      <c r="G263" s="219"/>
    </row>
    <row r="266" spans="5:7" ht="12.75" customHeight="1">
      <c r="E266" s="241"/>
      <c r="F266" s="241"/>
      <c r="G266" s="241"/>
    </row>
    <row r="267" spans="5:7" ht="12.75" customHeight="1">
      <c r="E267" s="241"/>
      <c r="F267" s="241"/>
      <c r="G267" s="241"/>
    </row>
    <row r="282" spans="2:7" s="120" customFormat="1" ht="12.75" customHeight="1">
      <c r="B282" s="268" t="s">
        <v>66</v>
      </c>
      <c r="C282" s="269"/>
      <c r="D282" s="269"/>
      <c r="E282" s="269"/>
      <c r="F282" s="269"/>
      <c r="G282" s="269"/>
    </row>
    <row r="283" spans="2:7" s="120" customFormat="1" ht="12.75" customHeight="1">
      <c r="B283" s="268" t="s">
        <v>67</v>
      </c>
      <c r="C283" s="269"/>
      <c r="D283" s="269"/>
      <c r="E283" s="269"/>
      <c r="F283" s="269"/>
      <c r="G283" s="269"/>
    </row>
    <row r="284" spans="2:7" s="120" customFormat="1" ht="12.75" customHeight="1">
      <c r="B284" s="270" t="s">
        <v>161</v>
      </c>
      <c r="C284" s="269"/>
      <c r="D284" s="269"/>
      <c r="E284" s="269"/>
      <c r="F284" s="269"/>
      <c r="G284" s="269"/>
    </row>
    <row r="285" spans="2:7" s="120" customFormat="1" ht="12.75" customHeight="1">
      <c r="B285" s="216"/>
      <c r="C285" s="217"/>
      <c r="D285" s="217"/>
      <c r="E285" s="217"/>
      <c r="F285" s="217"/>
      <c r="G285" s="217"/>
    </row>
    <row r="286" spans="2:7" s="120" customFormat="1" ht="12.75" customHeight="1">
      <c r="B286" s="216"/>
      <c r="C286" s="217"/>
      <c r="D286" s="217"/>
      <c r="E286" s="217"/>
      <c r="F286" s="217"/>
      <c r="G286" s="217"/>
    </row>
    <row r="287" spans="2:7" s="120" customFormat="1" ht="12.75" customHeight="1">
      <c r="B287" s="119" t="s">
        <v>10</v>
      </c>
      <c r="D287" s="119" t="s">
        <v>86</v>
      </c>
      <c r="F287" s="218"/>
      <c r="G287" s="219"/>
    </row>
    <row r="288" spans="6:7" s="120" customFormat="1" ht="12.75" customHeight="1">
      <c r="F288" s="218"/>
      <c r="G288" s="219"/>
    </row>
    <row r="289" spans="6:7" s="120" customFormat="1" ht="12.75" customHeight="1">
      <c r="F289" s="218"/>
      <c r="G289" s="219"/>
    </row>
    <row r="290" spans="6:7" s="120" customFormat="1" ht="12.75" customHeight="1">
      <c r="F290" s="218"/>
      <c r="G290" s="219"/>
    </row>
    <row r="291" spans="4:7" s="120" customFormat="1" ht="12.75" customHeight="1">
      <c r="D291" s="220"/>
      <c r="F291" s="218"/>
      <c r="G291" s="221" t="s">
        <v>126</v>
      </c>
    </row>
    <row r="293" spans="2:7" ht="12.75" customHeight="1">
      <c r="B293" s="297" t="s">
        <v>71</v>
      </c>
      <c r="C293" s="298"/>
      <c r="D293" s="292"/>
      <c r="E293" s="279" t="s">
        <v>72</v>
      </c>
      <c r="F293" s="240" t="s">
        <v>68</v>
      </c>
      <c r="G293" s="289" t="s">
        <v>70</v>
      </c>
    </row>
    <row r="294" spans="2:7" ht="12.75" customHeight="1">
      <c r="B294" s="299"/>
      <c r="C294" s="300"/>
      <c r="D294" s="301"/>
      <c r="E294" s="280"/>
      <c r="F294" s="243" t="s">
        <v>69</v>
      </c>
      <c r="G294" s="290"/>
    </row>
    <row r="295" spans="2:11" ht="12.75" customHeight="1">
      <c r="B295" s="236" t="s">
        <v>73</v>
      </c>
      <c r="C295" s="237"/>
      <c r="D295" s="238"/>
      <c r="E295" s="279">
        <v>1</v>
      </c>
      <c r="F295" s="282" t="s">
        <v>87</v>
      </c>
      <c r="G295" s="284">
        <f>SUM(G299+G301+G302)</f>
        <v>1028253</v>
      </c>
      <c r="K295" s="244"/>
    </row>
    <row r="296" spans="2:11" ht="12.75" customHeight="1">
      <c r="B296" s="245" t="s">
        <v>74</v>
      </c>
      <c r="C296" s="246"/>
      <c r="D296" s="247"/>
      <c r="E296" s="281"/>
      <c r="F296" s="283"/>
      <c r="G296" s="285"/>
      <c r="K296" s="244"/>
    </row>
    <row r="297" spans="2:11" ht="12.75" customHeight="1">
      <c r="B297" s="245" t="s">
        <v>78</v>
      </c>
      <c r="C297" s="246"/>
      <c r="D297" s="247"/>
      <c r="E297" s="248">
        <v>2</v>
      </c>
      <c r="F297" s="249" t="s">
        <v>87</v>
      </c>
      <c r="G297" s="62">
        <f>G298+G301</f>
        <v>825149</v>
      </c>
      <c r="K297" s="244"/>
    </row>
    <row r="298" spans="2:11" ht="12.75" customHeight="1">
      <c r="B298" s="279" t="s">
        <v>29</v>
      </c>
      <c r="C298" s="237" t="s">
        <v>30</v>
      </c>
      <c r="D298" s="250"/>
      <c r="E298" s="251">
        <v>3</v>
      </c>
      <c r="F298" s="249" t="s">
        <v>87</v>
      </c>
      <c r="G298" s="62">
        <f>G299+G300</f>
        <v>805809</v>
      </c>
      <c r="K298" s="244"/>
    </row>
    <row r="299" spans="2:11" ht="12.75" customHeight="1">
      <c r="B299" s="280"/>
      <c r="C299" s="292" t="s">
        <v>29</v>
      </c>
      <c r="D299" s="247" t="s">
        <v>75</v>
      </c>
      <c r="E299" s="251">
        <v>4</v>
      </c>
      <c r="F299" s="249" t="s">
        <v>87</v>
      </c>
      <c r="G299" s="64">
        <f>G187+G243</f>
        <v>794835</v>
      </c>
      <c r="K299" s="244"/>
    </row>
    <row r="300" spans="2:11" ht="12.75" customHeight="1">
      <c r="B300" s="280"/>
      <c r="C300" s="293"/>
      <c r="D300" s="247" t="s">
        <v>76</v>
      </c>
      <c r="E300" s="251">
        <v>5</v>
      </c>
      <c r="F300" s="249" t="s">
        <v>87</v>
      </c>
      <c r="G300" s="64">
        <f>G188+G244</f>
        <v>10974</v>
      </c>
      <c r="K300" s="244"/>
    </row>
    <row r="301" spans="2:11" ht="12.75" customHeight="1">
      <c r="B301" s="281"/>
      <c r="C301" s="294" t="s">
        <v>146</v>
      </c>
      <c r="D301" s="295"/>
      <c r="E301" s="251">
        <v>6</v>
      </c>
      <c r="F301" s="249" t="s">
        <v>87</v>
      </c>
      <c r="G301" s="64">
        <f>G189+G245</f>
        <v>19340</v>
      </c>
      <c r="K301" s="244"/>
    </row>
    <row r="302" spans="2:11" ht="12.75" customHeight="1">
      <c r="B302" s="252" t="s">
        <v>77</v>
      </c>
      <c r="C302" s="246"/>
      <c r="D302" s="250"/>
      <c r="E302" s="251">
        <v>7</v>
      </c>
      <c r="F302" s="62">
        <f>F303+F304</f>
        <v>42603</v>
      </c>
      <c r="G302" s="62">
        <f>G303+G304+G311</f>
        <v>214078</v>
      </c>
      <c r="J302" s="244"/>
      <c r="K302" s="244"/>
    </row>
    <row r="303" spans="2:11" ht="12.75" customHeight="1">
      <c r="B303" s="286" t="s">
        <v>29</v>
      </c>
      <c r="C303" s="236" t="s">
        <v>79</v>
      </c>
      <c r="D303" s="238"/>
      <c r="E303" s="239">
        <v>8</v>
      </c>
      <c r="F303" s="64">
        <f>F191+F247</f>
        <v>7547</v>
      </c>
      <c r="G303" s="64">
        <f>G191+G247</f>
        <v>31313</v>
      </c>
      <c r="J303" s="244"/>
      <c r="K303" s="244"/>
    </row>
    <row r="304" spans="2:11" ht="12.75" customHeight="1">
      <c r="B304" s="287"/>
      <c r="C304" s="236" t="s">
        <v>80</v>
      </c>
      <c r="D304" s="238"/>
      <c r="E304" s="279">
        <v>9</v>
      </c>
      <c r="F304" s="291">
        <f>F306+F307+F308+F309+F310</f>
        <v>35056</v>
      </c>
      <c r="G304" s="291">
        <f>G306+G307+G308+G309+G310</f>
        <v>79566</v>
      </c>
      <c r="J304" s="244"/>
      <c r="K304" s="244"/>
    </row>
    <row r="305" spans="2:11" ht="12.75" customHeight="1">
      <c r="B305" s="287"/>
      <c r="C305" s="245" t="s">
        <v>81</v>
      </c>
      <c r="D305" s="247"/>
      <c r="E305" s="281"/>
      <c r="F305" s="291"/>
      <c r="G305" s="291"/>
      <c r="J305" s="244"/>
      <c r="K305" s="244"/>
    </row>
    <row r="306" spans="2:11" ht="12.75" customHeight="1">
      <c r="B306" s="287"/>
      <c r="C306" s="286" t="s">
        <v>31</v>
      </c>
      <c r="D306" s="253" t="s">
        <v>32</v>
      </c>
      <c r="E306" s="251">
        <v>10</v>
      </c>
      <c r="F306" s="64">
        <f aca="true" t="shared" si="1" ref="F306:G310">F194+F250</f>
        <v>33967</v>
      </c>
      <c r="G306" s="64">
        <f t="shared" si="1"/>
        <v>65028</v>
      </c>
      <c r="J306" s="244"/>
      <c r="K306" s="244"/>
    </row>
    <row r="307" spans="2:11" ht="12.75" customHeight="1">
      <c r="B307" s="287"/>
      <c r="C307" s="287"/>
      <c r="D307" s="253" t="s">
        <v>82</v>
      </c>
      <c r="E307" s="251">
        <v>11</v>
      </c>
      <c r="F307" s="64">
        <f t="shared" si="1"/>
        <v>579</v>
      </c>
      <c r="G307" s="64">
        <f t="shared" si="1"/>
        <v>10625</v>
      </c>
      <c r="J307" s="244"/>
      <c r="K307" s="244"/>
    </row>
    <row r="308" spans="2:11" ht="12.75" customHeight="1">
      <c r="B308" s="287"/>
      <c r="C308" s="287"/>
      <c r="D308" s="253" t="s">
        <v>33</v>
      </c>
      <c r="E308" s="251">
        <v>12</v>
      </c>
      <c r="F308" s="64">
        <f t="shared" si="1"/>
        <v>127</v>
      </c>
      <c r="G308" s="64">
        <f t="shared" si="1"/>
        <v>1054</v>
      </c>
      <c r="J308" s="244"/>
      <c r="K308" s="244"/>
    </row>
    <row r="309" spans="2:11" ht="12.75" customHeight="1">
      <c r="B309" s="287"/>
      <c r="C309" s="287"/>
      <c r="D309" s="253" t="s">
        <v>34</v>
      </c>
      <c r="E309" s="251">
        <v>13</v>
      </c>
      <c r="F309" s="64">
        <f t="shared" si="1"/>
        <v>344</v>
      </c>
      <c r="G309" s="64">
        <f t="shared" si="1"/>
        <v>2281</v>
      </c>
      <c r="J309" s="244"/>
      <c r="K309" s="244"/>
    </row>
    <row r="310" spans="2:11" ht="12.75" customHeight="1">
      <c r="B310" s="287"/>
      <c r="C310" s="288"/>
      <c r="D310" s="253" t="s">
        <v>35</v>
      </c>
      <c r="E310" s="251">
        <v>14</v>
      </c>
      <c r="F310" s="64">
        <f t="shared" si="1"/>
        <v>39</v>
      </c>
      <c r="G310" s="64">
        <f t="shared" si="1"/>
        <v>578</v>
      </c>
      <c r="J310" s="244"/>
      <c r="K310" s="244"/>
    </row>
    <row r="311" spans="2:11" ht="12.75" customHeight="1">
      <c r="B311" s="287"/>
      <c r="C311" s="236" t="s">
        <v>36</v>
      </c>
      <c r="D311" s="238"/>
      <c r="E311" s="279">
        <v>15</v>
      </c>
      <c r="F311" s="289" t="s">
        <v>87</v>
      </c>
      <c r="G311" s="302">
        <f>G199+G255</f>
        <v>103199</v>
      </c>
      <c r="K311" s="244"/>
    </row>
    <row r="312" spans="2:7" ht="12.75" customHeight="1">
      <c r="B312" s="288"/>
      <c r="C312" s="245" t="s">
        <v>83</v>
      </c>
      <c r="D312" s="247"/>
      <c r="E312" s="281"/>
      <c r="F312" s="290"/>
      <c r="G312" s="302"/>
    </row>
    <row r="313" spans="2:7" ht="12.75" customHeight="1">
      <c r="B313" s="254"/>
      <c r="C313" s="242"/>
      <c r="D313" s="242"/>
      <c r="E313" s="255"/>
      <c r="F313" s="256"/>
      <c r="G313" s="257"/>
    </row>
    <row r="315" spans="6:7" s="120" customFormat="1" ht="12.75" customHeight="1">
      <c r="F315" s="218"/>
      <c r="G315" s="219"/>
    </row>
    <row r="316" spans="6:7" s="120" customFormat="1" ht="12.75" customHeight="1">
      <c r="F316" s="218"/>
      <c r="G316" s="219"/>
    </row>
    <row r="317" spans="6:7" s="120" customFormat="1" ht="12.75" customHeight="1">
      <c r="F317" s="218"/>
      <c r="G317" s="219"/>
    </row>
    <row r="318" spans="6:7" s="120" customFormat="1" ht="12.75" customHeight="1">
      <c r="F318" s="218"/>
      <c r="G318" s="219"/>
    </row>
    <row r="319" spans="6:7" s="120" customFormat="1" ht="12.75" customHeight="1">
      <c r="F319" s="218"/>
      <c r="G319" s="219"/>
    </row>
    <row r="322" spans="5:7" ht="12.75" customHeight="1">
      <c r="E322" s="241"/>
      <c r="F322" s="241"/>
      <c r="G322" s="241"/>
    </row>
    <row r="323" spans="5:7" ht="12.75" customHeight="1">
      <c r="E323" s="241"/>
      <c r="F323" s="241"/>
      <c r="G323" s="241"/>
    </row>
  </sheetData>
  <sheetProtection/>
  <mergeCells count="120">
    <mergeCell ref="B303:B312"/>
    <mergeCell ref="E304:E305"/>
    <mergeCell ref="F304:F305"/>
    <mergeCell ref="G304:G305"/>
    <mergeCell ref="C306:C310"/>
    <mergeCell ref="E311:E312"/>
    <mergeCell ref="F311:F312"/>
    <mergeCell ref="G311:G312"/>
    <mergeCell ref="E295:E296"/>
    <mergeCell ref="F295:F296"/>
    <mergeCell ref="G295:G296"/>
    <mergeCell ref="B298:B301"/>
    <mergeCell ref="C299:C300"/>
    <mergeCell ref="C301:D301"/>
    <mergeCell ref="B282:G282"/>
    <mergeCell ref="B283:G283"/>
    <mergeCell ref="B284:G284"/>
    <mergeCell ref="B293:D294"/>
    <mergeCell ref="E293:E294"/>
    <mergeCell ref="G293:G294"/>
    <mergeCell ref="B247:B256"/>
    <mergeCell ref="E248:E249"/>
    <mergeCell ref="F248:F249"/>
    <mergeCell ref="G248:G249"/>
    <mergeCell ref="C250:C254"/>
    <mergeCell ref="E255:E256"/>
    <mergeCell ref="F255:F256"/>
    <mergeCell ref="G255:G256"/>
    <mergeCell ref="E239:E240"/>
    <mergeCell ref="F239:F240"/>
    <mergeCell ref="G239:G240"/>
    <mergeCell ref="B242:B245"/>
    <mergeCell ref="C243:C244"/>
    <mergeCell ref="C245:D245"/>
    <mergeCell ref="B226:G226"/>
    <mergeCell ref="B227:G227"/>
    <mergeCell ref="B228:G228"/>
    <mergeCell ref="B237:D238"/>
    <mergeCell ref="E237:E238"/>
    <mergeCell ref="G237:G238"/>
    <mergeCell ref="B191:B200"/>
    <mergeCell ref="E192:E193"/>
    <mergeCell ref="F192:F193"/>
    <mergeCell ref="G192:G193"/>
    <mergeCell ref="C194:C198"/>
    <mergeCell ref="E199:E200"/>
    <mergeCell ref="F199:F200"/>
    <mergeCell ref="G199:G200"/>
    <mergeCell ref="E183:E184"/>
    <mergeCell ref="F183:F184"/>
    <mergeCell ref="G183:G184"/>
    <mergeCell ref="B186:B189"/>
    <mergeCell ref="C187:C188"/>
    <mergeCell ref="C189:D189"/>
    <mergeCell ref="B172:G172"/>
    <mergeCell ref="B181:D182"/>
    <mergeCell ref="E181:E182"/>
    <mergeCell ref="G181:G182"/>
    <mergeCell ref="B135:B144"/>
    <mergeCell ref="E136:E137"/>
    <mergeCell ref="F136:F137"/>
    <mergeCell ref="G136:G137"/>
    <mergeCell ref="C138:C142"/>
    <mergeCell ref="E143:E144"/>
    <mergeCell ref="F143:F144"/>
    <mergeCell ref="G143:G144"/>
    <mergeCell ref="G127:G128"/>
    <mergeCell ref="B130:B133"/>
    <mergeCell ref="C131:C132"/>
    <mergeCell ref="C133:D133"/>
    <mergeCell ref="B114:G114"/>
    <mergeCell ref="B115:G115"/>
    <mergeCell ref="B170:G170"/>
    <mergeCell ref="B171:G171"/>
    <mergeCell ref="B116:G116"/>
    <mergeCell ref="B125:D126"/>
    <mergeCell ref="E125:E126"/>
    <mergeCell ref="G125:G126"/>
    <mergeCell ref="E127:E128"/>
    <mergeCell ref="F127:F128"/>
    <mergeCell ref="B79:B88"/>
    <mergeCell ref="E80:E81"/>
    <mergeCell ref="F80:F81"/>
    <mergeCell ref="G80:G81"/>
    <mergeCell ref="C82:C86"/>
    <mergeCell ref="E87:E88"/>
    <mergeCell ref="F87:F88"/>
    <mergeCell ref="G87:G88"/>
    <mergeCell ref="E71:E72"/>
    <mergeCell ref="F71:F72"/>
    <mergeCell ref="G71:G72"/>
    <mergeCell ref="B74:B77"/>
    <mergeCell ref="C75:C76"/>
    <mergeCell ref="C77:D77"/>
    <mergeCell ref="B58:G58"/>
    <mergeCell ref="B59:G59"/>
    <mergeCell ref="B60:G60"/>
    <mergeCell ref="B69:D70"/>
    <mergeCell ref="E69:E70"/>
    <mergeCell ref="G69:G70"/>
    <mergeCell ref="C19:C20"/>
    <mergeCell ref="C21:D21"/>
    <mergeCell ref="G31:G32"/>
    <mergeCell ref="G24:G25"/>
    <mergeCell ref="B18:B21"/>
    <mergeCell ref="B2:G2"/>
    <mergeCell ref="B3:G3"/>
    <mergeCell ref="B4:G4"/>
    <mergeCell ref="G13:G14"/>
    <mergeCell ref="B13:D14"/>
    <mergeCell ref="E13:E14"/>
    <mergeCell ref="E15:E16"/>
    <mergeCell ref="F15:F16"/>
    <mergeCell ref="G15:G16"/>
    <mergeCell ref="B23:B32"/>
    <mergeCell ref="C26:C30"/>
    <mergeCell ref="E31:E32"/>
    <mergeCell ref="F31:F32"/>
    <mergeCell ref="E24:E25"/>
    <mergeCell ref="F24:F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1"/>
  <sheetViews>
    <sheetView zoomScale="120" zoomScaleNormal="120" zoomScalePageLayoutView="0" workbookViewId="0" topLeftCell="A280">
      <selection activeCell="M428" sqref="M428"/>
    </sheetView>
  </sheetViews>
  <sheetFormatPr defaultColWidth="9.140625" defaultRowHeight="12.75" customHeight="1"/>
  <cols>
    <col min="1" max="1" width="1.7109375" style="1" customWidth="1"/>
    <col min="2" max="9" width="10.7109375" style="1" customWidth="1"/>
    <col min="10" max="10" width="1.7109375" style="1" customWidth="1"/>
    <col min="11" max="16384" width="9.140625" style="1" customWidth="1"/>
  </cols>
  <sheetData>
    <row r="2" spans="2:9" ht="12.75" customHeight="1">
      <c r="B2" s="308" t="s">
        <v>11</v>
      </c>
      <c r="C2" s="308"/>
      <c r="D2" s="308"/>
      <c r="E2" s="308"/>
      <c r="F2" s="308"/>
      <c r="G2" s="308"/>
      <c r="H2" s="308"/>
      <c r="I2" s="308"/>
    </row>
    <row r="3" spans="1:9" ht="12.75" customHeight="1">
      <c r="A3" s="308" t="s">
        <v>161</v>
      </c>
      <c r="B3" s="308"/>
      <c r="C3" s="308"/>
      <c r="D3" s="308"/>
      <c r="E3" s="308"/>
      <c r="F3" s="308"/>
      <c r="G3" s="308"/>
      <c r="H3" s="308"/>
      <c r="I3" s="308"/>
    </row>
    <row r="4" spans="1:9" ht="12.75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9" ht="12.75" customHeight="1">
      <c r="A5" s="48"/>
      <c r="B5" s="48"/>
      <c r="C5" s="48"/>
      <c r="D5" s="48"/>
      <c r="E5" s="48"/>
      <c r="F5" s="48"/>
      <c r="G5" s="48"/>
      <c r="H5" s="48"/>
      <c r="I5" s="48"/>
    </row>
    <row r="6" spans="2:5" ht="12.75" customHeight="1">
      <c r="B6" s="186"/>
      <c r="C6" s="186"/>
      <c r="D6" s="186"/>
      <c r="E6" s="186"/>
    </row>
    <row r="7" spans="2:9" ht="12.75" customHeight="1">
      <c r="B7" s="119" t="s">
        <v>10</v>
      </c>
      <c r="C7" s="186"/>
      <c r="D7" s="119" t="s">
        <v>152</v>
      </c>
      <c r="E7" s="186"/>
      <c r="I7" s="4" t="s">
        <v>133</v>
      </c>
    </row>
    <row r="8" ht="12.75" customHeight="1" thickBot="1">
      <c r="B8" s="3"/>
    </row>
    <row r="9" spans="2:9" ht="12.75" customHeight="1">
      <c r="B9" s="305" t="s">
        <v>0</v>
      </c>
      <c r="C9" s="303" t="s">
        <v>7</v>
      </c>
      <c r="D9" s="305" t="s">
        <v>1</v>
      </c>
      <c r="E9" s="309"/>
      <c r="F9" s="309"/>
      <c r="G9" s="309"/>
      <c r="H9" s="309"/>
      <c r="I9" s="310"/>
    </row>
    <row r="10" spans="2:9" ht="12.75" customHeight="1" thickBot="1">
      <c r="B10" s="306"/>
      <c r="C10" s="304"/>
      <c r="D10" s="74" t="s">
        <v>162</v>
      </c>
      <c r="E10" s="75">
        <v>2009</v>
      </c>
      <c r="F10" s="75">
        <v>2010</v>
      </c>
      <c r="G10" s="75">
        <v>2011</v>
      </c>
      <c r="H10" s="75">
        <v>2012</v>
      </c>
      <c r="I10" s="76">
        <v>2013</v>
      </c>
    </row>
    <row r="11" spans="2:9" ht="12.75" customHeight="1">
      <c r="B11" s="305" t="s">
        <v>6</v>
      </c>
      <c r="C11" s="168" t="s">
        <v>2</v>
      </c>
      <c r="D11" s="31">
        <v>98520</v>
      </c>
      <c r="E11" s="187">
        <v>96907</v>
      </c>
      <c r="F11" s="187">
        <v>99105</v>
      </c>
      <c r="G11" s="187">
        <v>99390</v>
      </c>
      <c r="H11" s="187">
        <v>96068</v>
      </c>
      <c r="I11" s="188">
        <v>96423</v>
      </c>
    </row>
    <row r="12" spans="2:9" ht="12.75" customHeight="1">
      <c r="B12" s="307"/>
      <c r="C12" s="72" t="s">
        <v>3</v>
      </c>
      <c r="D12" s="189">
        <v>935860</v>
      </c>
      <c r="E12" s="189">
        <v>931964</v>
      </c>
      <c r="F12" s="189">
        <v>939496</v>
      </c>
      <c r="G12" s="189">
        <v>944688</v>
      </c>
      <c r="H12" s="189">
        <v>942925</v>
      </c>
      <c r="I12" s="190">
        <v>946320</v>
      </c>
    </row>
    <row r="13" spans="2:9" ht="12.75" customHeight="1" thickBot="1">
      <c r="B13" s="306"/>
      <c r="C13" s="73" t="s">
        <v>4</v>
      </c>
      <c r="D13" s="78">
        <f aca="true" t="shared" si="0" ref="D13:I13">D12/D11</f>
        <v>9.499187982135608</v>
      </c>
      <c r="E13" s="18">
        <f t="shared" si="0"/>
        <v>9.617096804152435</v>
      </c>
      <c r="F13" s="18">
        <f t="shared" si="0"/>
        <v>9.479804248019777</v>
      </c>
      <c r="G13" s="18">
        <f t="shared" si="0"/>
        <v>9.504859643827347</v>
      </c>
      <c r="H13" s="18">
        <f t="shared" si="0"/>
        <v>9.815182995378274</v>
      </c>
      <c r="I13" s="18">
        <f t="shared" si="0"/>
        <v>9.814255934787344</v>
      </c>
    </row>
    <row r="14" spans="2:9" ht="12.75" customHeight="1">
      <c r="B14" s="318" t="s">
        <v>8</v>
      </c>
      <c r="C14" s="71" t="s">
        <v>2</v>
      </c>
      <c r="D14" s="165">
        <v>53821</v>
      </c>
      <c r="E14" s="166">
        <v>58995</v>
      </c>
      <c r="F14" s="166">
        <v>59756</v>
      </c>
      <c r="G14" s="166">
        <v>61235</v>
      </c>
      <c r="H14" s="166">
        <v>62025</v>
      </c>
      <c r="I14" s="167">
        <v>62545</v>
      </c>
    </row>
    <row r="15" spans="2:9" ht="12.75" customHeight="1">
      <c r="B15" s="319"/>
      <c r="C15" s="72" t="s">
        <v>5</v>
      </c>
      <c r="D15" s="33">
        <f aca="true" t="shared" si="1" ref="D15:I15">D14/D11*100</f>
        <v>54.62951684937069</v>
      </c>
      <c r="E15" s="77">
        <f t="shared" si="1"/>
        <v>60.877955152878535</v>
      </c>
      <c r="F15" s="77">
        <f t="shared" si="1"/>
        <v>60.29564603198627</v>
      </c>
      <c r="G15" s="77">
        <f t="shared" si="1"/>
        <v>61.610826038836905</v>
      </c>
      <c r="H15" s="77">
        <f t="shared" si="1"/>
        <v>64.56364241995254</v>
      </c>
      <c r="I15" s="79">
        <f t="shared" si="1"/>
        <v>64.86522925028261</v>
      </c>
    </row>
    <row r="16" spans="2:9" ht="12.75" customHeight="1">
      <c r="B16" s="319"/>
      <c r="C16" s="72" t="s">
        <v>3</v>
      </c>
      <c r="D16" s="32">
        <v>835399</v>
      </c>
      <c r="E16" s="2">
        <v>844048</v>
      </c>
      <c r="F16" s="2">
        <v>849187</v>
      </c>
      <c r="G16" s="2">
        <v>857660</v>
      </c>
      <c r="H16" s="2">
        <v>864794</v>
      </c>
      <c r="I16" s="52">
        <v>871372</v>
      </c>
    </row>
    <row r="17" spans="2:9" ht="12.75" customHeight="1">
      <c r="B17" s="319"/>
      <c r="C17" s="72" t="s">
        <v>5</v>
      </c>
      <c r="D17" s="15">
        <f aca="true" t="shared" si="2" ref="D17:I17">D16/D12*100</f>
        <v>89.26538157416708</v>
      </c>
      <c r="E17" s="17">
        <f t="shared" si="2"/>
        <v>90.56658840899433</v>
      </c>
      <c r="F17" s="17">
        <f t="shared" si="2"/>
        <v>90.38750564132259</v>
      </c>
      <c r="G17" s="17">
        <f t="shared" si="2"/>
        <v>90.78764629168572</v>
      </c>
      <c r="H17" s="17">
        <f t="shared" si="2"/>
        <v>91.71397513057772</v>
      </c>
      <c r="I17" s="53">
        <f t="shared" si="2"/>
        <v>92.08005748583989</v>
      </c>
    </row>
    <row r="18" spans="2:9" ht="12.75" customHeight="1" thickBot="1">
      <c r="B18" s="320"/>
      <c r="C18" s="73" t="s">
        <v>4</v>
      </c>
      <c r="D18" s="16">
        <f aca="true" t="shared" si="3" ref="D18:I18">D16/D14</f>
        <v>15.521803756897866</v>
      </c>
      <c r="E18" s="18">
        <f t="shared" si="3"/>
        <v>14.30711077209933</v>
      </c>
      <c r="F18" s="18">
        <f t="shared" si="3"/>
        <v>14.210907691277864</v>
      </c>
      <c r="G18" s="18">
        <f t="shared" si="3"/>
        <v>14.006042296072508</v>
      </c>
      <c r="H18" s="18">
        <f t="shared" si="3"/>
        <v>13.94266827891979</v>
      </c>
      <c r="I18" s="54">
        <f t="shared" si="3"/>
        <v>13.931921016867856</v>
      </c>
    </row>
    <row r="20" ht="12.75" customHeight="1">
      <c r="I20" s="4"/>
    </row>
    <row r="21" ht="12.75" customHeight="1" thickBot="1"/>
    <row r="22" spans="2:9" ht="12.75" customHeight="1">
      <c r="B22" s="305" t="s">
        <v>0</v>
      </c>
      <c r="C22" s="303" t="s">
        <v>7</v>
      </c>
      <c r="D22" s="305" t="s">
        <v>9</v>
      </c>
      <c r="E22" s="309"/>
      <c r="F22" s="309"/>
      <c r="G22" s="309"/>
      <c r="H22" s="309"/>
      <c r="I22" s="310"/>
    </row>
    <row r="23" spans="2:9" ht="12.75" customHeight="1" thickBot="1">
      <c r="B23" s="306"/>
      <c r="C23" s="304"/>
      <c r="D23" s="74" t="s">
        <v>162</v>
      </c>
      <c r="E23" s="75">
        <v>2009</v>
      </c>
      <c r="F23" s="75">
        <v>2010</v>
      </c>
      <c r="G23" s="75">
        <v>2011</v>
      </c>
      <c r="H23" s="75">
        <v>2012</v>
      </c>
      <c r="I23" s="76">
        <v>2013</v>
      </c>
    </row>
    <row r="24" spans="2:9" ht="12.75" customHeight="1">
      <c r="B24" s="305" t="s">
        <v>6</v>
      </c>
      <c r="C24" s="168" t="s">
        <v>2</v>
      </c>
      <c r="D24" s="65">
        <f>D11-0</f>
        <v>98520</v>
      </c>
      <c r="E24" s="67">
        <f aca="true" t="shared" si="4" ref="E24:I25">E11-D11</f>
        <v>-1613</v>
      </c>
      <c r="F24" s="67">
        <f t="shared" si="4"/>
        <v>2198</v>
      </c>
      <c r="G24" s="67">
        <f t="shared" si="4"/>
        <v>285</v>
      </c>
      <c r="H24" s="67">
        <f t="shared" si="4"/>
        <v>-3322</v>
      </c>
      <c r="I24" s="68">
        <f t="shared" si="4"/>
        <v>355</v>
      </c>
    </row>
    <row r="25" spans="2:9" ht="12.75" customHeight="1">
      <c r="B25" s="307"/>
      <c r="C25" s="72" t="s">
        <v>3</v>
      </c>
      <c r="D25" s="66">
        <f>D12-0</f>
        <v>935860</v>
      </c>
      <c r="E25" s="69">
        <f t="shared" si="4"/>
        <v>-3896</v>
      </c>
      <c r="F25" s="69">
        <f t="shared" si="4"/>
        <v>7532</v>
      </c>
      <c r="G25" s="69">
        <f t="shared" si="4"/>
        <v>5192</v>
      </c>
      <c r="H25" s="69">
        <f t="shared" si="4"/>
        <v>-1763</v>
      </c>
      <c r="I25" s="70">
        <f t="shared" si="4"/>
        <v>3395</v>
      </c>
    </row>
    <row r="26" spans="2:9" ht="12.75" customHeight="1" thickBot="1">
      <c r="B26" s="306"/>
      <c r="C26" s="73" t="s">
        <v>4</v>
      </c>
      <c r="D26" s="78">
        <f aca="true" t="shared" si="5" ref="D26:I26">D25/D24</f>
        <v>9.499187982135608</v>
      </c>
      <c r="E26" s="80">
        <f t="shared" si="5"/>
        <v>2.41537507749535</v>
      </c>
      <c r="F26" s="80">
        <f t="shared" si="5"/>
        <v>3.426751592356688</v>
      </c>
      <c r="G26" s="80">
        <f t="shared" si="5"/>
        <v>18.217543859649123</v>
      </c>
      <c r="H26" s="80">
        <f t="shared" si="5"/>
        <v>0.5307043949428055</v>
      </c>
      <c r="I26" s="81">
        <f t="shared" si="5"/>
        <v>9.56338028169014</v>
      </c>
    </row>
    <row r="27" spans="2:9" ht="12.75" customHeight="1">
      <c r="B27" s="318" t="s">
        <v>8</v>
      </c>
      <c r="C27" s="71" t="s">
        <v>2</v>
      </c>
      <c r="D27" s="169">
        <f>D14-0</f>
        <v>53821</v>
      </c>
      <c r="E27" s="170">
        <f>E14-D14</f>
        <v>5174</v>
      </c>
      <c r="F27" s="170">
        <f>F14-E14</f>
        <v>761</v>
      </c>
      <c r="G27" s="170">
        <f>G14-F14</f>
        <v>1479</v>
      </c>
      <c r="H27" s="170">
        <f>H14-G14</f>
        <v>790</v>
      </c>
      <c r="I27" s="171">
        <f>I14-H14</f>
        <v>520</v>
      </c>
    </row>
    <row r="28" spans="2:9" ht="12.75" customHeight="1">
      <c r="B28" s="319"/>
      <c r="C28" s="72" t="s">
        <v>3</v>
      </c>
      <c r="D28" s="66">
        <f>D16-0</f>
        <v>835399</v>
      </c>
      <c r="E28" s="69">
        <f>E16-D16</f>
        <v>8649</v>
      </c>
      <c r="F28" s="69">
        <f>F16-E16</f>
        <v>5139</v>
      </c>
      <c r="G28" s="69">
        <f>G16-F16</f>
        <v>8473</v>
      </c>
      <c r="H28" s="69">
        <f>H16-G16</f>
        <v>7134</v>
      </c>
      <c r="I28" s="70">
        <f>I16-H16</f>
        <v>6578</v>
      </c>
    </row>
    <row r="29" spans="2:9" ht="12.75" customHeight="1" thickBot="1">
      <c r="B29" s="320"/>
      <c r="C29" s="73" t="s">
        <v>4</v>
      </c>
      <c r="D29" s="78">
        <f aca="true" t="shared" si="6" ref="D29:I29">D28/D27</f>
        <v>15.521803756897866</v>
      </c>
      <c r="E29" s="80">
        <f t="shared" si="6"/>
        <v>1.671627367607267</v>
      </c>
      <c r="F29" s="80">
        <f t="shared" si="6"/>
        <v>6.752956636005257</v>
      </c>
      <c r="G29" s="80">
        <f t="shared" si="6"/>
        <v>5.728870858688303</v>
      </c>
      <c r="H29" s="80">
        <f t="shared" si="6"/>
        <v>9.030379746835443</v>
      </c>
      <c r="I29" s="81">
        <f t="shared" si="6"/>
        <v>12.65</v>
      </c>
    </row>
    <row r="30" spans="2:9" ht="12.75" customHeight="1">
      <c r="B30" s="55"/>
      <c r="C30" s="56"/>
      <c r="D30" s="57"/>
      <c r="E30" s="58"/>
      <c r="F30" s="58"/>
      <c r="G30" s="58"/>
      <c r="H30" s="58"/>
      <c r="I30" s="58"/>
    </row>
    <row r="31" spans="4:9" ht="12.75" customHeight="1">
      <c r="D31" s="45"/>
      <c r="E31" s="45"/>
      <c r="F31" s="45"/>
      <c r="G31" s="45"/>
      <c r="H31" s="45"/>
      <c r="I31" s="45"/>
    </row>
    <row r="32" spans="4:9" s="28" customFormat="1" ht="12.75" customHeight="1">
      <c r="D32" s="45"/>
      <c r="E32" s="45"/>
      <c r="F32" s="45"/>
      <c r="G32" s="45"/>
      <c r="H32" s="45"/>
      <c r="I32" s="45"/>
    </row>
    <row r="33" spans="4:9" s="28" customFormat="1" ht="12.75" customHeight="1">
      <c r="D33" s="45"/>
      <c r="E33" s="45"/>
      <c r="F33" s="45"/>
      <c r="G33" s="45"/>
      <c r="H33" s="45"/>
      <c r="I33" s="45"/>
    </row>
    <row r="34" spans="6:7" s="28" customFormat="1" ht="12.75" customHeight="1">
      <c r="F34" s="29"/>
      <c r="G34" s="30"/>
    </row>
    <row r="35" spans="6:7" s="28" customFormat="1" ht="12.75" customHeight="1">
      <c r="F35" s="29"/>
      <c r="G35" s="30"/>
    </row>
    <row r="36" spans="6:7" s="28" customFormat="1" ht="12.75" customHeight="1">
      <c r="F36" s="29"/>
      <c r="G36" s="30"/>
    </row>
    <row r="38" ht="12.75" customHeight="1">
      <c r="B38" s="3"/>
    </row>
    <row r="40" ht="12.75" customHeight="1">
      <c r="B40" s="3"/>
    </row>
    <row r="41" ht="12.75" customHeight="1">
      <c r="B41" s="3"/>
    </row>
    <row r="58" spans="2:9" ht="12.75" customHeight="1">
      <c r="B58" s="308" t="s">
        <v>11</v>
      </c>
      <c r="C58" s="308"/>
      <c r="D58" s="308"/>
      <c r="E58" s="308"/>
      <c r="F58" s="308"/>
      <c r="G58" s="308"/>
      <c r="H58" s="308"/>
      <c r="I58" s="308"/>
    </row>
    <row r="59" spans="1:9" ht="12.75" customHeight="1">
      <c r="A59" s="308" t="s">
        <v>161</v>
      </c>
      <c r="B59" s="308"/>
      <c r="C59" s="308"/>
      <c r="D59" s="308"/>
      <c r="E59" s="308"/>
      <c r="F59" s="308"/>
      <c r="G59" s="308"/>
      <c r="H59" s="308"/>
      <c r="I59" s="308"/>
    </row>
    <row r="60" spans="1:9" ht="12.75" customHeight="1">
      <c r="A60" s="48"/>
      <c r="B60" s="48"/>
      <c r="C60" s="48"/>
      <c r="D60" s="48"/>
      <c r="E60" s="48"/>
      <c r="F60" s="48"/>
      <c r="G60" s="48"/>
      <c r="H60" s="48"/>
      <c r="I60" s="48"/>
    </row>
    <row r="61" spans="1:9" ht="12.75" customHeight="1">
      <c r="A61" s="48"/>
      <c r="B61" s="48"/>
      <c r="C61" s="48"/>
      <c r="D61" s="48"/>
      <c r="E61" s="48"/>
      <c r="F61" s="48"/>
      <c r="G61" s="48"/>
      <c r="H61" s="48"/>
      <c r="I61" s="48"/>
    </row>
    <row r="63" spans="2:9" s="186" customFormat="1" ht="12.75" customHeight="1">
      <c r="B63" s="119" t="s">
        <v>10</v>
      </c>
      <c r="D63" s="119" t="s">
        <v>84</v>
      </c>
      <c r="I63" s="260" t="s">
        <v>134</v>
      </c>
    </row>
    <row r="64" ht="12.75" customHeight="1" thickBot="1">
      <c r="B64" s="3"/>
    </row>
    <row r="65" spans="2:9" ht="12.75" customHeight="1">
      <c r="B65" s="311" t="s">
        <v>0</v>
      </c>
      <c r="C65" s="313" t="s">
        <v>7</v>
      </c>
      <c r="D65" s="315" t="s">
        <v>1</v>
      </c>
      <c r="E65" s="316"/>
      <c r="F65" s="316"/>
      <c r="G65" s="316"/>
      <c r="H65" s="316"/>
      <c r="I65" s="317"/>
    </row>
    <row r="66" spans="2:9" ht="12.75" customHeight="1" thickBot="1">
      <c r="B66" s="312"/>
      <c r="C66" s="314"/>
      <c r="D66" s="74" t="s">
        <v>162</v>
      </c>
      <c r="E66" s="75">
        <v>2009</v>
      </c>
      <c r="F66" s="75">
        <v>2010</v>
      </c>
      <c r="G66" s="75">
        <v>2011</v>
      </c>
      <c r="H66" s="75">
        <v>2012</v>
      </c>
      <c r="I66" s="76">
        <v>2013</v>
      </c>
    </row>
    <row r="67" spans="2:9" ht="12.75" customHeight="1">
      <c r="B67" s="311" t="s">
        <v>6</v>
      </c>
      <c r="C67" s="168" t="s">
        <v>2</v>
      </c>
      <c r="D67" s="31">
        <v>169</v>
      </c>
      <c r="E67" s="14">
        <v>169</v>
      </c>
      <c r="F67" s="14">
        <v>169</v>
      </c>
      <c r="G67" s="14">
        <v>169</v>
      </c>
      <c r="H67" s="14">
        <v>169</v>
      </c>
      <c r="I67" s="51">
        <v>169</v>
      </c>
    </row>
    <row r="68" spans="2:9" ht="12.75" customHeight="1">
      <c r="B68" s="321"/>
      <c r="C68" s="72" t="s">
        <v>3</v>
      </c>
      <c r="D68" s="32">
        <v>17983</v>
      </c>
      <c r="E68" s="2">
        <v>17983</v>
      </c>
      <c r="F68" s="2">
        <v>17983</v>
      </c>
      <c r="G68" s="2">
        <v>17983</v>
      </c>
      <c r="H68" s="2">
        <v>17983</v>
      </c>
      <c r="I68" s="52">
        <v>17983</v>
      </c>
    </row>
    <row r="69" spans="2:9" ht="12.75" customHeight="1" thickBot="1">
      <c r="B69" s="312"/>
      <c r="C69" s="73" t="s">
        <v>4</v>
      </c>
      <c r="D69" s="78">
        <f aca="true" t="shared" si="7" ref="D69:I69">D68/D67</f>
        <v>106.40828402366864</v>
      </c>
      <c r="E69" s="18">
        <f t="shared" si="7"/>
        <v>106.40828402366864</v>
      </c>
      <c r="F69" s="18">
        <f t="shared" si="7"/>
        <v>106.40828402366864</v>
      </c>
      <c r="G69" s="18">
        <f t="shared" si="7"/>
        <v>106.40828402366864</v>
      </c>
      <c r="H69" s="18">
        <f t="shared" si="7"/>
        <v>106.40828402366864</v>
      </c>
      <c r="I69" s="54">
        <f t="shared" si="7"/>
        <v>106.40828402366864</v>
      </c>
    </row>
    <row r="70" spans="2:9" ht="12.75" customHeight="1">
      <c r="B70" s="322" t="s">
        <v>8</v>
      </c>
      <c r="C70" s="71" t="s">
        <v>2</v>
      </c>
      <c r="D70" s="165">
        <v>54</v>
      </c>
      <c r="E70" s="166">
        <v>54</v>
      </c>
      <c r="F70" s="166">
        <v>56</v>
      </c>
      <c r="G70" s="166">
        <v>57</v>
      </c>
      <c r="H70" s="166">
        <v>59</v>
      </c>
      <c r="I70" s="167">
        <v>61</v>
      </c>
    </row>
    <row r="71" spans="2:9" ht="12.75" customHeight="1">
      <c r="B71" s="322"/>
      <c r="C71" s="72" t="s">
        <v>5</v>
      </c>
      <c r="D71" s="33">
        <f aca="true" t="shared" si="8" ref="D71:I71">D70/D67*100</f>
        <v>31.952662721893493</v>
      </c>
      <c r="E71" s="77">
        <f t="shared" si="8"/>
        <v>31.952662721893493</v>
      </c>
      <c r="F71" s="77">
        <f t="shared" si="8"/>
        <v>33.13609467455622</v>
      </c>
      <c r="G71" s="77">
        <f t="shared" si="8"/>
        <v>33.72781065088758</v>
      </c>
      <c r="H71" s="77">
        <f t="shared" si="8"/>
        <v>34.9112426035503</v>
      </c>
      <c r="I71" s="79">
        <f t="shared" si="8"/>
        <v>36.09467455621302</v>
      </c>
    </row>
    <row r="72" spans="2:9" ht="12.75" customHeight="1">
      <c r="B72" s="322"/>
      <c r="C72" s="72" t="s">
        <v>3</v>
      </c>
      <c r="D72" s="32">
        <v>15781</v>
      </c>
      <c r="E72" s="2">
        <v>15781</v>
      </c>
      <c r="F72" s="2">
        <v>15854</v>
      </c>
      <c r="G72" s="2">
        <v>15922</v>
      </c>
      <c r="H72" s="2">
        <v>16042</v>
      </c>
      <c r="I72" s="52">
        <v>16202</v>
      </c>
    </row>
    <row r="73" spans="2:9" ht="12.75" customHeight="1">
      <c r="B73" s="322"/>
      <c r="C73" s="72" t="s">
        <v>5</v>
      </c>
      <c r="D73" s="15">
        <f aca="true" t="shared" si="9" ref="D73:I73">D72/D68*100</f>
        <v>87.75510204081633</v>
      </c>
      <c r="E73" s="17">
        <f t="shared" si="9"/>
        <v>87.75510204081633</v>
      </c>
      <c r="F73" s="17">
        <f t="shared" si="9"/>
        <v>88.16104098315076</v>
      </c>
      <c r="G73" s="17">
        <f t="shared" si="9"/>
        <v>88.53917588833899</v>
      </c>
      <c r="H73" s="17">
        <f t="shared" si="9"/>
        <v>89.20647277984763</v>
      </c>
      <c r="I73" s="53">
        <f t="shared" si="9"/>
        <v>90.09620196852583</v>
      </c>
    </row>
    <row r="74" spans="2:9" ht="12.75" customHeight="1" thickBot="1">
      <c r="B74" s="323"/>
      <c r="C74" s="73" t="s">
        <v>4</v>
      </c>
      <c r="D74" s="16">
        <f aca="true" t="shared" si="10" ref="D74:I74">D72/D70</f>
        <v>292.24074074074076</v>
      </c>
      <c r="E74" s="18">
        <f t="shared" si="10"/>
        <v>292.24074074074076</v>
      </c>
      <c r="F74" s="18">
        <f t="shared" si="10"/>
        <v>283.10714285714283</v>
      </c>
      <c r="G74" s="18">
        <f t="shared" si="10"/>
        <v>279.3333333333333</v>
      </c>
      <c r="H74" s="18">
        <f t="shared" si="10"/>
        <v>271.89830508474574</v>
      </c>
      <c r="I74" s="54">
        <f t="shared" si="10"/>
        <v>265.60655737704917</v>
      </c>
    </row>
    <row r="76" ht="12.75" customHeight="1">
      <c r="I76" s="4"/>
    </row>
    <row r="77" ht="12.75" customHeight="1" thickBot="1"/>
    <row r="78" spans="2:9" ht="12.75" customHeight="1">
      <c r="B78" s="311" t="s">
        <v>0</v>
      </c>
      <c r="C78" s="313" t="s">
        <v>7</v>
      </c>
      <c r="D78" s="316" t="s">
        <v>9</v>
      </c>
      <c r="E78" s="316"/>
      <c r="F78" s="316"/>
      <c r="G78" s="316"/>
      <c r="H78" s="316"/>
      <c r="I78" s="317"/>
    </row>
    <row r="79" spans="2:9" ht="12.75" customHeight="1" thickBot="1">
      <c r="B79" s="312"/>
      <c r="C79" s="314"/>
      <c r="D79" s="74" t="s">
        <v>162</v>
      </c>
      <c r="E79" s="75">
        <v>2009</v>
      </c>
      <c r="F79" s="75">
        <v>2010</v>
      </c>
      <c r="G79" s="75">
        <v>2011</v>
      </c>
      <c r="H79" s="75">
        <v>2012</v>
      </c>
      <c r="I79" s="76">
        <v>2013</v>
      </c>
    </row>
    <row r="80" spans="2:9" ht="12.75" customHeight="1">
      <c r="B80" s="311" t="s">
        <v>6</v>
      </c>
      <c r="C80" s="158" t="s">
        <v>2</v>
      </c>
      <c r="D80" s="173">
        <f>D67-0</f>
        <v>169</v>
      </c>
      <c r="E80" s="174">
        <f aca="true" t="shared" si="11" ref="E80:I81">SUM(E67-D67)</f>
        <v>0</v>
      </c>
      <c r="F80" s="174">
        <f t="shared" si="11"/>
        <v>0</v>
      </c>
      <c r="G80" s="174">
        <f t="shared" si="11"/>
        <v>0</v>
      </c>
      <c r="H80" s="174">
        <f t="shared" si="11"/>
        <v>0</v>
      </c>
      <c r="I80" s="163">
        <f t="shared" si="11"/>
        <v>0</v>
      </c>
    </row>
    <row r="81" spans="2:9" ht="12.75" customHeight="1">
      <c r="B81" s="321"/>
      <c r="C81" s="162" t="s">
        <v>3</v>
      </c>
      <c r="D81" s="159">
        <f>D68-0</f>
        <v>17983</v>
      </c>
      <c r="E81" s="116">
        <f t="shared" si="11"/>
        <v>0</v>
      </c>
      <c r="F81" s="116">
        <f t="shared" si="11"/>
        <v>0</v>
      </c>
      <c r="G81" s="116">
        <f t="shared" si="11"/>
        <v>0</v>
      </c>
      <c r="H81" s="116">
        <f t="shared" si="11"/>
        <v>0</v>
      </c>
      <c r="I81" s="164">
        <f t="shared" si="11"/>
        <v>0</v>
      </c>
    </row>
    <row r="82" spans="2:9" ht="12.75" customHeight="1" thickBot="1">
      <c r="B82" s="312"/>
      <c r="C82" s="156" t="s">
        <v>4</v>
      </c>
      <c r="D82" s="175">
        <f>D81/D80</f>
        <v>106.40828402366864</v>
      </c>
      <c r="E82" s="80"/>
      <c r="F82" s="80"/>
      <c r="G82" s="80"/>
      <c r="H82" s="80"/>
      <c r="I82" s="81"/>
    </row>
    <row r="83" spans="2:9" ht="12.75" customHeight="1">
      <c r="B83" s="322" t="s">
        <v>8</v>
      </c>
      <c r="C83" s="161" t="s">
        <v>2</v>
      </c>
      <c r="D83" s="172">
        <f>D70-0</f>
        <v>54</v>
      </c>
      <c r="E83" s="154">
        <f>SUM(E70-D70)</f>
        <v>0</v>
      </c>
      <c r="F83" s="154">
        <f>SUM(F70-E70)</f>
        <v>2</v>
      </c>
      <c r="G83" s="154">
        <f>SUM(G70-F70)</f>
        <v>1</v>
      </c>
      <c r="H83" s="154">
        <f>SUM(H70-G70)</f>
        <v>2</v>
      </c>
      <c r="I83" s="155">
        <f>SUM(I70-H70)</f>
        <v>2</v>
      </c>
    </row>
    <row r="84" spans="2:9" ht="12.75" customHeight="1">
      <c r="B84" s="322"/>
      <c r="C84" s="162" t="s">
        <v>3</v>
      </c>
      <c r="D84" s="160">
        <f>D72-0</f>
        <v>15781</v>
      </c>
      <c r="E84" s="116">
        <f>SUM(E72-D72)</f>
        <v>0</v>
      </c>
      <c r="F84" s="116">
        <f>SUM(F71-E71)</f>
        <v>1.1834319526627262</v>
      </c>
      <c r="G84" s="116">
        <f>SUM(G72-F72)</f>
        <v>68</v>
      </c>
      <c r="H84" s="116">
        <f>SUM(H72-G72)</f>
        <v>120</v>
      </c>
      <c r="I84" s="79">
        <f>SUM(I72-H72)</f>
        <v>160</v>
      </c>
    </row>
    <row r="85" spans="2:9" ht="12.75" customHeight="1" thickBot="1">
      <c r="B85" s="323"/>
      <c r="C85" s="156" t="s">
        <v>4</v>
      </c>
      <c r="D85" s="78">
        <f aca="true" t="shared" si="12" ref="D85:I85">D84/D83</f>
        <v>292.24074074074076</v>
      </c>
      <c r="E85" s="80"/>
      <c r="F85" s="80"/>
      <c r="G85" s="80">
        <f t="shared" si="12"/>
        <v>68</v>
      </c>
      <c r="H85" s="80">
        <f t="shared" si="12"/>
        <v>60</v>
      </c>
      <c r="I85" s="81">
        <f t="shared" si="12"/>
        <v>80</v>
      </c>
    </row>
    <row r="86" spans="2:9" ht="12.75" customHeight="1">
      <c r="B86" s="55"/>
      <c r="C86" s="56"/>
      <c r="D86" s="57"/>
      <c r="E86" s="58"/>
      <c r="F86" s="58"/>
      <c r="G86" s="58"/>
      <c r="H86" s="58"/>
      <c r="I86" s="58"/>
    </row>
    <row r="87" spans="4:9" ht="12.75" customHeight="1">
      <c r="D87" s="45"/>
      <c r="E87" s="45"/>
      <c r="F87" s="45"/>
      <c r="G87" s="45"/>
      <c r="H87" s="45"/>
      <c r="I87" s="45"/>
    </row>
    <row r="88" spans="4:9" s="28" customFormat="1" ht="12.75" customHeight="1">
      <c r="D88" s="45"/>
      <c r="E88" s="45"/>
      <c r="F88" s="45"/>
      <c r="G88" s="45"/>
      <c r="H88" s="45"/>
      <c r="I88" s="45"/>
    </row>
    <row r="89" spans="4:9" s="28" customFormat="1" ht="12.75" customHeight="1">
      <c r="D89" s="45"/>
      <c r="E89" s="45"/>
      <c r="F89" s="45"/>
      <c r="G89" s="45"/>
      <c r="H89" s="45"/>
      <c r="I89" s="45"/>
    </row>
    <row r="90" spans="6:7" s="28" customFormat="1" ht="12.75" customHeight="1">
      <c r="F90" s="29"/>
      <c r="G90" s="30"/>
    </row>
    <row r="91" spans="6:7" s="28" customFormat="1" ht="12.75" customHeight="1">
      <c r="F91" s="29"/>
      <c r="G91" s="30"/>
    </row>
    <row r="92" spans="6:7" s="28" customFormat="1" ht="12.75" customHeight="1">
      <c r="F92" s="29"/>
      <c r="G92" s="30"/>
    </row>
    <row r="94" ht="12.75" customHeight="1">
      <c r="B94" s="3"/>
    </row>
    <row r="96" ht="12.75" customHeight="1">
      <c r="B96" s="3"/>
    </row>
    <row r="97" ht="12.75" customHeight="1">
      <c r="B97" s="3"/>
    </row>
    <row r="114" spans="2:9" ht="12.75" customHeight="1">
      <c r="B114" s="308" t="s">
        <v>11</v>
      </c>
      <c r="C114" s="308"/>
      <c r="D114" s="308"/>
      <c r="E114" s="308"/>
      <c r="F114" s="308"/>
      <c r="G114" s="308"/>
      <c r="H114" s="308"/>
      <c r="I114" s="308"/>
    </row>
    <row r="115" spans="1:9" ht="12.75" customHeight="1">
      <c r="A115" s="308" t="s">
        <v>161</v>
      </c>
      <c r="B115" s="308"/>
      <c r="C115" s="308"/>
      <c r="D115" s="308"/>
      <c r="E115" s="308"/>
      <c r="F115" s="308"/>
      <c r="G115" s="308"/>
      <c r="H115" s="308"/>
      <c r="I115" s="308"/>
    </row>
    <row r="116" spans="1:9" ht="12.75" customHeight="1">
      <c r="A116" s="48"/>
      <c r="B116" s="48"/>
      <c r="C116" s="48"/>
      <c r="D116" s="48"/>
      <c r="E116" s="48"/>
      <c r="F116" s="48"/>
      <c r="G116" s="48"/>
      <c r="H116" s="48"/>
      <c r="I116" s="48"/>
    </row>
    <row r="117" spans="1:9" ht="12.75" customHeight="1">
      <c r="A117" s="48"/>
      <c r="B117" s="48"/>
      <c r="C117" s="48"/>
      <c r="D117" s="48"/>
      <c r="E117" s="48"/>
      <c r="F117" s="48"/>
      <c r="G117" s="48"/>
      <c r="H117" s="48"/>
      <c r="I117" s="48"/>
    </row>
    <row r="119" spans="2:9" s="186" customFormat="1" ht="12.75" customHeight="1">
      <c r="B119" s="119" t="s">
        <v>10</v>
      </c>
      <c r="D119" s="119" t="s">
        <v>85</v>
      </c>
      <c r="I119" s="260" t="s">
        <v>135</v>
      </c>
    </row>
    <row r="120" spans="2:7" ht="12.75" customHeight="1" thickBot="1">
      <c r="B120" s="151"/>
      <c r="C120" s="186"/>
      <c r="D120" s="186"/>
      <c r="E120" s="186"/>
      <c r="F120" s="186"/>
      <c r="G120" s="186"/>
    </row>
    <row r="121" spans="2:9" ht="12.75" customHeight="1">
      <c r="B121" s="305" t="s">
        <v>0</v>
      </c>
      <c r="C121" s="303" t="s">
        <v>7</v>
      </c>
      <c r="D121" s="305" t="s">
        <v>1</v>
      </c>
      <c r="E121" s="309"/>
      <c r="F121" s="309"/>
      <c r="G121" s="309"/>
      <c r="H121" s="309"/>
      <c r="I121" s="310"/>
    </row>
    <row r="122" spans="2:9" ht="12.75" customHeight="1" thickBot="1">
      <c r="B122" s="306"/>
      <c r="C122" s="304"/>
      <c r="D122" s="74" t="s">
        <v>162</v>
      </c>
      <c r="E122" s="75">
        <v>2009</v>
      </c>
      <c r="F122" s="75">
        <v>2010</v>
      </c>
      <c r="G122" s="75">
        <v>2011</v>
      </c>
      <c r="H122" s="75">
        <v>2012</v>
      </c>
      <c r="I122" s="76">
        <v>2013</v>
      </c>
    </row>
    <row r="123" spans="2:9" ht="12.75" customHeight="1">
      <c r="B123" s="305" t="s">
        <v>6</v>
      </c>
      <c r="C123" s="168" t="s">
        <v>2</v>
      </c>
      <c r="D123" s="31">
        <v>2356</v>
      </c>
      <c r="E123" s="14">
        <v>2376</v>
      </c>
      <c r="F123" s="14">
        <v>2450</v>
      </c>
      <c r="G123" s="14">
        <v>2539</v>
      </c>
      <c r="H123" s="14">
        <v>2545</v>
      </c>
      <c r="I123" s="51">
        <v>2420</v>
      </c>
    </row>
    <row r="124" spans="2:9" ht="12.75" customHeight="1">
      <c r="B124" s="307"/>
      <c r="C124" s="72" t="s">
        <v>3</v>
      </c>
      <c r="D124" s="32">
        <v>52265</v>
      </c>
      <c r="E124" s="2">
        <v>52283</v>
      </c>
      <c r="F124" s="2">
        <v>52367</v>
      </c>
      <c r="G124" s="2">
        <v>52940</v>
      </c>
      <c r="H124" s="2">
        <v>52965</v>
      </c>
      <c r="I124" s="52">
        <v>49673</v>
      </c>
    </row>
    <row r="125" spans="2:9" ht="12.75" customHeight="1" thickBot="1">
      <c r="B125" s="306"/>
      <c r="C125" s="73" t="s">
        <v>4</v>
      </c>
      <c r="D125" s="78">
        <f aca="true" t="shared" si="13" ref="D125:I125">D124/D123</f>
        <v>22.18378607809847</v>
      </c>
      <c r="E125" s="18">
        <f t="shared" si="13"/>
        <v>22.00462962962963</v>
      </c>
      <c r="F125" s="18">
        <f t="shared" si="13"/>
        <v>21.374285714285715</v>
      </c>
      <c r="G125" s="18">
        <f t="shared" si="13"/>
        <v>20.850728633320205</v>
      </c>
      <c r="H125" s="18">
        <f t="shared" si="13"/>
        <v>20.81139489194499</v>
      </c>
      <c r="I125" s="54">
        <f t="shared" si="13"/>
        <v>20.52603305785124</v>
      </c>
    </row>
    <row r="126" spans="2:9" ht="12.75" customHeight="1">
      <c r="B126" s="318" t="s">
        <v>8</v>
      </c>
      <c r="C126" s="71" t="s">
        <v>2</v>
      </c>
      <c r="D126" s="165">
        <v>1716</v>
      </c>
      <c r="E126" s="166">
        <v>1737</v>
      </c>
      <c r="F126" s="166">
        <v>1764</v>
      </c>
      <c r="G126" s="166">
        <v>1827</v>
      </c>
      <c r="H126" s="166">
        <v>1830</v>
      </c>
      <c r="I126" s="167">
        <v>1772</v>
      </c>
    </row>
    <row r="127" spans="2:9" ht="12.75" customHeight="1">
      <c r="B127" s="319"/>
      <c r="C127" s="72" t="s">
        <v>5</v>
      </c>
      <c r="D127" s="33">
        <f aca="true" t="shared" si="14" ref="D127:I127">D126/D123*100</f>
        <v>72.83531409168081</v>
      </c>
      <c r="E127" s="77">
        <f t="shared" si="14"/>
        <v>73.10606060606061</v>
      </c>
      <c r="F127" s="77">
        <f t="shared" si="14"/>
        <v>72</v>
      </c>
      <c r="G127" s="77">
        <f t="shared" si="14"/>
        <v>71.95746356833399</v>
      </c>
      <c r="H127" s="77">
        <f t="shared" si="14"/>
        <v>71.90569744597249</v>
      </c>
      <c r="I127" s="79">
        <f t="shared" si="14"/>
        <v>73.22314049586777</v>
      </c>
    </row>
    <row r="128" spans="2:9" ht="12.75" customHeight="1">
      <c r="B128" s="319"/>
      <c r="C128" s="72" t="s">
        <v>3</v>
      </c>
      <c r="D128" s="32">
        <v>50119</v>
      </c>
      <c r="E128" s="2">
        <v>50135</v>
      </c>
      <c r="F128" s="2">
        <v>50212</v>
      </c>
      <c r="G128" s="2">
        <v>50610</v>
      </c>
      <c r="H128" s="2">
        <v>50615</v>
      </c>
      <c r="I128" s="52">
        <v>47367</v>
      </c>
    </row>
    <row r="129" spans="2:9" ht="12.75" customHeight="1">
      <c r="B129" s="319"/>
      <c r="C129" s="72" t="s">
        <v>5</v>
      </c>
      <c r="D129" s="15">
        <f aca="true" t="shared" si="15" ref="D129:I129">D128/D124*100</f>
        <v>95.89400172199369</v>
      </c>
      <c r="E129" s="17">
        <f t="shared" si="15"/>
        <v>95.8915900005738</v>
      </c>
      <c r="F129" s="17">
        <f t="shared" si="15"/>
        <v>95.8848129547234</v>
      </c>
      <c r="G129" s="17">
        <f t="shared" si="15"/>
        <v>95.59879108424632</v>
      </c>
      <c r="H129" s="17">
        <f t="shared" si="15"/>
        <v>95.56310771264043</v>
      </c>
      <c r="I129" s="53">
        <f t="shared" si="15"/>
        <v>95.35763895879049</v>
      </c>
    </row>
    <row r="130" spans="2:9" ht="12.75" customHeight="1" thickBot="1">
      <c r="B130" s="320"/>
      <c r="C130" s="73" t="s">
        <v>4</v>
      </c>
      <c r="D130" s="16">
        <f aca="true" t="shared" si="16" ref="D130:I130">D128/D126</f>
        <v>29.206876456876458</v>
      </c>
      <c r="E130" s="18">
        <f t="shared" si="16"/>
        <v>28.862982153137594</v>
      </c>
      <c r="F130" s="18">
        <f t="shared" si="16"/>
        <v>28.46485260770975</v>
      </c>
      <c r="G130" s="18">
        <f t="shared" si="16"/>
        <v>27.701149425287355</v>
      </c>
      <c r="H130" s="18">
        <f t="shared" si="16"/>
        <v>27.65846994535519</v>
      </c>
      <c r="I130" s="54">
        <f t="shared" si="16"/>
        <v>26.73081264108352</v>
      </c>
    </row>
    <row r="132" ht="12.75" customHeight="1">
      <c r="I132" s="4"/>
    </row>
    <row r="133" ht="12.75" customHeight="1" thickBot="1"/>
    <row r="134" spans="2:9" ht="12.75" customHeight="1">
      <c r="B134" s="305" t="s">
        <v>0</v>
      </c>
      <c r="C134" s="303" t="s">
        <v>7</v>
      </c>
      <c r="D134" s="305" t="s">
        <v>9</v>
      </c>
      <c r="E134" s="309"/>
      <c r="F134" s="309"/>
      <c r="G134" s="309"/>
      <c r="H134" s="309"/>
      <c r="I134" s="310"/>
    </row>
    <row r="135" spans="2:9" ht="12.75" customHeight="1" thickBot="1">
      <c r="B135" s="306"/>
      <c r="C135" s="304"/>
      <c r="D135" s="74" t="s">
        <v>162</v>
      </c>
      <c r="E135" s="75">
        <v>2009</v>
      </c>
      <c r="F135" s="75">
        <v>2010</v>
      </c>
      <c r="G135" s="75">
        <v>2011</v>
      </c>
      <c r="H135" s="75">
        <v>2012</v>
      </c>
      <c r="I135" s="76">
        <v>2013</v>
      </c>
    </row>
    <row r="136" spans="2:9" ht="12.75" customHeight="1">
      <c r="B136" s="305" t="s">
        <v>6</v>
      </c>
      <c r="C136" s="168" t="s">
        <v>2</v>
      </c>
      <c r="D136" s="65">
        <f>D123-0</f>
        <v>2356</v>
      </c>
      <c r="E136" s="67">
        <f aca="true" t="shared" si="17" ref="E136:I137">E123-D123</f>
        <v>20</v>
      </c>
      <c r="F136" s="67">
        <f t="shared" si="17"/>
        <v>74</v>
      </c>
      <c r="G136" s="67">
        <f t="shared" si="17"/>
        <v>89</v>
      </c>
      <c r="H136" s="67">
        <f t="shared" si="17"/>
        <v>6</v>
      </c>
      <c r="I136" s="68">
        <f t="shared" si="17"/>
        <v>-125</v>
      </c>
    </row>
    <row r="137" spans="2:9" ht="12.75" customHeight="1">
      <c r="B137" s="307"/>
      <c r="C137" s="72" t="s">
        <v>3</v>
      </c>
      <c r="D137" s="66">
        <f>D124-0</f>
        <v>52265</v>
      </c>
      <c r="E137" s="69">
        <f t="shared" si="17"/>
        <v>18</v>
      </c>
      <c r="F137" s="69">
        <f t="shared" si="17"/>
        <v>84</v>
      </c>
      <c r="G137" s="69">
        <f t="shared" si="17"/>
        <v>573</v>
      </c>
      <c r="H137" s="69">
        <f t="shared" si="17"/>
        <v>25</v>
      </c>
      <c r="I137" s="70">
        <f t="shared" si="17"/>
        <v>-3292</v>
      </c>
    </row>
    <row r="138" spans="2:9" ht="12.75" customHeight="1" thickBot="1">
      <c r="B138" s="306"/>
      <c r="C138" s="73" t="s">
        <v>4</v>
      </c>
      <c r="D138" s="78">
        <f aca="true" t="shared" si="18" ref="D138:I138">D137/D136</f>
        <v>22.18378607809847</v>
      </c>
      <c r="E138" s="80">
        <f t="shared" si="18"/>
        <v>0.9</v>
      </c>
      <c r="F138" s="80">
        <f t="shared" si="18"/>
        <v>1.135135135135135</v>
      </c>
      <c r="G138" s="80">
        <f t="shared" si="18"/>
        <v>6.438202247191011</v>
      </c>
      <c r="H138" s="80">
        <f t="shared" si="18"/>
        <v>4.166666666666667</v>
      </c>
      <c r="I138" s="81">
        <f t="shared" si="18"/>
        <v>26.336</v>
      </c>
    </row>
    <row r="139" spans="2:9" ht="12.75" customHeight="1">
      <c r="B139" s="318" t="s">
        <v>8</v>
      </c>
      <c r="C139" s="71" t="s">
        <v>2</v>
      </c>
      <c r="D139" s="169">
        <f>D126-0</f>
        <v>1716</v>
      </c>
      <c r="E139" s="170">
        <f>E126-D126</f>
        <v>21</v>
      </c>
      <c r="F139" s="170">
        <f>F126-E126</f>
        <v>27</v>
      </c>
      <c r="G139" s="170">
        <f>G126-F126</f>
        <v>63</v>
      </c>
      <c r="H139" s="170">
        <f>H126-G126</f>
        <v>3</v>
      </c>
      <c r="I139" s="171">
        <f>I126-H126</f>
        <v>-58</v>
      </c>
    </row>
    <row r="140" spans="2:9" ht="12.75" customHeight="1">
      <c r="B140" s="319"/>
      <c r="C140" s="72" t="s">
        <v>3</v>
      </c>
      <c r="D140" s="66">
        <f>D128-0</f>
        <v>50119</v>
      </c>
      <c r="E140" s="69">
        <f>E128-D128</f>
        <v>16</v>
      </c>
      <c r="F140" s="69">
        <f>F128-E128</f>
        <v>77</v>
      </c>
      <c r="G140" s="69">
        <f>G128-F128</f>
        <v>398</v>
      </c>
      <c r="H140" s="69">
        <f>H128-G128</f>
        <v>5</v>
      </c>
      <c r="I140" s="70">
        <f>I128-H128</f>
        <v>-3248</v>
      </c>
    </row>
    <row r="141" spans="2:9" ht="12.75" customHeight="1" thickBot="1">
      <c r="B141" s="320"/>
      <c r="C141" s="73" t="s">
        <v>4</v>
      </c>
      <c r="D141" s="78">
        <f aca="true" t="shared" si="19" ref="D141:I141">D140/D139</f>
        <v>29.206876456876458</v>
      </c>
      <c r="E141" s="80">
        <f t="shared" si="19"/>
        <v>0.7619047619047619</v>
      </c>
      <c r="F141" s="80">
        <f t="shared" si="19"/>
        <v>2.8518518518518516</v>
      </c>
      <c r="G141" s="80">
        <f t="shared" si="19"/>
        <v>6.317460317460317</v>
      </c>
      <c r="H141" s="80">
        <f t="shared" si="19"/>
        <v>1.6666666666666667</v>
      </c>
      <c r="I141" s="81">
        <f t="shared" si="19"/>
        <v>56</v>
      </c>
    </row>
    <row r="142" spans="2:9" ht="12.75" customHeight="1">
      <c r="B142" s="55"/>
      <c r="C142" s="56"/>
      <c r="D142" s="57"/>
      <c r="E142" s="58"/>
      <c r="F142" s="58"/>
      <c r="G142" s="58"/>
      <c r="H142" s="58"/>
      <c r="I142" s="58"/>
    </row>
    <row r="143" spans="4:9" ht="12.75" customHeight="1">
      <c r="D143" s="45"/>
      <c r="E143" s="45"/>
      <c r="F143" s="45"/>
      <c r="G143" s="45"/>
      <c r="H143" s="45"/>
      <c r="I143" s="45"/>
    </row>
    <row r="144" spans="4:9" s="28" customFormat="1" ht="12.75" customHeight="1">
      <c r="D144" s="45"/>
      <c r="E144" s="45"/>
      <c r="F144" s="45"/>
      <c r="G144" s="45"/>
      <c r="H144" s="45"/>
      <c r="I144" s="45"/>
    </row>
    <row r="145" spans="4:9" s="28" customFormat="1" ht="12.75" customHeight="1">
      <c r="D145" s="45"/>
      <c r="E145" s="45"/>
      <c r="F145" s="45"/>
      <c r="G145" s="45"/>
      <c r="H145" s="45"/>
      <c r="I145" s="45"/>
    </row>
    <row r="146" spans="6:7" s="28" customFormat="1" ht="12.75" customHeight="1">
      <c r="F146" s="29"/>
      <c r="G146" s="30"/>
    </row>
    <row r="147" spans="6:7" s="28" customFormat="1" ht="12.75" customHeight="1">
      <c r="F147" s="29"/>
      <c r="G147" s="30"/>
    </row>
    <row r="148" spans="6:7" s="28" customFormat="1" ht="12.75" customHeight="1">
      <c r="F148" s="29"/>
      <c r="G148" s="30"/>
    </row>
    <row r="150" ht="12.75" customHeight="1">
      <c r="B150" s="3"/>
    </row>
    <row r="152" ht="12.75" customHeight="1">
      <c r="B152" s="3"/>
    </row>
    <row r="153" ht="12.75" customHeight="1">
      <c r="B153" s="3"/>
    </row>
    <row r="170" spans="2:9" ht="12.75" customHeight="1">
      <c r="B170" s="308" t="s">
        <v>11</v>
      </c>
      <c r="C170" s="308"/>
      <c r="D170" s="308"/>
      <c r="E170" s="308"/>
      <c r="F170" s="308"/>
      <c r="G170" s="308"/>
      <c r="H170" s="308"/>
      <c r="I170" s="308"/>
    </row>
    <row r="171" spans="1:9" ht="12.75" customHeight="1">
      <c r="A171" s="308" t="s">
        <v>161</v>
      </c>
      <c r="B171" s="308"/>
      <c r="C171" s="308"/>
      <c r="D171" s="308"/>
      <c r="E171" s="308"/>
      <c r="F171" s="308"/>
      <c r="G171" s="308"/>
      <c r="H171" s="308"/>
      <c r="I171" s="308"/>
    </row>
    <row r="172" spans="1:9" ht="12.75" customHeight="1">
      <c r="A172" s="48"/>
      <c r="B172" s="48"/>
      <c r="C172" s="48"/>
      <c r="D172" s="48"/>
      <c r="E172" s="48"/>
      <c r="F172" s="48"/>
      <c r="G172" s="48"/>
      <c r="H172" s="48"/>
      <c r="I172" s="48"/>
    </row>
    <row r="173" spans="1:9" ht="12.75" customHeight="1">
      <c r="A173" s="48"/>
      <c r="B173" s="48"/>
      <c r="C173" s="48"/>
      <c r="D173" s="48"/>
      <c r="E173" s="48"/>
      <c r="F173" s="48"/>
      <c r="G173" s="48"/>
      <c r="H173" s="48"/>
      <c r="I173" s="48"/>
    </row>
    <row r="175" spans="2:9" ht="12.75" customHeight="1">
      <c r="B175" s="5" t="s">
        <v>10</v>
      </c>
      <c r="D175" s="5" t="s">
        <v>156</v>
      </c>
      <c r="I175" s="4" t="s">
        <v>136</v>
      </c>
    </row>
    <row r="176" ht="12.75" customHeight="1" thickBot="1">
      <c r="B176" s="3"/>
    </row>
    <row r="177" spans="2:9" ht="12.75" customHeight="1">
      <c r="B177" s="305" t="s">
        <v>0</v>
      </c>
      <c r="C177" s="303" t="s">
        <v>7</v>
      </c>
      <c r="D177" s="305" t="s">
        <v>1</v>
      </c>
      <c r="E177" s="309"/>
      <c r="F177" s="309"/>
      <c r="G177" s="309"/>
      <c r="H177" s="309"/>
      <c r="I177" s="310"/>
    </row>
    <row r="178" spans="2:9" ht="12.75" customHeight="1" thickBot="1">
      <c r="B178" s="306"/>
      <c r="C178" s="304"/>
      <c r="D178" s="74" t="s">
        <v>162</v>
      </c>
      <c r="E178" s="75">
        <v>2009</v>
      </c>
      <c r="F178" s="75">
        <v>2010</v>
      </c>
      <c r="G178" s="75">
        <v>2011</v>
      </c>
      <c r="H178" s="75">
        <v>2012</v>
      </c>
      <c r="I178" s="76">
        <v>2013</v>
      </c>
    </row>
    <row r="179" spans="2:9" ht="12.75" customHeight="1">
      <c r="B179" s="305" t="s">
        <v>6</v>
      </c>
      <c r="C179" s="168" t="s">
        <v>2</v>
      </c>
      <c r="D179" s="82">
        <f aca="true" t="shared" si="20" ref="D179:I180">D11+D67+D123</f>
        <v>101045</v>
      </c>
      <c r="E179" s="85">
        <f t="shared" si="20"/>
        <v>99452</v>
      </c>
      <c r="F179" s="85">
        <f t="shared" si="20"/>
        <v>101724</v>
      </c>
      <c r="G179" s="85">
        <f t="shared" si="20"/>
        <v>102098</v>
      </c>
      <c r="H179" s="85">
        <f t="shared" si="20"/>
        <v>98782</v>
      </c>
      <c r="I179" s="86">
        <f t="shared" si="20"/>
        <v>99012</v>
      </c>
    </row>
    <row r="180" spans="2:9" ht="12.75" customHeight="1">
      <c r="B180" s="307"/>
      <c r="C180" s="72" t="s">
        <v>3</v>
      </c>
      <c r="D180" s="83">
        <f t="shared" si="20"/>
        <v>1006108</v>
      </c>
      <c r="E180" s="84">
        <f t="shared" si="20"/>
        <v>1002230</v>
      </c>
      <c r="F180" s="84">
        <f t="shared" si="20"/>
        <v>1009846</v>
      </c>
      <c r="G180" s="84">
        <f t="shared" si="20"/>
        <v>1015611</v>
      </c>
      <c r="H180" s="84">
        <f t="shared" si="20"/>
        <v>1013873</v>
      </c>
      <c r="I180" s="87">
        <f t="shared" si="20"/>
        <v>1013976</v>
      </c>
    </row>
    <row r="181" spans="2:9" ht="12.75" customHeight="1" thickBot="1">
      <c r="B181" s="306"/>
      <c r="C181" s="73" t="s">
        <v>4</v>
      </c>
      <c r="D181" s="78">
        <f aca="true" t="shared" si="21" ref="D181:I181">D180/D179</f>
        <v>9.957029046464447</v>
      </c>
      <c r="E181" s="18">
        <f t="shared" si="21"/>
        <v>10.077524836101839</v>
      </c>
      <c r="F181" s="18">
        <f t="shared" si="21"/>
        <v>9.927313121780504</v>
      </c>
      <c r="G181" s="18">
        <f t="shared" si="21"/>
        <v>9.947413269603715</v>
      </c>
      <c r="H181" s="18">
        <f t="shared" si="21"/>
        <v>10.263742382215383</v>
      </c>
      <c r="I181" s="54">
        <f t="shared" si="21"/>
        <v>10.240940492061569</v>
      </c>
    </row>
    <row r="182" spans="2:9" ht="12.75" customHeight="1">
      <c r="B182" s="318" t="s">
        <v>8</v>
      </c>
      <c r="C182" s="71" t="s">
        <v>2</v>
      </c>
      <c r="D182" s="176">
        <f aca="true" t="shared" si="22" ref="D182:I182">D14+D70+D126</f>
        <v>55591</v>
      </c>
      <c r="E182" s="177">
        <f t="shared" si="22"/>
        <v>60786</v>
      </c>
      <c r="F182" s="177">
        <f t="shared" si="22"/>
        <v>61576</v>
      </c>
      <c r="G182" s="177">
        <f t="shared" si="22"/>
        <v>63119</v>
      </c>
      <c r="H182" s="177">
        <f t="shared" si="22"/>
        <v>63914</v>
      </c>
      <c r="I182" s="178">
        <f t="shared" si="22"/>
        <v>64378</v>
      </c>
    </row>
    <row r="183" spans="2:9" ht="12.75" customHeight="1">
      <c r="B183" s="319"/>
      <c r="C183" s="72" t="s">
        <v>5</v>
      </c>
      <c r="D183" s="33">
        <f aca="true" t="shared" si="23" ref="D183:I183">D182/D179*100</f>
        <v>55.016081943688455</v>
      </c>
      <c r="E183" s="77">
        <f t="shared" si="23"/>
        <v>61.120942766359654</v>
      </c>
      <c r="F183" s="77">
        <f t="shared" si="23"/>
        <v>60.53242106090991</v>
      </c>
      <c r="G183" s="77">
        <f t="shared" si="23"/>
        <v>61.82197496522949</v>
      </c>
      <c r="H183" s="77">
        <f t="shared" si="23"/>
        <v>64.70207122755158</v>
      </c>
      <c r="I183" s="79">
        <f t="shared" si="23"/>
        <v>65.02040156748677</v>
      </c>
    </row>
    <row r="184" spans="2:9" ht="12.75" customHeight="1">
      <c r="B184" s="319"/>
      <c r="C184" s="72" t="s">
        <v>3</v>
      </c>
      <c r="D184" s="83">
        <f aca="true" t="shared" si="24" ref="D184:I184">D16+D72+D128</f>
        <v>901299</v>
      </c>
      <c r="E184" s="84">
        <f t="shared" si="24"/>
        <v>909964</v>
      </c>
      <c r="F184" s="84">
        <f t="shared" si="24"/>
        <v>915253</v>
      </c>
      <c r="G184" s="84">
        <f t="shared" si="24"/>
        <v>924192</v>
      </c>
      <c r="H184" s="84">
        <f t="shared" si="24"/>
        <v>931451</v>
      </c>
      <c r="I184" s="87">
        <f t="shared" si="24"/>
        <v>934941</v>
      </c>
    </row>
    <row r="185" spans="2:9" ht="12.75" customHeight="1">
      <c r="B185" s="319"/>
      <c r="C185" s="72" t="s">
        <v>5</v>
      </c>
      <c r="D185" s="15">
        <f aca="true" t="shared" si="25" ref="D185:I185">D184/D180*100</f>
        <v>89.58272869314229</v>
      </c>
      <c r="E185" s="17">
        <f t="shared" si="25"/>
        <v>90.79392953713219</v>
      </c>
      <c r="F185" s="17">
        <f t="shared" si="25"/>
        <v>90.63292818905062</v>
      </c>
      <c r="G185" s="17">
        <f t="shared" si="25"/>
        <v>90.99862053483075</v>
      </c>
      <c r="H185" s="17">
        <f t="shared" si="25"/>
        <v>91.87057945127249</v>
      </c>
      <c r="I185" s="53">
        <f t="shared" si="25"/>
        <v>92.20543681507255</v>
      </c>
    </row>
    <row r="186" spans="2:9" ht="12.75" customHeight="1" thickBot="1">
      <c r="B186" s="320"/>
      <c r="C186" s="73" t="s">
        <v>4</v>
      </c>
      <c r="D186" s="16">
        <f aca="true" t="shared" si="26" ref="D186:I186">D184/D182</f>
        <v>16.21303808170387</v>
      </c>
      <c r="E186" s="18">
        <f t="shared" si="26"/>
        <v>14.969960188201231</v>
      </c>
      <c r="F186" s="18">
        <f t="shared" si="26"/>
        <v>14.863794335455372</v>
      </c>
      <c r="G186" s="18">
        <f t="shared" si="26"/>
        <v>14.642057066810311</v>
      </c>
      <c r="H186" s="18">
        <f t="shared" si="26"/>
        <v>14.573505022373816</v>
      </c>
      <c r="I186" s="54">
        <f t="shared" si="26"/>
        <v>14.522678554785797</v>
      </c>
    </row>
    <row r="188" ht="12.75" customHeight="1">
      <c r="I188" s="4"/>
    </row>
    <row r="189" ht="12.75" customHeight="1" thickBot="1"/>
    <row r="190" spans="2:9" ht="12.75" customHeight="1">
      <c r="B190" s="305" t="s">
        <v>0</v>
      </c>
      <c r="C190" s="303" t="s">
        <v>7</v>
      </c>
      <c r="D190" s="305" t="s">
        <v>9</v>
      </c>
      <c r="E190" s="309"/>
      <c r="F190" s="309"/>
      <c r="G190" s="309"/>
      <c r="H190" s="309"/>
      <c r="I190" s="310"/>
    </row>
    <row r="191" spans="2:9" ht="12.75" customHeight="1" thickBot="1">
      <c r="B191" s="306"/>
      <c r="C191" s="304"/>
      <c r="D191" s="74" t="s">
        <v>162</v>
      </c>
      <c r="E191" s="75">
        <v>2009</v>
      </c>
      <c r="F191" s="75">
        <v>2010</v>
      </c>
      <c r="G191" s="75">
        <v>2011</v>
      </c>
      <c r="H191" s="75">
        <v>2012</v>
      </c>
      <c r="I191" s="76">
        <v>2013</v>
      </c>
    </row>
    <row r="192" spans="2:9" ht="12.75" customHeight="1">
      <c r="B192" s="305" t="s">
        <v>6</v>
      </c>
      <c r="C192" s="168" t="s">
        <v>2</v>
      </c>
      <c r="D192" s="65">
        <f>D179-0</f>
        <v>101045</v>
      </c>
      <c r="E192" s="67">
        <f aca="true" t="shared" si="27" ref="E192:I193">E179-D179</f>
        <v>-1593</v>
      </c>
      <c r="F192" s="67">
        <f t="shared" si="27"/>
        <v>2272</v>
      </c>
      <c r="G192" s="67">
        <f t="shared" si="27"/>
        <v>374</v>
      </c>
      <c r="H192" s="67">
        <f t="shared" si="27"/>
        <v>-3316</v>
      </c>
      <c r="I192" s="68">
        <f t="shared" si="27"/>
        <v>230</v>
      </c>
    </row>
    <row r="193" spans="2:9" ht="12.75" customHeight="1">
      <c r="B193" s="307"/>
      <c r="C193" s="72" t="s">
        <v>3</v>
      </c>
      <c r="D193" s="66">
        <f>D180-0</f>
        <v>1006108</v>
      </c>
      <c r="E193" s="69">
        <f t="shared" si="27"/>
        <v>-3878</v>
      </c>
      <c r="F193" s="69">
        <f t="shared" si="27"/>
        <v>7616</v>
      </c>
      <c r="G193" s="69">
        <f t="shared" si="27"/>
        <v>5765</v>
      </c>
      <c r="H193" s="69">
        <f t="shared" si="27"/>
        <v>-1738</v>
      </c>
      <c r="I193" s="70">
        <f t="shared" si="27"/>
        <v>103</v>
      </c>
    </row>
    <row r="194" spans="2:9" ht="12.75" customHeight="1" thickBot="1">
      <c r="B194" s="306"/>
      <c r="C194" s="73" t="s">
        <v>4</v>
      </c>
      <c r="D194" s="78">
        <f aca="true" t="shared" si="28" ref="D194:I194">D193/D192</f>
        <v>9.957029046464447</v>
      </c>
      <c r="E194" s="80">
        <f t="shared" si="28"/>
        <v>2.4344005021971125</v>
      </c>
      <c r="F194" s="80">
        <f t="shared" si="28"/>
        <v>3.352112676056338</v>
      </c>
      <c r="G194" s="80">
        <f t="shared" si="28"/>
        <v>15.414438502673796</v>
      </c>
      <c r="H194" s="80">
        <f t="shared" si="28"/>
        <v>0.5241254523522316</v>
      </c>
      <c r="I194" s="81">
        <f t="shared" si="28"/>
        <v>0.44782608695652176</v>
      </c>
    </row>
    <row r="195" spans="2:9" ht="12.75" customHeight="1">
      <c r="B195" s="318" t="s">
        <v>8</v>
      </c>
      <c r="C195" s="71" t="s">
        <v>2</v>
      </c>
      <c r="D195" s="169">
        <f>D182-0</f>
        <v>55591</v>
      </c>
      <c r="E195" s="170">
        <f>E182-D182</f>
        <v>5195</v>
      </c>
      <c r="F195" s="170">
        <f>F182-E182</f>
        <v>790</v>
      </c>
      <c r="G195" s="170">
        <f>G182-F182</f>
        <v>1543</v>
      </c>
      <c r="H195" s="170">
        <f>H182-G182</f>
        <v>795</v>
      </c>
      <c r="I195" s="171">
        <f>I182-H182</f>
        <v>464</v>
      </c>
    </row>
    <row r="196" spans="2:9" ht="12.75" customHeight="1">
      <c r="B196" s="319"/>
      <c r="C196" s="72" t="s">
        <v>3</v>
      </c>
      <c r="D196" s="66">
        <f>D184-0</f>
        <v>901299</v>
      </c>
      <c r="E196" s="69">
        <f>E184-D184</f>
        <v>8665</v>
      </c>
      <c r="F196" s="69">
        <f>F184-E184</f>
        <v>5289</v>
      </c>
      <c r="G196" s="69">
        <f>G184-F184</f>
        <v>8939</v>
      </c>
      <c r="H196" s="69">
        <f>H184-G184</f>
        <v>7259</v>
      </c>
      <c r="I196" s="70">
        <f>I184-H184</f>
        <v>3490</v>
      </c>
    </row>
    <row r="197" spans="2:9" ht="12.75" customHeight="1" thickBot="1">
      <c r="B197" s="320"/>
      <c r="C197" s="73" t="s">
        <v>4</v>
      </c>
      <c r="D197" s="78">
        <f aca="true" t="shared" si="29" ref="D197:I197">D196/D195</f>
        <v>16.21303808170387</v>
      </c>
      <c r="E197" s="80">
        <f t="shared" si="29"/>
        <v>1.6679499518768046</v>
      </c>
      <c r="F197" s="80">
        <f t="shared" si="29"/>
        <v>6.69493670886076</v>
      </c>
      <c r="G197" s="80">
        <f t="shared" si="29"/>
        <v>5.793259883344135</v>
      </c>
      <c r="H197" s="80">
        <f t="shared" si="29"/>
        <v>9.130817610062893</v>
      </c>
      <c r="I197" s="81">
        <f t="shared" si="29"/>
        <v>7.521551724137931</v>
      </c>
    </row>
    <row r="198" spans="2:9" ht="12.75" customHeight="1">
      <c r="B198" s="55"/>
      <c r="C198" s="56"/>
      <c r="D198" s="57"/>
      <c r="E198" s="58"/>
      <c r="F198" s="58"/>
      <c r="G198" s="58"/>
      <c r="H198" s="58"/>
      <c r="I198" s="58"/>
    </row>
    <row r="199" spans="4:9" ht="12.75" customHeight="1">
      <c r="D199" s="45"/>
      <c r="E199" s="45"/>
      <c r="F199" s="45"/>
      <c r="G199" s="45"/>
      <c r="H199" s="45"/>
      <c r="I199" s="45"/>
    </row>
    <row r="200" spans="4:9" s="28" customFormat="1" ht="12.75" customHeight="1">
      <c r="D200" s="45"/>
      <c r="E200" s="45"/>
      <c r="F200" s="45"/>
      <c r="G200" s="45"/>
      <c r="H200" s="45"/>
      <c r="I200" s="45"/>
    </row>
    <row r="201" spans="4:9" s="28" customFormat="1" ht="12.75" customHeight="1">
      <c r="D201" s="45"/>
      <c r="E201" s="45"/>
      <c r="F201" s="45"/>
      <c r="G201" s="45"/>
      <c r="H201" s="45"/>
      <c r="I201" s="45"/>
    </row>
    <row r="202" spans="6:7" s="28" customFormat="1" ht="12.75" customHeight="1">
      <c r="F202" s="29"/>
      <c r="G202" s="30"/>
    </row>
    <row r="203" spans="6:7" s="28" customFormat="1" ht="12.75" customHeight="1">
      <c r="F203" s="29"/>
      <c r="G203" s="30"/>
    </row>
    <row r="204" spans="6:7" s="28" customFormat="1" ht="12.75" customHeight="1">
      <c r="F204" s="29"/>
      <c r="G204" s="30"/>
    </row>
    <row r="206" ht="12.75" customHeight="1">
      <c r="B206" s="3"/>
    </row>
    <row r="208" ht="12.75" customHeight="1">
      <c r="B208" s="3"/>
    </row>
    <row r="209" ht="12.75" customHeight="1">
      <c r="B209" s="3"/>
    </row>
    <row r="226" spans="2:9" ht="12.75" customHeight="1">
      <c r="B226" s="308" t="s">
        <v>11</v>
      </c>
      <c r="C226" s="308"/>
      <c r="D226" s="308"/>
      <c r="E226" s="308"/>
      <c r="F226" s="308"/>
      <c r="G226" s="308"/>
      <c r="H226" s="308"/>
      <c r="I226" s="308"/>
    </row>
    <row r="227" spans="1:9" ht="12.75" customHeight="1">
      <c r="A227" s="308" t="s">
        <v>161</v>
      </c>
      <c r="B227" s="308"/>
      <c r="C227" s="308"/>
      <c r="D227" s="308"/>
      <c r="E227" s="308"/>
      <c r="F227" s="308"/>
      <c r="G227" s="308"/>
      <c r="H227" s="308"/>
      <c r="I227" s="308"/>
    </row>
    <row r="228" spans="1:9" ht="12.75" customHeight="1">
      <c r="A228" s="48"/>
      <c r="B228" s="48"/>
      <c r="C228" s="48"/>
      <c r="D228" s="48"/>
      <c r="E228" s="48"/>
      <c r="F228" s="48"/>
      <c r="G228" s="48"/>
      <c r="H228" s="48"/>
      <c r="I228" s="48"/>
    </row>
    <row r="229" spans="1:9" ht="12.75" customHeight="1">
      <c r="A229" s="48"/>
      <c r="B229" s="48"/>
      <c r="C229" s="48"/>
      <c r="D229" s="48"/>
      <c r="E229" s="48"/>
      <c r="F229" s="48"/>
      <c r="G229" s="48"/>
      <c r="H229" s="48"/>
      <c r="I229" s="48"/>
    </row>
    <row r="231" spans="2:9" s="186" customFormat="1" ht="12.75" customHeight="1">
      <c r="B231" s="119" t="s">
        <v>10</v>
      </c>
      <c r="D231" s="119" t="s">
        <v>153</v>
      </c>
      <c r="I231" s="260" t="s">
        <v>137</v>
      </c>
    </row>
    <row r="232" spans="2:6" ht="12.75" customHeight="1" thickBot="1">
      <c r="B232" s="151"/>
      <c r="C232" s="186"/>
      <c r="D232" s="186"/>
      <c r="E232" s="186"/>
      <c r="F232" s="186"/>
    </row>
    <row r="233" spans="2:9" ht="12.75" customHeight="1">
      <c r="B233" s="305" t="s">
        <v>0</v>
      </c>
      <c r="C233" s="303" t="s">
        <v>7</v>
      </c>
      <c r="D233" s="305" t="s">
        <v>1</v>
      </c>
      <c r="E233" s="309"/>
      <c r="F233" s="309"/>
      <c r="G233" s="309"/>
      <c r="H233" s="309"/>
      <c r="I233" s="310"/>
    </row>
    <row r="234" spans="2:9" ht="12.75" customHeight="1" thickBot="1">
      <c r="B234" s="306"/>
      <c r="C234" s="304"/>
      <c r="D234" s="74" t="s">
        <v>162</v>
      </c>
      <c r="E234" s="75">
        <v>2009</v>
      </c>
      <c r="F234" s="75">
        <v>2010</v>
      </c>
      <c r="G234" s="75">
        <v>2011</v>
      </c>
      <c r="H234" s="75">
        <v>2012</v>
      </c>
      <c r="I234" s="76">
        <v>2013</v>
      </c>
    </row>
    <row r="235" spans="2:9" ht="12.75" customHeight="1">
      <c r="B235" s="305" t="s">
        <v>6</v>
      </c>
      <c r="C235" s="168" t="s">
        <v>2</v>
      </c>
      <c r="D235" s="31">
        <v>1402</v>
      </c>
      <c r="E235" s="14">
        <v>1429</v>
      </c>
      <c r="F235" s="14">
        <v>1462</v>
      </c>
      <c r="G235" s="14">
        <v>1496</v>
      </c>
      <c r="H235" s="14">
        <v>1507</v>
      </c>
      <c r="I235" s="51">
        <v>1527</v>
      </c>
    </row>
    <row r="236" spans="2:9" ht="12.75" customHeight="1">
      <c r="B236" s="307"/>
      <c r="C236" s="72" t="s">
        <v>3</v>
      </c>
      <c r="D236" s="32">
        <v>26973</v>
      </c>
      <c r="E236" s="2">
        <v>27301</v>
      </c>
      <c r="F236" s="2">
        <v>30008</v>
      </c>
      <c r="G236" s="2">
        <v>30395</v>
      </c>
      <c r="H236" s="2">
        <v>30465</v>
      </c>
      <c r="I236" s="52">
        <v>30837</v>
      </c>
    </row>
    <row r="237" spans="2:9" ht="12.75" customHeight="1" thickBot="1">
      <c r="B237" s="306"/>
      <c r="C237" s="73" t="s">
        <v>4</v>
      </c>
      <c r="D237" s="78">
        <f aca="true" t="shared" si="30" ref="D237:I237">D236/D235</f>
        <v>19.238944365192584</v>
      </c>
      <c r="E237" s="18">
        <f t="shared" si="30"/>
        <v>19.104968509447165</v>
      </c>
      <c r="F237" s="18">
        <f t="shared" si="30"/>
        <v>20.52530779753762</v>
      </c>
      <c r="G237" s="18">
        <f t="shared" si="30"/>
        <v>20.317513368983956</v>
      </c>
      <c r="H237" s="18">
        <f t="shared" si="30"/>
        <v>20.215660252156603</v>
      </c>
      <c r="I237" s="54">
        <f t="shared" si="30"/>
        <v>20.19449901768173</v>
      </c>
    </row>
    <row r="238" spans="2:9" ht="12.75" customHeight="1">
      <c r="B238" s="318" t="s">
        <v>8</v>
      </c>
      <c r="C238" s="71" t="s">
        <v>2</v>
      </c>
      <c r="D238" s="165">
        <v>1005</v>
      </c>
      <c r="E238" s="166">
        <v>1007</v>
      </c>
      <c r="F238" s="166">
        <v>1040</v>
      </c>
      <c r="G238" s="166">
        <v>1063</v>
      </c>
      <c r="H238" s="166">
        <v>1103</v>
      </c>
      <c r="I238" s="167">
        <v>1117</v>
      </c>
    </row>
    <row r="239" spans="2:9" ht="12.75" customHeight="1">
      <c r="B239" s="319"/>
      <c r="C239" s="72" t="s">
        <v>5</v>
      </c>
      <c r="D239" s="33">
        <f aca="true" t="shared" si="31" ref="D239:I239">D238/D235*100</f>
        <v>71.6833095577746</v>
      </c>
      <c r="E239" s="77">
        <f t="shared" si="31"/>
        <v>70.46885934219735</v>
      </c>
      <c r="F239" s="77">
        <f t="shared" si="31"/>
        <v>71.13543091655266</v>
      </c>
      <c r="G239" s="77">
        <f t="shared" si="31"/>
        <v>71.05614973262033</v>
      </c>
      <c r="H239" s="77">
        <f t="shared" si="31"/>
        <v>73.19177173191773</v>
      </c>
      <c r="I239" s="79">
        <f t="shared" si="31"/>
        <v>73.14996725605762</v>
      </c>
    </row>
    <row r="240" spans="2:9" ht="12.75" customHeight="1">
      <c r="B240" s="319"/>
      <c r="C240" s="72" t="s">
        <v>3</v>
      </c>
      <c r="D240" s="32">
        <v>25766</v>
      </c>
      <c r="E240" s="2">
        <v>25945</v>
      </c>
      <c r="F240" s="2">
        <v>29168</v>
      </c>
      <c r="G240" s="2">
        <v>29779</v>
      </c>
      <c r="H240" s="2">
        <v>29954</v>
      </c>
      <c r="I240" s="52">
        <v>30306</v>
      </c>
    </row>
    <row r="241" spans="2:9" ht="12.75" customHeight="1">
      <c r="B241" s="319"/>
      <c r="C241" s="72" t="s">
        <v>5</v>
      </c>
      <c r="D241" s="15">
        <f aca="true" t="shared" si="32" ref="D241:I241">D240/D236*100</f>
        <v>95.52515478441404</v>
      </c>
      <c r="E241" s="17">
        <f t="shared" si="32"/>
        <v>95.03314896890224</v>
      </c>
      <c r="F241" s="17">
        <f t="shared" si="32"/>
        <v>97.20074646760864</v>
      </c>
      <c r="G241" s="17">
        <f t="shared" si="32"/>
        <v>97.97335088007895</v>
      </c>
      <c r="H241" s="17">
        <f t="shared" si="32"/>
        <v>98.32266535368456</v>
      </c>
      <c r="I241" s="53">
        <f t="shared" si="32"/>
        <v>98.27804261114895</v>
      </c>
    </row>
    <row r="242" spans="2:9" ht="12.75" customHeight="1" thickBot="1">
      <c r="B242" s="320"/>
      <c r="C242" s="73" t="s">
        <v>4</v>
      </c>
      <c r="D242" s="16">
        <f aca="true" t="shared" si="33" ref="D242:I242">D240/D238</f>
        <v>25.637810945273632</v>
      </c>
      <c r="E242" s="18">
        <f t="shared" si="33"/>
        <v>25.76464746772592</v>
      </c>
      <c r="F242" s="18">
        <f t="shared" si="33"/>
        <v>28.046153846153846</v>
      </c>
      <c r="G242" s="18">
        <f t="shared" si="33"/>
        <v>28.014111006585136</v>
      </c>
      <c r="H242" s="18">
        <f t="shared" si="33"/>
        <v>27.15684496826836</v>
      </c>
      <c r="I242" s="54">
        <f t="shared" si="33"/>
        <v>27.131602506714415</v>
      </c>
    </row>
    <row r="244" ht="12.75" customHeight="1">
      <c r="I244" s="4"/>
    </row>
    <row r="245" ht="12.75" customHeight="1" thickBot="1"/>
    <row r="246" spans="2:9" ht="12.75" customHeight="1">
      <c r="B246" s="305" t="s">
        <v>0</v>
      </c>
      <c r="C246" s="303" t="s">
        <v>7</v>
      </c>
      <c r="D246" s="305" t="s">
        <v>9</v>
      </c>
      <c r="E246" s="309"/>
      <c r="F246" s="309"/>
      <c r="G246" s="309"/>
      <c r="H246" s="309"/>
      <c r="I246" s="310"/>
    </row>
    <row r="247" spans="2:9" ht="12.75" customHeight="1" thickBot="1">
      <c r="B247" s="306"/>
      <c r="C247" s="304"/>
      <c r="D247" s="74" t="s">
        <v>162</v>
      </c>
      <c r="E247" s="75">
        <v>2009</v>
      </c>
      <c r="F247" s="75">
        <v>2010</v>
      </c>
      <c r="G247" s="75">
        <v>2011</v>
      </c>
      <c r="H247" s="75">
        <v>2012</v>
      </c>
      <c r="I247" s="76">
        <v>2013</v>
      </c>
    </row>
    <row r="248" spans="2:9" ht="12.75" customHeight="1">
      <c r="B248" s="305" t="s">
        <v>6</v>
      </c>
      <c r="C248" s="168" t="s">
        <v>2</v>
      </c>
      <c r="D248" s="65">
        <f>D235-0</f>
        <v>1402</v>
      </c>
      <c r="E248" s="67">
        <f aca="true" t="shared" si="34" ref="E248:I249">E235-D235</f>
        <v>27</v>
      </c>
      <c r="F248" s="67">
        <f t="shared" si="34"/>
        <v>33</v>
      </c>
      <c r="G248" s="67">
        <f t="shared" si="34"/>
        <v>34</v>
      </c>
      <c r="H248" s="67">
        <f t="shared" si="34"/>
        <v>11</v>
      </c>
      <c r="I248" s="68">
        <f t="shared" si="34"/>
        <v>20</v>
      </c>
    </row>
    <row r="249" spans="2:9" ht="12.75" customHeight="1">
      <c r="B249" s="307"/>
      <c r="C249" s="72" t="s">
        <v>3</v>
      </c>
      <c r="D249" s="66">
        <f>D236-0</f>
        <v>26973</v>
      </c>
      <c r="E249" s="69">
        <f t="shared" si="34"/>
        <v>328</v>
      </c>
      <c r="F249" s="69">
        <f t="shared" si="34"/>
        <v>2707</v>
      </c>
      <c r="G249" s="69">
        <f t="shared" si="34"/>
        <v>387</v>
      </c>
      <c r="H249" s="69">
        <f t="shared" si="34"/>
        <v>70</v>
      </c>
      <c r="I249" s="70">
        <f t="shared" si="34"/>
        <v>372</v>
      </c>
    </row>
    <row r="250" spans="2:9" ht="12.75" customHeight="1" thickBot="1">
      <c r="B250" s="306"/>
      <c r="C250" s="73" t="s">
        <v>4</v>
      </c>
      <c r="D250" s="78">
        <f aca="true" t="shared" si="35" ref="D250:I250">D249/D248</f>
        <v>19.238944365192584</v>
      </c>
      <c r="E250" s="80">
        <f t="shared" si="35"/>
        <v>12.148148148148149</v>
      </c>
      <c r="F250" s="80">
        <f t="shared" si="35"/>
        <v>82.03030303030303</v>
      </c>
      <c r="G250" s="80">
        <f t="shared" si="35"/>
        <v>11.382352941176471</v>
      </c>
      <c r="H250" s="80">
        <f t="shared" si="35"/>
        <v>6.363636363636363</v>
      </c>
      <c r="I250" s="81">
        <f t="shared" si="35"/>
        <v>18.6</v>
      </c>
    </row>
    <row r="251" spans="2:9" ht="12.75" customHeight="1">
      <c r="B251" s="318" t="s">
        <v>8</v>
      </c>
      <c r="C251" s="71" t="s">
        <v>2</v>
      </c>
      <c r="D251" s="169">
        <f>D238-0</f>
        <v>1005</v>
      </c>
      <c r="E251" s="170">
        <f>SUM(E238-D238)</f>
        <v>2</v>
      </c>
      <c r="F251" s="170">
        <f>F238-E238</f>
        <v>33</v>
      </c>
      <c r="G251" s="170">
        <f>G238-F238</f>
        <v>23</v>
      </c>
      <c r="H251" s="170">
        <f>H238-G238</f>
        <v>40</v>
      </c>
      <c r="I251" s="171">
        <f>I238-H238</f>
        <v>14</v>
      </c>
    </row>
    <row r="252" spans="2:9" ht="12.75" customHeight="1">
      <c r="B252" s="319"/>
      <c r="C252" s="72" t="s">
        <v>3</v>
      </c>
      <c r="D252" s="66">
        <f>D240-0</f>
        <v>25766</v>
      </c>
      <c r="E252" s="69">
        <f>E240-D240</f>
        <v>179</v>
      </c>
      <c r="F252" s="69">
        <f>F240-E240</f>
        <v>3223</v>
      </c>
      <c r="G252" s="69">
        <f>G240-F240</f>
        <v>611</v>
      </c>
      <c r="H252" s="69">
        <f>H240-G240</f>
        <v>175</v>
      </c>
      <c r="I252" s="70">
        <f>I240-H240</f>
        <v>352</v>
      </c>
    </row>
    <row r="253" spans="2:9" ht="12.75" customHeight="1" thickBot="1">
      <c r="B253" s="320"/>
      <c r="C253" s="73" t="s">
        <v>4</v>
      </c>
      <c r="D253" s="78">
        <f aca="true" t="shared" si="36" ref="D253:I253">D252/D251</f>
        <v>25.637810945273632</v>
      </c>
      <c r="E253" s="80">
        <f t="shared" si="36"/>
        <v>89.5</v>
      </c>
      <c r="F253" s="80">
        <f t="shared" si="36"/>
        <v>97.66666666666667</v>
      </c>
      <c r="G253" s="80">
        <f t="shared" si="36"/>
        <v>26.565217391304348</v>
      </c>
      <c r="H253" s="80">
        <f t="shared" si="36"/>
        <v>4.375</v>
      </c>
      <c r="I253" s="81">
        <f t="shared" si="36"/>
        <v>25.142857142857142</v>
      </c>
    </row>
    <row r="254" spans="2:9" ht="12.75" customHeight="1">
      <c r="B254" s="55"/>
      <c r="C254" s="56"/>
      <c r="D254" s="57"/>
      <c r="E254" s="58"/>
      <c r="F254" s="58"/>
      <c r="G254" s="58"/>
      <c r="H254" s="58"/>
      <c r="I254" s="58"/>
    </row>
    <row r="255" spans="4:9" ht="12.75" customHeight="1">
      <c r="D255" s="45"/>
      <c r="E255" s="45"/>
      <c r="F255" s="45"/>
      <c r="G255" s="45"/>
      <c r="H255" s="45"/>
      <c r="I255" s="45"/>
    </row>
    <row r="256" spans="4:9" s="28" customFormat="1" ht="12.75" customHeight="1">
      <c r="D256" s="45"/>
      <c r="E256" s="45"/>
      <c r="F256" s="45"/>
      <c r="G256" s="45"/>
      <c r="H256" s="45"/>
      <c r="I256" s="45"/>
    </row>
    <row r="257" spans="4:9" s="28" customFormat="1" ht="12.75" customHeight="1">
      <c r="D257" s="45"/>
      <c r="E257" s="45"/>
      <c r="F257" s="45"/>
      <c r="G257" s="45"/>
      <c r="H257" s="45"/>
      <c r="I257" s="45"/>
    </row>
    <row r="258" spans="6:7" s="28" customFormat="1" ht="12.75" customHeight="1">
      <c r="F258" s="29"/>
      <c r="G258" s="30"/>
    </row>
    <row r="259" spans="6:7" s="28" customFormat="1" ht="12.75" customHeight="1">
      <c r="F259" s="29"/>
      <c r="G259" s="30"/>
    </row>
    <row r="260" spans="6:7" s="28" customFormat="1" ht="12.75" customHeight="1">
      <c r="F260" s="29"/>
      <c r="G260" s="30"/>
    </row>
    <row r="262" ht="12.75" customHeight="1">
      <c r="B262" s="3"/>
    </row>
    <row r="264" ht="12.75" customHeight="1">
      <c r="B264" s="3"/>
    </row>
    <row r="265" ht="12.75" customHeight="1">
      <c r="B265" s="3"/>
    </row>
    <row r="282" spans="2:9" ht="12.75" customHeight="1">
      <c r="B282" s="308" t="s">
        <v>11</v>
      </c>
      <c r="C282" s="308"/>
      <c r="D282" s="308"/>
      <c r="E282" s="308"/>
      <c r="F282" s="308"/>
      <c r="G282" s="308"/>
      <c r="H282" s="308"/>
      <c r="I282" s="308"/>
    </row>
    <row r="283" spans="1:9" ht="12.75" customHeight="1">
      <c r="A283" s="308" t="s">
        <v>161</v>
      </c>
      <c r="B283" s="308"/>
      <c r="C283" s="308"/>
      <c r="D283" s="308"/>
      <c r="E283" s="308"/>
      <c r="F283" s="308"/>
      <c r="G283" s="308"/>
      <c r="H283" s="308"/>
      <c r="I283" s="308"/>
    </row>
    <row r="284" spans="1:9" ht="12.75" customHeight="1">
      <c r="A284" s="48"/>
      <c r="B284" s="48"/>
      <c r="C284" s="48"/>
      <c r="D284" s="48"/>
      <c r="E284" s="48"/>
      <c r="F284" s="48"/>
      <c r="G284" s="48"/>
      <c r="H284" s="48"/>
      <c r="I284" s="48"/>
    </row>
    <row r="285" spans="1:9" ht="12.75" customHeight="1">
      <c r="A285" s="48"/>
      <c r="B285" s="48"/>
      <c r="C285" s="48"/>
      <c r="D285" s="48"/>
      <c r="E285" s="48"/>
      <c r="F285" s="48"/>
      <c r="G285" s="48"/>
      <c r="H285" s="48"/>
      <c r="I285" s="48"/>
    </row>
    <row r="287" spans="2:9" ht="12.75" customHeight="1">
      <c r="B287" s="5" t="s">
        <v>10</v>
      </c>
      <c r="D287" s="5" t="s">
        <v>86</v>
      </c>
      <c r="I287" s="4" t="s">
        <v>138</v>
      </c>
    </row>
    <row r="288" ht="12.75" customHeight="1" thickBot="1">
      <c r="B288" s="3"/>
    </row>
    <row r="289" spans="2:9" ht="12.75" customHeight="1">
      <c r="B289" s="305" t="s">
        <v>0</v>
      </c>
      <c r="C289" s="303" t="s">
        <v>7</v>
      </c>
      <c r="D289" s="305" t="s">
        <v>1</v>
      </c>
      <c r="E289" s="309"/>
      <c r="F289" s="309"/>
      <c r="G289" s="309"/>
      <c r="H289" s="309"/>
      <c r="I289" s="310"/>
    </row>
    <row r="290" spans="2:9" ht="12.75" customHeight="1" thickBot="1">
      <c r="B290" s="306"/>
      <c r="C290" s="304"/>
      <c r="D290" s="74" t="s">
        <v>162</v>
      </c>
      <c r="E290" s="75">
        <v>2009</v>
      </c>
      <c r="F290" s="75">
        <v>2010</v>
      </c>
      <c r="G290" s="75">
        <v>2011</v>
      </c>
      <c r="H290" s="75">
        <v>2012</v>
      </c>
      <c r="I290" s="76">
        <v>2013</v>
      </c>
    </row>
    <row r="291" spans="2:9" ht="12.75" customHeight="1" thickBot="1">
      <c r="B291" s="305" t="s">
        <v>6</v>
      </c>
      <c r="C291" s="168" t="s">
        <v>2</v>
      </c>
      <c r="D291" s="82">
        <f aca="true" t="shared" si="37" ref="D291:I292">D179+D235</f>
        <v>102447</v>
      </c>
      <c r="E291" s="82">
        <f t="shared" si="37"/>
        <v>100881</v>
      </c>
      <c r="F291" s="82">
        <f t="shared" si="37"/>
        <v>103186</v>
      </c>
      <c r="G291" s="82">
        <f t="shared" si="37"/>
        <v>103594</v>
      </c>
      <c r="H291" s="82">
        <f t="shared" si="37"/>
        <v>100289</v>
      </c>
      <c r="I291" s="181">
        <f t="shared" si="37"/>
        <v>100539</v>
      </c>
    </row>
    <row r="292" spans="2:9" ht="12.75" customHeight="1">
      <c r="B292" s="307"/>
      <c r="C292" s="72" t="s">
        <v>3</v>
      </c>
      <c r="D292" s="82">
        <f t="shared" si="37"/>
        <v>1033081</v>
      </c>
      <c r="E292" s="82">
        <f t="shared" si="37"/>
        <v>1029531</v>
      </c>
      <c r="F292" s="82">
        <f t="shared" si="37"/>
        <v>1039854</v>
      </c>
      <c r="G292" s="82">
        <f t="shared" si="37"/>
        <v>1046006</v>
      </c>
      <c r="H292" s="82">
        <f t="shared" si="37"/>
        <v>1044338</v>
      </c>
      <c r="I292" s="179">
        <f t="shared" si="37"/>
        <v>1044813</v>
      </c>
    </row>
    <row r="293" spans="2:9" ht="12.75" customHeight="1" thickBot="1">
      <c r="B293" s="306"/>
      <c r="C293" s="73" t="s">
        <v>4</v>
      </c>
      <c r="D293" s="78">
        <f aca="true" t="shared" si="38" ref="D293:I293">D292/D291</f>
        <v>10.08405321776138</v>
      </c>
      <c r="E293" s="17">
        <f t="shared" si="38"/>
        <v>10.205400422279716</v>
      </c>
      <c r="F293" s="17">
        <f t="shared" si="38"/>
        <v>10.07747175004361</v>
      </c>
      <c r="G293" s="17">
        <f t="shared" si="38"/>
        <v>10.097167789640327</v>
      </c>
      <c r="H293" s="17">
        <f t="shared" si="38"/>
        <v>10.413285604602699</v>
      </c>
      <c r="I293" s="53">
        <f t="shared" si="38"/>
        <v>10.39211649210754</v>
      </c>
    </row>
    <row r="294" spans="2:9" ht="12.75" customHeight="1">
      <c r="B294" s="318" t="s">
        <v>8</v>
      </c>
      <c r="C294" s="71" t="s">
        <v>2</v>
      </c>
      <c r="D294" s="176">
        <f aca="true" t="shared" si="39" ref="D294:I294">D182+D238</f>
        <v>56596</v>
      </c>
      <c r="E294" s="82">
        <f t="shared" si="39"/>
        <v>61793</v>
      </c>
      <c r="F294" s="82">
        <f t="shared" si="39"/>
        <v>62616</v>
      </c>
      <c r="G294" s="82">
        <f t="shared" si="39"/>
        <v>64182</v>
      </c>
      <c r="H294" s="82">
        <f t="shared" si="39"/>
        <v>65017</v>
      </c>
      <c r="I294" s="179">
        <f t="shared" si="39"/>
        <v>65495</v>
      </c>
    </row>
    <row r="295" spans="2:9" ht="12.75" customHeight="1">
      <c r="B295" s="319"/>
      <c r="C295" s="72" t="s">
        <v>5</v>
      </c>
      <c r="D295" s="33">
        <f aca="true" t="shared" si="40" ref="D295:I295">D294/D291*100</f>
        <v>55.24417503684832</v>
      </c>
      <c r="E295" s="77">
        <f t="shared" si="40"/>
        <v>61.2533579167534</v>
      </c>
      <c r="F295" s="77">
        <f t="shared" si="40"/>
        <v>60.68265074719439</v>
      </c>
      <c r="G295" s="77">
        <f t="shared" si="40"/>
        <v>61.955325598007605</v>
      </c>
      <c r="H295" s="77">
        <f t="shared" si="40"/>
        <v>64.82964233365574</v>
      </c>
      <c r="I295" s="79">
        <f t="shared" si="40"/>
        <v>65.14387451635683</v>
      </c>
    </row>
    <row r="296" spans="2:9" ht="12.75" customHeight="1">
      <c r="B296" s="319"/>
      <c r="C296" s="72" t="s">
        <v>3</v>
      </c>
      <c r="D296" s="176">
        <f aca="true" t="shared" si="41" ref="D296:I296">D184+D240</f>
        <v>927065</v>
      </c>
      <c r="E296" s="176">
        <f t="shared" si="41"/>
        <v>935909</v>
      </c>
      <c r="F296" s="176">
        <f t="shared" si="41"/>
        <v>944421</v>
      </c>
      <c r="G296" s="176">
        <f t="shared" si="41"/>
        <v>953971</v>
      </c>
      <c r="H296" s="176">
        <f t="shared" si="41"/>
        <v>961405</v>
      </c>
      <c r="I296" s="180">
        <f t="shared" si="41"/>
        <v>965247</v>
      </c>
    </row>
    <row r="297" spans="2:9" ht="12.75" customHeight="1">
      <c r="B297" s="319"/>
      <c r="C297" s="72" t="s">
        <v>5</v>
      </c>
      <c r="D297" s="15">
        <f aca="true" t="shared" si="42" ref="D297:I297">D296/D292*100</f>
        <v>89.7378811535591</v>
      </c>
      <c r="E297" s="17">
        <f t="shared" si="42"/>
        <v>90.90634473367</v>
      </c>
      <c r="F297" s="17">
        <f t="shared" si="42"/>
        <v>90.82246161480361</v>
      </c>
      <c r="G297" s="17">
        <f t="shared" si="42"/>
        <v>91.20129330042084</v>
      </c>
      <c r="H297" s="17">
        <f t="shared" si="42"/>
        <v>92.05879705612551</v>
      </c>
      <c r="I297" s="53">
        <f t="shared" si="42"/>
        <v>92.38466596414861</v>
      </c>
    </row>
    <row r="298" spans="2:9" ht="12.75" customHeight="1" thickBot="1">
      <c r="B298" s="320"/>
      <c r="C298" s="73" t="s">
        <v>4</v>
      </c>
      <c r="D298" s="16">
        <f aca="true" t="shared" si="43" ref="D298:I298">D296/D294</f>
        <v>16.38039790797936</v>
      </c>
      <c r="E298" s="18">
        <f t="shared" si="43"/>
        <v>15.145874128137491</v>
      </c>
      <c r="F298" s="18">
        <f t="shared" si="43"/>
        <v>15.082742430049828</v>
      </c>
      <c r="G298" s="18">
        <f t="shared" si="43"/>
        <v>14.863528715216104</v>
      </c>
      <c r="H298" s="18">
        <f t="shared" si="43"/>
        <v>14.786978790162573</v>
      </c>
      <c r="I298" s="54">
        <f t="shared" si="43"/>
        <v>14.737720436674556</v>
      </c>
    </row>
    <row r="300" ht="12.75" customHeight="1">
      <c r="I300" s="4"/>
    </row>
    <row r="301" ht="12.75" customHeight="1" thickBot="1"/>
    <row r="302" spans="2:9" ht="12.75" customHeight="1">
      <c r="B302" s="305" t="s">
        <v>0</v>
      </c>
      <c r="C302" s="303" t="s">
        <v>7</v>
      </c>
      <c r="D302" s="305" t="s">
        <v>9</v>
      </c>
      <c r="E302" s="309"/>
      <c r="F302" s="309"/>
      <c r="G302" s="309"/>
      <c r="H302" s="309"/>
      <c r="I302" s="310"/>
    </row>
    <row r="303" spans="2:9" ht="12.75" customHeight="1" thickBot="1">
      <c r="B303" s="306"/>
      <c r="C303" s="304"/>
      <c r="D303" s="74" t="s">
        <v>162</v>
      </c>
      <c r="E303" s="75">
        <v>2009</v>
      </c>
      <c r="F303" s="75">
        <v>2010</v>
      </c>
      <c r="G303" s="75">
        <v>2011</v>
      </c>
      <c r="H303" s="75">
        <v>2012</v>
      </c>
      <c r="I303" s="76">
        <v>2013</v>
      </c>
    </row>
    <row r="304" spans="2:9" ht="12.75" customHeight="1">
      <c r="B304" s="305" t="s">
        <v>6</v>
      </c>
      <c r="C304" s="168" t="s">
        <v>2</v>
      </c>
      <c r="D304" s="65">
        <f>D291-0</f>
        <v>102447</v>
      </c>
      <c r="E304" s="67">
        <f aca="true" t="shared" si="44" ref="E304:I305">E291-D291</f>
        <v>-1566</v>
      </c>
      <c r="F304" s="67">
        <f t="shared" si="44"/>
        <v>2305</v>
      </c>
      <c r="G304" s="67">
        <f t="shared" si="44"/>
        <v>408</v>
      </c>
      <c r="H304" s="67">
        <f t="shared" si="44"/>
        <v>-3305</v>
      </c>
      <c r="I304" s="68">
        <f t="shared" si="44"/>
        <v>250</v>
      </c>
    </row>
    <row r="305" spans="2:9" ht="12.75" customHeight="1">
      <c r="B305" s="307"/>
      <c r="C305" s="72" t="s">
        <v>3</v>
      </c>
      <c r="D305" s="66">
        <f>D292-0</f>
        <v>1033081</v>
      </c>
      <c r="E305" s="69">
        <f t="shared" si="44"/>
        <v>-3550</v>
      </c>
      <c r="F305" s="69">
        <f t="shared" si="44"/>
        <v>10323</v>
      </c>
      <c r="G305" s="69">
        <f t="shared" si="44"/>
        <v>6152</v>
      </c>
      <c r="H305" s="69">
        <f t="shared" si="44"/>
        <v>-1668</v>
      </c>
      <c r="I305" s="70">
        <f t="shared" si="44"/>
        <v>475</v>
      </c>
    </row>
    <row r="306" spans="2:9" ht="12.75" customHeight="1" thickBot="1">
      <c r="B306" s="306"/>
      <c r="C306" s="73" t="s">
        <v>4</v>
      </c>
      <c r="D306" s="78">
        <f aca="true" t="shared" si="45" ref="D306:I306">D305/D304</f>
        <v>10.08405321776138</v>
      </c>
      <c r="E306" s="80">
        <f t="shared" si="45"/>
        <v>2.2669220945083013</v>
      </c>
      <c r="F306" s="80">
        <f t="shared" si="45"/>
        <v>4.478524945770065</v>
      </c>
      <c r="G306" s="80">
        <f t="shared" si="45"/>
        <v>15.07843137254902</v>
      </c>
      <c r="H306" s="80">
        <f t="shared" si="45"/>
        <v>0.5046898638426627</v>
      </c>
      <c r="I306" s="81">
        <f t="shared" si="45"/>
        <v>1.9</v>
      </c>
    </row>
    <row r="307" spans="2:9" ht="12.75" customHeight="1">
      <c r="B307" s="318" t="s">
        <v>8</v>
      </c>
      <c r="C307" s="71" t="s">
        <v>2</v>
      </c>
      <c r="D307" s="169">
        <f>D294-0</f>
        <v>56596</v>
      </c>
      <c r="E307" s="170">
        <f>E294-D294</f>
        <v>5197</v>
      </c>
      <c r="F307" s="170">
        <f>F294-E294</f>
        <v>823</v>
      </c>
      <c r="G307" s="170">
        <f>G294-F294</f>
        <v>1566</v>
      </c>
      <c r="H307" s="170">
        <f>H294-G294</f>
        <v>835</v>
      </c>
      <c r="I307" s="171">
        <f>I294-H294</f>
        <v>478</v>
      </c>
    </row>
    <row r="308" spans="2:9" ht="12.75" customHeight="1">
      <c r="B308" s="319"/>
      <c r="C308" s="72" t="s">
        <v>3</v>
      </c>
      <c r="D308" s="66">
        <f>D296-0</f>
        <v>927065</v>
      </c>
      <c r="E308" s="69">
        <f>E296-D296</f>
        <v>8844</v>
      </c>
      <c r="F308" s="69">
        <f>F296-E296</f>
        <v>8512</v>
      </c>
      <c r="G308" s="69">
        <f>G296-F296</f>
        <v>9550</v>
      </c>
      <c r="H308" s="69">
        <f>H296-G296</f>
        <v>7434</v>
      </c>
      <c r="I308" s="70">
        <f>I296-H296</f>
        <v>3842</v>
      </c>
    </row>
    <row r="309" spans="2:9" ht="12.75" customHeight="1" thickBot="1">
      <c r="B309" s="320"/>
      <c r="C309" s="73" t="s">
        <v>4</v>
      </c>
      <c r="D309" s="78">
        <f aca="true" t="shared" si="46" ref="D309:I309">D308/D307</f>
        <v>16.38039790797936</v>
      </c>
      <c r="E309" s="80">
        <f t="shared" si="46"/>
        <v>1.7017510101981912</v>
      </c>
      <c r="F309" s="80">
        <f t="shared" si="46"/>
        <v>10.342648845686513</v>
      </c>
      <c r="G309" s="80">
        <f t="shared" si="46"/>
        <v>6.098339719029374</v>
      </c>
      <c r="H309" s="80">
        <f t="shared" si="46"/>
        <v>8.902994011976048</v>
      </c>
      <c r="I309" s="81">
        <f t="shared" si="46"/>
        <v>8.03765690376569</v>
      </c>
    </row>
    <row r="310" spans="2:9" ht="12.75" customHeight="1">
      <c r="B310" s="55"/>
      <c r="C310" s="56"/>
      <c r="D310" s="57"/>
      <c r="E310" s="58"/>
      <c r="F310" s="58"/>
      <c r="G310" s="58"/>
      <c r="H310" s="58"/>
      <c r="I310" s="58"/>
    </row>
    <row r="311" spans="4:9" ht="12.75" customHeight="1">
      <c r="D311" s="45"/>
      <c r="E311" s="45"/>
      <c r="F311" s="45"/>
      <c r="G311" s="45"/>
      <c r="H311" s="45"/>
      <c r="I311" s="45"/>
    </row>
    <row r="312" spans="4:9" s="28" customFormat="1" ht="12.75" customHeight="1">
      <c r="D312" s="45"/>
      <c r="E312" s="45"/>
      <c r="F312" s="45"/>
      <c r="G312" s="45"/>
      <c r="H312" s="45"/>
      <c r="I312" s="45"/>
    </row>
    <row r="313" spans="4:9" s="28" customFormat="1" ht="12.75" customHeight="1">
      <c r="D313" s="45"/>
      <c r="E313" s="45"/>
      <c r="F313" s="45"/>
      <c r="G313" s="45"/>
      <c r="H313" s="45"/>
      <c r="I313" s="45"/>
    </row>
    <row r="314" spans="6:7" s="28" customFormat="1" ht="12.75" customHeight="1">
      <c r="F314" s="29"/>
      <c r="G314" s="30"/>
    </row>
    <row r="315" spans="6:7" s="28" customFormat="1" ht="12.75" customHeight="1">
      <c r="F315" s="29"/>
      <c r="G315" s="30"/>
    </row>
    <row r="316" spans="6:7" s="28" customFormat="1" ht="12.75" customHeight="1">
      <c r="F316" s="29"/>
      <c r="G316" s="30"/>
    </row>
    <row r="318" ht="12.75" customHeight="1">
      <c r="B318" s="3"/>
    </row>
    <row r="320" ht="12.75" customHeight="1">
      <c r="B320" s="3"/>
    </row>
    <row r="321" ht="12.75" customHeight="1">
      <c r="B321" s="3"/>
    </row>
  </sheetData>
  <sheetProtection/>
  <mergeCells count="72">
    <mergeCell ref="D302:I302"/>
    <mergeCell ref="B304:B306"/>
    <mergeCell ref="B307:B309"/>
    <mergeCell ref="B291:B293"/>
    <mergeCell ref="B294:B298"/>
    <mergeCell ref="B302:B303"/>
    <mergeCell ref="C302:C303"/>
    <mergeCell ref="A283:I283"/>
    <mergeCell ref="B289:B290"/>
    <mergeCell ref="C289:C290"/>
    <mergeCell ref="D289:I289"/>
    <mergeCell ref="D246:I246"/>
    <mergeCell ref="B248:B250"/>
    <mergeCell ref="B251:B253"/>
    <mergeCell ref="B282:I282"/>
    <mergeCell ref="B235:B237"/>
    <mergeCell ref="B238:B242"/>
    <mergeCell ref="B246:B247"/>
    <mergeCell ref="C246:C247"/>
    <mergeCell ref="A227:I227"/>
    <mergeCell ref="B233:B234"/>
    <mergeCell ref="C233:C234"/>
    <mergeCell ref="D233:I233"/>
    <mergeCell ref="D190:I190"/>
    <mergeCell ref="B192:B194"/>
    <mergeCell ref="B195:B197"/>
    <mergeCell ref="B226:I226"/>
    <mergeCell ref="B179:B181"/>
    <mergeCell ref="B182:B186"/>
    <mergeCell ref="B190:B191"/>
    <mergeCell ref="C190:C191"/>
    <mergeCell ref="A171:I171"/>
    <mergeCell ref="B177:B178"/>
    <mergeCell ref="C177:C178"/>
    <mergeCell ref="D177:I177"/>
    <mergeCell ref="D134:I134"/>
    <mergeCell ref="B136:B138"/>
    <mergeCell ref="B139:B141"/>
    <mergeCell ref="B170:I170"/>
    <mergeCell ref="B123:B125"/>
    <mergeCell ref="B126:B130"/>
    <mergeCell ref="B134:B135"/>
    <mergeCell ref="C134:C135"/>
    <mergeCell ref="A115:I115"/>
    <mergeCell ref="B121:B122"/>
    <mergeCell ref="C121:C122"/>
    <mergeCell ref="D121:I121"/>
    <mergeCell ref="D78:I78"/>
    <mergeCell ref="B80:B82"/>
    <mergeCell ref="B83:B85"/>
    <mergeCell ref="B114:I114"/>
    <mergeCell ref="B67:B69"/>
    <mergeCell ref="B70:B74"/>
    <mergeCell ref="B78:B79"/>
    <mergeCell ref="C78:C79"/>
    <mergeCell ref="A59:I59"/>
    <mergeCell ref="B65:B66"/>
    <mergeCell ref="C65:C66"/>
    <mergeCell ref="D65:I65"/>
    <mergeCell ref="B14:B18"/>
    <mergeCell ref="B58:I58"/>
    <mergeCell ref="B24:B26"/>
    <mergeCell ref="B27:B29"/>
    <mergeCell ref="D22:I22"/>
    <mergeCell ref="B22:B23"/>
    <mergeCell ref="C22:C23"/>
    <mergeCell ref="B9:B10"/>
    <mergeCell ref="C9:C10"/>
    <mergeCell ref="B11:B13"/>
    <mergeCell ref="B2:I2"/>
    <mergeCell ref="A3:I3"/>
    <mergeCell ref="D9:I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210"/>
  <sheetViews>
    <sheetView zoomScalePageLayoutView="0" workbookViewId="0" topLeftCell="A190">
      <selection activeCell="J343" sqref="J343"/>
    </sheetView>
  </sheetViews>
  <sheetFormatPr defaultColWidth="9.140625" defaultRowHeight="12.75" customHeight="1"/>
  <cols>
    <col min="1" max="1" width="1.7109375" style="0" customWidth="1"/>
    <col min="2" max="2" width="22.7109375" style="0" customWidth="1"/>
    <col min="3" max="10" width="13.28125" style="0" customWidth="1"/>
    <col min="11" max="11" width="1.7109375" style="0" customWidth="1"/>
    <col min="12" max="12" width="10.140625" style="0" bestFit="1" customWidth="1"/>
    <col min="13" max="13" width="9.140625" style="106" customWidth="1"/>
  </cols>
  <sheetData>
    <row r="2" spans="2:10" ht="12.75" customHeight="1">
      <c r="B2" s="324" t="s">
        <v>37</v>
      </c>
      <c r="C2" s="324"/>
      <c r="D2" s="324"/>
      <c r="E2" s="324"/>
      <c r="F2" s="324"/>
      <c r="G2" s="324"/>
      <c r="H2" s="324"/>
      <c r="I2" s="324"/>
      <c r="J2" s="324"/>
    </row>
    <row r="3" spans="2:10" ht="12.75" customHeight="1">
      <c r="B3" s="324" t="s">
        <v>47</v>
      </c>
      <c r="C3" s="324"/>
      <c r="D3" s="324"/>
      <c r="E3" s="324"/>
      <c r="F3" s="324"/>
      <c r="G3" s="324"/>
      <c r="H3" s="324"/>
      <c r="I3" s="324"/>
      <c r="J3" s="324"/>
    </row>
    <row r="4" spans="2:10" ht="12.75" customHeight="1">
      <c r="B4" s="324" t="s">
        <v>161</v>
      </c>
      <c r="C4" s="324"/>
      <c r="D4" s="324"/>
      <c r="E4" s="324"/>
      <c r="F4" s="324"/>
      <c r="G4" s="324"/>
      <c r="H4" s="324"/>
      <c r="I4" s="324"/>
      <c r="J4" s="324"/>
    </row>
    <row r="5" spans="2:10" ht="12.75" customHeight="1">
      <c r="B5" s="49"/>
      <c r="C5" s="49"/>
      <c r="D5" s="49"/>
      <c r="E5" s="49"/>
      <c r="F5" s="49"/>
      <c r="G5" s="49"/>
      <c r="H5" s="49"/>
      <c r="I5" s="49"/>
      <c r="J5" s="49"/>
    </row>
    <row r="6" spans="2:10" ht="12.75" customHeight="1">
      <c r="B6" s="49"/>
      <c r="C6" s="49"/>
      <c r="D6" s="49"/>
      <c r="E6" s="49"/>
      <c r="F6" s="49"/>
      <c r="G6" s="49"/>
      <c r="H6" s="49"/>
      <c r="I6" s="49"/>
      <c r="J6" s="49"/>
    </row>
    <row r="8" spans="2:13" s="183" customFormat="1" ht="12.75" customHeight="1">
      <c r="B8" s="182" t="s">
        <v>10</v>
      </c>
      <c r="C8" s="119" t="s">
        <v>152</v>
      </c>
      <c r="J8" s="184" t="s">
        <v>139</v>
      </c>
      <c r="M8" s="185"/>
    </row>
    <row r="9" ht="12.75" customHeight="1" thickBot="1"/>
    <row r="10" spans="2:10" ht="12.75" customHeight="1">
      <c r="B10" s="325" t="s">
        <v>37</v>
      </c>
      <c r="C10" s="327" t="s">
        <v>38</v>
      </c>
      <c r="D10" s="328"/>
      <c r="E10" s="327" t="s">
        <v>39</v>
      </c>
      <c r="F10" s="328"/>
      <c r="G10" s="327" t="s">
        <v>40</v>
      </c>
      <c r="H10" s="328"/>
      <c r="I10" s="329" t="s">
        <v>41</v>
      </c>
      <c r="J10" s="328"/>
    </row>
    <row r="11" spans="2:10" ht="12.75" customHeight="1" thickBot="1">
      <c r="B11" s="326"/>
      <c r="C11" s="91" t="s">
        <v>2</v>
      </c>
      <c r="D11" s="153" t="s">
        <v>159</v>
      </c>
      <c r="E11" s="91" t="s">
        <v>2</v>
      </c>
      <c r="F11" s="153" t="s">
        <v>159</v>
      </c>
      <c r="G11" s="91" t="s">
        <v>2</v>
      </c>
      <c r="H11" s="153" t="s">
        <v>159</v>
      </c>
      <c r="I11" s="7" t="s">
        <v>2</v>
      </c>
      <c r="J11" s="153" t="s">
        <v>159</v>
      </c>
    </row>
    <row r="12" spans="2:10" ht="12.75" customHeight="1">
      <c r="B12" s="88" t="s">
        <v>42</v>
      </c>
      <c r="C12" s="8"/>
      <c r="D12" s="8"/>
      <c r="E12" s="8"/>
      <c r="F12" s="8"/>
      <c r="G12" s="8"/>
      <c r="H12" s="8"/>
      <c r="I12" s="8"/>
      <c r="J12" s="9"/>
    </row>
    <row r="13" spans="2:10" ht="12.75" customHeight="1">
      <c r="B13" s="89" t="s">
        <v>43</v>
      </c>
      <c r="C13" s="10"/>
      <c r="D13" s="10"/>
      <c r="E13" s="10"/>
      <c r="F13" s="10"/>
      <c r="G13" s="10"/>
      <c r="H13" s="10"/>
      <c r="I13" s="10"/>
      <c r="J13" s="11"/>
    </row>
    <row r="14" spans="2:12" ht="12.75" customHeight="1">
      <c r="B14" s="92" t="s">
        <v>62</v>
      </c>
      <c r="C14" s="95">
        <v>20</v>
      </c>
      <c r="D14" s="21">
        <v>269169</v>
      </c>
      <c r="E14" s="95">
        <v>17</v>
      </c>
      <c r="F14" s="21">
        <v>240258</v>
      </c>
      <c r="G14" s="95">
        <v>7</v>
      </c>
      <c r="H14" s="21">
        <v>41160</v>
      </c>
      <c r="I14" s="95">
        <v>9</v>
      </c>
      <c r="J14" s="21">
        <v>155945</v>
      </c>
      <c r="L14" s="106"/>
    </row>
    <row r="15" spans="2:12" ht="12.75" customHeight="1">
      <c r="B15" s="92" t="s">
        <v>63</v>
      </c>
      <c r="C15" s="95">
        <v>41</v>
      </c>
      <c r="D15" s="21">
        <v>754896</v>
      </c>
      <c r="E15" s="95">
        <v>25</v>
      </c>
      <c r="F15" s="21">
        <v>671061</v>
      </c>
      <c r="G15" s="95">
        <v>11</v>
      </c>
      <c r="H15" s="21">
        <v>230930</v>
      </c>
      <c r="I15" s="95">
        <v>15</v>
      </c>
      <c r="J15" s="117">
        <v>463485</v>
      </c>
      <c r="L15" s="106"/>
    </row>
    <row r="16" spans="2:12" ht="12.75" customHeight="1" thickBot="1">
      <c r="B16" s="93" t="s">
        <v>64</v>
      </c>
      <c r="C16" s="96">
        <v>4</v>
      </c>
      <c r="D16" s="22">
        <v>26090</v>
      </c>
      <c r="E16" s="96">
        <v>2</v>
      </c>
      <c r="F16" s="22">
        <v>17460</v>
      </c>
      <c r="G16" s="96">
        <v>0</v>
      </c>
      <c r="H16" s="22">
        <v>0</v>
      </c>
      <c r="I16" s="96">
        <v>3</v>
      </c>
      <c r="J16" s="22">
        <v>19120</v>
      </c>
      <c r="L16" s="106"/>
    </row>
    <row r="17" spans="2:12" ht="12.75" customHeight="1" thickBot="1">
      <c r="B17" s="94" t="s">
        <v>44</v>
      </c>
      <c r="C17" s="97">
        <f>SUM(C14:C16)</f>
        <v>65</v>
      </c>
      <c r="D17" s="97">
        <f aca="true" t="shared" si="0" ref="D17:J17">SUM(D14:D16)</f>
        <v>1050155</v>
      </c>
      <c r="E17" s="97">
        <f t="shared" si="0"/>
        <v>44</v>
      </c>
      <c r="F17" s="97">
        <f t="shared" si="0"/>
        <v>928779</v>
      </c>
      <c r="G17" s="97">
        <f t="shared" si="0"/>
        <v>18</v>
      </c>
      <c r="H17" s="97">
        <f t="shared" si="0"/>
        <v>272090</v>
      </c>
      <c r="I17" s="97">
        <f t="shared" si="0"/>
        <v>27</v>
      </c>
      <c r="J17" s="97">
        <f t="shared" si="0"/>
        <v>638550</v>
      </c>
      <c r="L17" s="106"/>
    </row>
    <row r="18" spans="2:10" ht="12.75" customHeight="1">
      <c r="B18" s="88" t="s">
        <v>42</v>
      </c>
      <c r="C18" s="8"/>
      <c r="D18" s="8"/>
      <c r="E18" s="8"/>
      <c r="F18" s="8"/>
      <c r="G18" s="8"/>
      <c r="H18" s="8"/>
      <c r="I18" s="8"/>
      <c r="J18" s="9"/>
    </row>
    <row r="19" spans="2:10" ht="12.75" customHeight="1">
      <c r="B19" s="89" t="s">
        <v>45</v>
      </c>
      <c r="C19" s="10"/>
      <c r="D19" s="10"/>
      <c r="E19" s="10"/>
      <c r="F19" s="10"/>
      <c r="G19" s="10"/>
      <c r="H19" s="10"/>
      <c r="I19" s="10"/>
      <c r="J19" s="11"/>
    </row>
    <row r="20" spans="2:12" ht="12.75" customHeight="1">
      <c r="B20" s="90" t="s">
        <v>62</v>
      </c>
      <c r="C20" s="19">
        <v>3</v>
      </c>
      <c r="D20" s="21">
        <v>85906</v>
      </c>
      <c r="E20" s="95">
        <v>2</v>
      </c>
      <c r="F20" s="21">
        <v>84877</v>
      </c>
      <c r="G20" s="95">
        <v>1</v>
      </c>
      <c r="H20" s="21">
        <v>2025</v>
      </c>
      <c r="I20" s="95">
        <v>1</v>
      </c>
      <c r="J20" s="21">
        <v>82852</v>
      </c>
      <c r="L20" s="106"/>
    </row>
    <row r="21" spans="2:12" ht="12.75" customHeight="1">
      <c r="B21" s="90" t="s">
        <v>63</v>
      </c>
      <c r="C21" s="19">
        <v>15</v>
      </c>
      <c r="D21" s="21">
        <v>112129</v>
      </c>
      <c r="E21" s="95">
        <v>9</v>
      </c>
      <c r="F21" s="21">
        <v>68778</v>
      </c>
      <c r="G21" s="95">
        <v>9</v>
      </c>
      <c r="H21" s="21">
        <v>68778</v>
      </c>
      <c r="I21" s="95">
        <v>1</v>
      </c>
      <c r="J21" s="21">
        <v>996</v>
      </c>
      <c r="L21" s="106"/>
    </row>
    <row r="22" spans="2:12" ht="12.75" customHeight="1" thickBot="1">
      <c r="B22" s="98" t="s">
        <v>64</v>
      </c>
      <c r="C22" s="20">
        <v>5</v>
      </c>
      <c r="D22" s="22">
        <v>28745</v>
      </c>
      <c r="E22" s="96">
        <v>1</v>
      </c>
      <c r="F22" s="22">
        <v>17294</v>
      </c>
      <c r="G22" s="96">
        <v>0</v>
      </c>
      <c r="H22" s="22">
        <v>0</v>
      </c>
      <c r="I22" s="96">
        <v>5</v>
      </c>
      <c r="J22" s="22">
        <v>28740</v>
      </c>
      <c r="L22" s="106"/>
    </row>
    <row r="23" spans="2:12" ht="12.75" customHeight="1" thickBot="1">
      <c r="B23" s="99" t="s">
        <v>44</v>
      </c>
      <c r="C23" s="23">
        <f aca="true" t="shared" si="1" ref="C23:J23">SUM(C20:C22)</f>
        <v>23</v>
      </c>
      <c r="D23" s="24">
        <f t="shared" si="1"/>
        <v>226780</v>
      </c>
      <c r="E23" s="23">
        <f t="shared" si="1"/>
        <v>12</v>
      </c>
      <c r="F23" s="24">
        <f t="shared" si="1"/>
        <v>170949</v>
      </c>
      <c r="G23" s="23">
        <f t="shared" si="1"/>
        <v>10</v>
      </c>
      <c r="H23" s="24">
        <f t="shared" si="1"/>
        <v>70803</v>
      </c>
      <c r="I23" s="23">
        <f t="shared" si="1"/>
        <v>7</v>
      </c>
      <c r="J23" s="24">
        <f t="shared" si="1"/>
        <v>112588</v>
      </c>
      <c r="L23" s="106"/>
    </row>
    <row r="24" spans="2:12" ht="12.75" customHeight="1" thickBot="1">
      <c r="B24" s="100" t="s">
        <v>46</v>
      </c>
      <c r="C24" s="97">
        <f aca="true" t="shared" si="2" ref="C24:J24">C17+C23</f>
        <v>88</v>
      </c>
      <c r="D24" s="24">
        <f t="shared" si="2"/>
        <v>1276935</v>
      </c>
      <c r="E24" s="97">
        <f t="shared" si="2"/>
        <v>56</v>
      </c>
      <c r="F24" s="24">
        <f t="shared" si="2"/>
        <v>1099728</v>
      </c>
      <c r="G24" s="97">
        <f t="shared" si="2"/>
        <v>28</v>
      </c>
      <c r="H24" s="24">
        <f t="shared" si="2"/>
        <v>342893</v>
      </c>
      <c r="I24" s="97">
        <f t="shared" si="2"/>
        <v>34</v>
      </c>
      <c r="J24" s="24">
        <f t="shared" si="2"/>
        <v>751138</v>
      </c>
      <c r="L24" s="106"/>
    </row>
    <row r="25" spans="2:10" ht="12.75" customHeight="1">
      <c r="B25" s="59"/>
      <c r="C25" s="60"/>
      <c r="D25" s="60"/>
      <c r="E25" s="60"/>
      <c r="F25" s="60"/>
      <c r="G25" s="60"/>
      <c r="H25" s="60"/>
      <c r="I25" s="60"/>
      <c r="J25" s="60"/>
    </row>
    <row r="27" spans="3:20" s="3" customFormat="1" ht="12.75" customHeight="1">
      <c r="C27" s="149"/>
      <c r="D27" s="149"/>
      <c r="E27" s="149"/>
      <c r="F27" s="149"/>
      <c r="G27" s="149"/>
      <c r="H27" s="149"/>
      <c r="I27" s="149"/>
      <c r="J27" s="149"/>
      <c r="K27" s="45"/>
      <c r="L27" s="45"/>
      <c r="M27" s="107"/>
      <c r="N27" s="45"/>
      <c r="O27" s="45"/>
      <c r="P27" s="45"/>
      <c r="Q27" s="45"/>
      <c r="R27" s="45"/>
      <c r="S27" s="45"/>
      <c r="T27" s="46"/>
    </row>
    <row r="28" spans="3:20" s="3" customFormat="1" ht="12.75" customHeight="1">
      <c r="C28" s="149"/>
      <c r="D28" s="149"/>
      <c r="E28" s="149"/>
      <c r="F28" s="149"/>
      <c r="G28" s="149"/>
      <c r="H28" s="149"/>
      <c r="I28" s="149"/>
      <c r="J28" s="149"/>
      <c r="K28" s="45"/>
      <c r="L28" s="45"/>
      <c r="M28" s="107"/>
      <c r="N28" s="45"/>
      <c r="O28" s="45"/>
      <c r="P28" s="45"/>
      <c r="Q28" s="45"/>
      <c r="R28" s="45"/>
      <c r="S28" s="45"/>
      <c r="T28" s="46"/>
    </row>
    <row r="29" spans="3:13" s="3" customFormat="1" ht="12.75" customHeight="1">
      <c r="C29" s="150"/>
      <c r="D29" s="150"/>
      <c r="E29" s="150"/>
      <c r="F29" s="150"/>
      <c r="G29" s="150"/>
      <c r="H29" s="150"/>
      <c r="I29" s="150"/>
      <c r="J29" s="150"/>
      <c r="K29" s="151"/>
      <c r="M29" s="27"/>
    </row>
    <row r="30" spans="6:13" s="3" customFormat="1" ht="12.75" customHeight="1">
      <c r="F30" s="26"/>
      <c r="G30" s="27"/>
      <c r="M30" s="27"/>
    </row>
    <row r="38" spans="2:10" ht="12.75" customHeight="1">
      <c r="B38" s="324" t="s">
        <v>37</v>
      </c>
      <c r="C38" s="324"/>
      <c r="D38" s="324"/>
      <c r="E38" s="324"/>
      <c r="F38" s="324"/>
      <c r="G38" s="324"/>
      <c r="H38" s="324"/>
      <c r="I38" s="324"/>
      <c r="J38" s="324"/>
    </row>
    <row r="39" spans="2:10" ht="12.75" customHeight="1">
      <c r="B39" s="324" t="s">
        <v>47</v>
      </c>
      <c r="C39" s="324"/>
      <c r="D39" s="324"/>
      <c r="E39" s="324"/>
      <c r="F39" s="324"/>
      <c r="G39" s="324"/>
      <c r="H39" s="324"/>
      <c r="I39" s="324"/>
      <c r="J39" s="324"/>
    </row>
    <row r="40" spans="2:10" ht="12.75" customHeight="1">
      <c r="B40" s="324" t="s">
        <v>161</v>
      </c>
      <c r="C40" s="324"/>
      <c r="D40" s="324"/>
      <c r="E40" s="324"/>
      <c r="F40" s="324"/>
      <c r="G40" s="324"/>
      <c r="H40" s="324"/>
      <c r="I40" s="324"/>
      <c r="J40" s="324"/>
    </row>
    <row r="41" spans="2:10" ht="12.75" customHeight="1">
      <c r="B41" s="49"/>
      <c r="C41" s="49"/>
      <c r="D41" s="49"/>
      <c r="E41" s="49"/>
      <c r="F41" s="49"/>
      <c r="G41" s="49"/>
      <c r="H41" s="49"/>
      <c r="I41" s="49"/>
      <c r="J41" s="49"/>
    </row>
    <row r="42" spans="2:10" ht="12.75" customHeight="1">
      <c r="B42" s="49"/>
      <c r="C42" s="49"/>
      <c r="D42" s="49"/>
      <c r="E42" s="49"/>
      <c r="F42" s="49"/>
      <c r="G42" s="49"/>
      <c r="H42" s="49"/>
      <c r="I42" s="49"/>
      <c r="J42" s="49"/>
    </row>
    <row r="44" spans="2:13" s="183" customFormat="1" ht="12.75" customHeight="1">
      <c r="B44" s="182" t="s">
        <v>10</v>
      </c>
      <c r="C44" s="119" t="s">
        <v>84</v>
      </c>
      <c r="J44" s="184" t="s">
        <v>140</v>
      </c>
      <c r="M44" s="185"/>
    </row>
    <row r="45" ht="12.75" customHeight="1" thickBot="1"/>
    <row r="46" spans="2:10" ht="12.75" customHeight="1">
      <c r="B46" s="325" t="s">
        <v>37</v>
      </c>
      <c r="C46" s="327" t="s">
        <v>38</v>
      </c>
      <c r="D46" s="328"/>
      <c r="E46" s="327" t="s">
        <v>39</v>
      </c>
      <c r="F46" s="328"/>
      <c r="G46" s="327" t="s">
        <v>40</v>
      </c>
      <c r="H46" s="328"/>
      <c r="I46" s="329" t="s">
        <v>41</v>
      </c>
      <c r="J46" s="328"/>
    </row>
    <row r="47" spans="2:10" ht="12.75" customHeight="1" thickBot="1">
      <c r="B47" s="326"/>
      <c r="C47" s="91" t="s">
        <v>2</v>
      </c>
      <c r="D47" s="153" t="s">
        <v>159</v>
      </c>
      <c r="E47" s="91" t="s">
        <v>2</v>
      </c>
      <c r="F47" s="153" t="s">
        <v>159</v>
      </c>
      <c r="G47" s="91" t="s">
        <v>2</v>
      </c>
      <c r="H47" s="153" t="s">
        <v>159</v>
      </c>
      <c r="I47" s="7" t="s">
        <v>2</v>
      </c>
      <c r="J47" s="153" t="s">
        <v>159</v>
      </c>
    </row>
    <row r="48" spans="2:10" ht="12.75" customHeight="1">
      <c r="B48" s="88" t="s">
        <v>42</v>
      </c>
      <c r="C48" s="8"/>
      <c r="D48" s="8"/>
      <c r="E48" s="8"/>
      <c r="F48" s="8"/>
      <c r="G48" s="8"/>
      <c r="H48" s="8"/>
      <c r="I48" s="8"/>
      <c r="J48" s="9"/>
    </row>
    <row r="49" spans="2:10" ht="12.75" customHeight="1">
      <c r="B49" s="89" t="s">
        <v>43</v>
      </c>
      <c r="C49" s="10"/>
      <c r="D49" s="10"/>
      <c r="E49" s="10"/>
      <c r="F49" s="10"/>
      <c r="G49" s="10"/>
      <c r="H49" s="10"/>
      <c r="I49" s="10"/>
      <c r="J49" s="11"/>
    </row>
    <row r="50" spans="2:10" ht="12.75" customHeight="1">
      <c r="B50" s="92" t="s">
        <v>62</v>
      </c>
      <c r="C50" s="95">
        <v>1</v>
      </c>
      <c r="D50" s="21">
        <v>25393</v>
      </c>
      <c r="E50" s="95"/>
      <c r="F50" s="21"/>
      <c r="G50" s="95"/>
      <c r="H50" s="21"/>
      <c r="I50" s="95"/>
      <c r="J50" s="21"/>
    </row>
    <row r="51" spans="2:12" ht="12.75" customHeight="1">
      <c r="B51" s="92" t="s">
        <v>63</v>
      </c>
      <c r="C51" s="95">
        <v>1</v>
      </c>
      <c r="D51" s="21">
        <v>267145</v>
      </c>
      <c r="E51" s="95"/>
      <c r="F51" s="21"/>
      <c r="G51" s="95"/>
      <c r="H51" s="21"/>
      <c r="I51" s="95"/>
      <c r="J51" s="21"/>
      <c r="L51" s="106"/>
    </row>
    <row r="52" spans="2:12" ht="12.75" customHeight="1" thickBot="1">
      <c r="B52" s="93" t="s">
        <v>64</v>
      </c>
      <c r="C52" s="96"/>
      <c r="D52" s="22"/>
      <c r="E52" s="96"/>
      <c r="F52" s="22"/>
      <c r="G52" s="96"/>
      <c r="H52" s="22"/>
      <c r="I52" s="96"/>
      <c r="J52" s="22"/>
      <c r="L52" s="106"/>
    </row>
    <row r="53" spans="2:10" ht="12.75" customHeight="1" thickBot="1">
      <c r="B53" s="94" t="s">
        <v>44</v>
      </c>
      <c r="C53" s="97">
        <f aca="true" t="shared" si="3" ref="C53:J53">SUM(C50:C52)</f>
        <v>2</v>
      </c>
      <c r="D53" s="24">
        <f t="shared" si="3"/>
        <v>292538</v>
      </c>
      <c r="E53" s="97">
        <f t="shared" si="3"/>
        <v>0</v>
      </c>
      <c r="F53" s="24">
        <f t="shared" si="3"/>
        <v>0</v>
      </c>
      <c r="G53" s="97">
        <f t="shared" si="3"/>
        <v>0</v>
      </c>
      <c r="H53" s="24">
        <f t="shared" si="3"/>
        <v>0</v>
      </c>
      <c r="I53" s="97">
        <f t="shared" si="3"/>
        <v>0</v>
      </c>
      <c r="J53" s="24">
        <f t="shared" si="3"/>
        <v>0</v>
      </c>
    </row>
    <row r="54" spans="2:10" ht="12.75" customHeight="1">
      <c r="B54" s="88" t="s">
        <v>42</v>
      </c>
      <c r="C54" s="8"/>
      <c r="D54" s="8"/>
      <c r="E54" s="8"/>
      <c r="F54" s="8"/>
      <c r="G54" s="8"/>
      <c r="H54" s="8"/>
      <c r="I54" s="8"/>
      <c r="J54" s="9"/>
    </row>
    <row r="55" spans="2:10" ht="12.75" customHeight="1">
      <c r="B55" s="89" t="s">
        <v>45</v>
      </c>
      <c r="C55" s="10"/>
      <c r="D55" s="10"/>
      <c r="E55" s="10"/>
      <c r="F55" s="10"/>
      <c r="G55" s="10"/>
      <c r="H55" s="10"/>
      <c r="I55" s="10"/>
      <c r="J55" s="11"/>
    </row>
    <row r="56" spans="2:10" ht="12.75" customHeight="1">
      <c r="B56" s="90" t="s">
        <v>62</v>
      </c>
      <c r="C56" s="19"/>
      <c r="D56" s="21"/>
      <c r="E56" s="95"/>
      <c r="F56" s="21"/>
      <c r="G56" s="95"/>
      <c r="H56" s="21"/>
      <c r="I56" s="95"/>
      <c r="J56" s="21"/>
    </row>
    <row r="57" spans="2:10" ht="12.75" customHeight="1">
      <c r="B57" s="90" t="s">
        <v>63</v>
      </c>
      <c r="C57" s="19"/>
      <c r="D57" s="21"/>
      <c r="E57" s="95"/>
      <c r="F57" s="21"/>
      <c r="G57" s="95"/>
      <c r="H57" s="21"/>
      <c r="I57" s="95"/>
      <c r="J57" s="21"/>
    </row>
    <row r="58" spans="2:10" ht="12.75" customHeight="1" thickBot="1">
      <c r="B58" s="98" t="s">
        <v>64</v>
      </c>
      <c r="C58" s="20"/>
      <c r="D58" s="22"/>
      <c r="E58" s="96"/>
      <c r="F58" s="22"/>
      <c r="G58" s="96"/>
      <c r="H58" s="22"/>
      <c r="I58" s="96"/>
      <c r="J58" s="22"/>
    </row>
    <row r="59" spans="2:10" ht="12.75" customHeight="1" thickBot="1">
      <c r="B59" s="99" t="s">
        <v>44</v>
      </c>
      <c r="C59" s="23">
        <f aca="true" t="shared" si="4" ref="C59:J59">SUM(C56:C58)</f>
        <v>0</v>
      </c>
      <c r="D59" s="24">
        <f t="shared" si="4"/>
        <v>0</v>
      </c>
      <c r="E59" s="23">
        <f t="shared" si="4"/>
        <v>0</v>
      </c>
      <c r="F59" s="24">
        <f t="shared" si="4"/>
        <v>0</v>
      </c>
      <c r="G59" s="23">
        <f t="shared" si="4"/>
        <v>0</v>
      </c>
      <c r="H59" s="24">
        <f t="shared" si="4"/>
        <v>0</v>
      </c>
      <c r="I59" s="23">
        <f t="shared" si="4"/>
        <v>0</v>
      </c>
      <c r="J59" s="24">
        <f t="shared" si="4"/>
        <v>0</v>
      </c>
    </row>
    <row r="60" spans="2:10" ht="12.75" customHeight="1" thickBot="1">
      <c r="B60" s="100" t="s">
        <v>46</v>
      </c>
      <c r="C60" s="97">
        <f aca="true" t="shared" si="5" ref="C60:J60">C53+C59</f>
        <v>2</v>
      </c>
      <c r="D60" s="24">
        <f t="shared" si="5"/>
        <v>292538</v>
      </c>
      <c r="E60" s="97">
        <f t="shared" si="5"/>
        <v>0</v>
      </c>
      <c r="F60" s="24">
        <f t="shared" si="5"/>
        <v>0</v>
      </c>
      <c r="G60" s="97">
        <f t="shared" si="5"/>
        <v>0</v>
      </c>
      <c r="H60" s="24">
        <f t="shared" si="5"/>
        <v>0</v>
      </c>
      <c r="I60" s="97">
        <f t="shared" si="5"/>
        <v>0</v>
      </c>
      <c r="J60" s="24">
        <f t="shared" si="5"/>
        <v>0</v>
      </c>
    </row>
    <row r="61" spans="2:10" ht="12.75" customHeight="1">
      <c r="B61" s="59"/>
      <c r="C61" s="60"/>
      <c r="D61" s="60"/>
      <c r="E61" s="60"/>
      <c r="F61" s="60"/>
      <c r="G61" s="60"/>
      <c r="H61" s="60"/>
      <c r="I61" s="60"/>
      <c r="J61" s="60"/>
    </row>
    <row r="63" spans="4:20" s="3" customFormat="1" ht="12.75" customHeight="1">
      <c r="D63" s="45"/>
      <c r="E63" s="45"/>
      <c r="F63" s="45"/>
      <c r="G63" s="45"/>
      <c r="H63" s="45"/>
      <c r="I63" s="45"/>
      <c r="J63" s="45"/>
      <c r="K63" s="45"/>
      <c r="L63" s="45"/>
      <c r="M63" s="107"/>
      <c r="N63" s="45"/>
      <c r="O63" s="45"/>
      <c r="P63" s="45"/>
      <c r="Q63" s="45"/>
      <c r="R63" s="45"/>
      <c r="S63" s="45"/>
      <c r="T63" s="46"/>
    </row>
    <row r="64" spans="4:20" s="3" customFormat="1" ht="12.75" customHeight="1">
      <c r="D64" s="45"/>
      <c r="E64" s="45"/>
      <c r="F64" s="45"/>
      <c r="G64" s="45"/>
      <c r="H64" s="45"/>
      <c r="I64" s="45"/>
      <c r="J64" s="45"/>
      <c r="K64" s="45"/>
      <c r="L64" s="45"/>
      <c r="M64" s="107"/>
      <c r="N64" s="45"/>
      <c r="O64" s="45"/>
      <c r="P64" s="45"/>
      <c r="Q64" s="45"/>
      <c r="R64" s="45"/>
      <c r="S64" s="45"/>
      <c r="T64" s="46"/>
    </row>
    <row r="65" spans="6:13" s="3" customFormat="1" ht="12.75" customHeight="1">
      <c r="F65" s="26"/>
      <c r="G65" s="27"/>
      <c r="M65" s="27"/>
    </row>
    <row r="66" spans="6:13" s="3" customFormat="1" ht="12.75" customHeight="1">
      <c r="F66" s="26"/>
      <c r="G66" s="27"/>
      <c r="M66" s="27"/>
    </row>
    <row r="74" spans="2:10" ht="12.75" customHeight="1">
      <c r="B74" s="324" t="s">
        <v>37</v>
      </c>
      <c r="C74" s="324"/>
      <c r="D74" s="324"/>
      <c r="E74" s="324"/>
      <c r="F74" s="324"/>
      <c r="G74" s="324"/>
      <c r="H74" s="324"/>
      <c r="I74" s="324"/>
      <c r="J74" s="324"/>
    </row>
    <row r="75" spans="2:10" ht="12.75" customHeight="1">
      <c r="B75" s="324" t="s">
        <v>47</v>
      </c>
      <c r="C75" s="324"/>
      <c r="D75" s="324"/>
      <c r="E75" s="324"/>
      <c r="F75" s="324"/>
      <c r="G75" s="324"/>
      <c r="H75" s="324"/>
      <c r="I75" s="324"/>
      <c r="J75" s="324"/>
    </row>
    <row r="76" spans="2:13" s="183" customFormat="1" ht="12.75" customHeight="1">
      <c r="B76" s="330" t="s">
        <v>161</v>
      </c>
      <c r="C76" s="330"/>
      <c r="D76" s="330"/>
      <c r="E76" s="330"/>
      <c r="F76" s="330"/>
      <c r="G76" s="330"/>
      <c r="H76" s="330"/>
      <c r="I76" s="330"/>
      <c r="J76" s="330"/>
      <c r="M76" s="185"/>
    </row>
    <row r="77" spans="2:13" s="183" customFormat="1" ht="12.75" customHeight="1">
      <c r="B77" s="261"/>
      <c r="C77" s="261"/>
      <c r="D77" s="261"/>
      <c r="E77" s="261"/>
      <c r="F77" s="261"/>
      <c r="G77" s="261"/>
      <c r="H77" s="261"/>
      <c r="I77" s="261"/>
      <c r="J77" s="261"/>
      <c r="M77" s="185"/>
    </row>
    <row r="78" spans="2:13" s="183" customFormat="1" ht="12.75" customHeight="1">
      <c r="B78" s="261"/>
      <c r="C78" s="261"/>
      <c r="D78" s="261"/>
      <c r="E78" s="261"/>
      <c r="F78" s="261"/>
      <c r="G78" s="261"/>
      <c r="H78" s="261"/>
      <c r="I78" s="261"/>
      <c r="J78" s="261"/>
      <c r="M78" s="185"/>
    </row>
    <row r="79" s="183" customFormat="1" ht="12.75" customHeight="1">
      <c r="M79" s="185"/>
    </row>
    <row r="80" spans="2:13" s="183" customFormat="1" ht="12.75" customHeight="1">
      <c r="B80" s="182" t="s">
        <v>10</v>
      </c>
      <c r="C80" s="119" t="s">
        <v>85</v>
      </c>
      <c r="J80" s="184" t="s">
        <v>141</v>
      </c>
      <c r="M80" s="185"/>
    </row>
    <row r="81" s="183" customFormat="1" ht="12.75" customHeight="1" thickBot="1">
      <c r="M81" s="185"/>
    </row>
    <row r="82" spans="2:10" ht="12.75" customHeight="1">
      <c r="B82" s="325" t="s">
        <v>37</v>
      </c>
      <c r="C82" s="327" t="s">
        <v>38</v>
      </c>
      <c r="D82" s="328"/>
      <c r="E82" s="327" t="s">
        <v>39</v>
      </c>
      <c r="F82" s="328"/>
      <c r="G82" s="327" t="s">
        <v>40</v>
      </c>
      <c r="H82" s="328"/>
      <c r="I82" s="329" t="s">
        <v>41</v>
      </c>
      <c r="J82" s="328"/>
    </row>
    <row r="83" spans="2:10" ht="12.75" customHeight="1" thickBot="1">
      <c r="B83" s="326"/>
      <c r="C83" s="91" t="s">
        <v>2</v>
      </c>
      <c r="D83" s="153" t="s">
        <v>159</v>
      </c>
      <c r="E83" s="91" t="s">
        <v>2</v>
      </c>
      <c r="F83" s="153" t="s">
        <v>159</v>
      </c>
      <c r="G83" s="91" t="s">
        <v>2</v>
      </c>
      <c r="H83" s="153" t="s">
        <v>159</v>
      </c>
      <c r="I83" s="7" t="s">
        <v>2</v>
      </c>
      <c r="J83" s="153" t="s">
        <v>159</v>
      </c>
    </row>
    <row r="84" spans="2:10" ht="12.75" customHeight="1">
      <c r="B84" s="88" t="s">
        <v>42</v>
      </c>
      <c r="C84" s="8"/>
      <c r="D84" s="8"/>
      <c r="E84" s="8"/>
      <c r="F84" s="8"/>
      <c r="G84" s="8"/>
      <c r="H84" s="8"/>
      <c r="I84" s="8"/>
      <c r="J84" s="9"/>
    </row>
    <row r="85" spans="2:10" ht="12.75" customHeight="1">
      <c r="B85" s="89" t="s">
        <v>43</v>
      </c>
      <c r="C85" s="10"/>
      <c r="D85" s="10"/>
      <c r="E85" s="10"/>
      <c r="F85" s="10"/>
      <c r="G85" s="10"/>
      <c r="H85" s="10"/>
      <c r="I85" s="10"/>
      <c r="J85" s="11"/>
    </row>
    <row r="86" spans="2:10" ht="12.75" customHeight="1">
      <c r="B86" s="92" t="s">
        <v>62</v>
      </c>
      <c r="C86" s="95"/>
      <c r="D86" s="21"/>
      <c r="E86" s="95"/>
      <c r="F86" s="21"/>
      <c r="G86" s="95"/>
      <c r="H86" s="21"/>
      <c r="I86" s="95"/>
      <c r="J86" s="21"/>
    </row>
    <row r="87" spans="2:10" ht="12.75" customHeight="1">
      <c r="B87" s="92" t="s">
        <v>63</v>
      </c>
      <c r="C87" s="95"/>
      <c r="D87" s="21"/>
      <c r="E87" s="95"/>
      <c r="F87" s="21"/>
      <c r="G87" s="95"/>
      <c r="H87" s="21"/>
      <c r="I87" s="95"/>
      <c r="J87" s="21"/>
    </row>
    <row r="88" spans="2:10" ht="12.75" customHeight="1" thickBot="1">
      <c r="B88" s="93" t="s">
        <v>64</v>
      </c>
      <c r="C88" s="96"/>
      <c r="D88" s="22"/>
      <c r="E88" s="96"/>
      <c r="F88" s="22"/>
      <c r="G88" s="96"/>
      <c r="H88" s="22"/>
      <c r="I88" s="96"/>
      <c r="J88" s="22"/>
    </row>
    <row r="89" spans="2:10" ht="12.75" customHeight="1" thickBot="1">
      <c r="B89" s="94" t="s">
        <v>44</v>
      </c>
      <c r="C89" s="97"/>
      <c r="D89" s="24"/>
      <c r="E89" s="97"/>
      <c r="F89" s="24"/>
      <c r="G89" s="97"/>
      <c r="H89" s="24"/>
      <c r="I89" s="97"/>
      <c r="J89" s="24"/>
    </row>
    <row r="90" spans="2:10" ht="12.75" customHeight="1">
      <c r="B90" s="88" t="s">
        <v>42</v>
      </c>
      <c r="C90" s="8"/>
      <c r="D90" s="8"/>
      <c r="E90" s="8"/>
      <c r="F90" s="8"/>
      <c r="G90" s="8"/>
      <c r="H90" s="8"/>
      <c r="I90" s="8"/>
      <c r="J90" s="9"/>
    </row>
    <row r="91" spans="2:10" ht="12.75" customHeight="1">
      <c r="B91" s="89" t="s">
        <v>45</v>
      </c>
      <c r="C91" s="10"/>
      <c r="D91" s="10"/>
      <c r="E91" s="10"/>
      <c r="F91" s="10"/>
      <c r="G91" s="10"/>
      <c r="H91" s="10"/>
      <c r="I91" s="10"/>
      <c r="J91" s="11"/>
    </row>
    <row r="92" spans="2:10" ht="12.75" customHeight="1">
      <c r="B92" s="90" t="s">
        <v>62</v>
      </c>
      <c r="C92" s="19"/>
      <c r="D92" s="21"/>
      <c r="E92" s="95"/>
      <c r="F92" s="21"/>
      <c r="G92" s="95"/>
      <c r="H92" s="21"/>
      <c r="I92" s="95"/>
      <c r="J92" s="21"/>
    </row>
    <row r="93" spans="2:10" ht="12.75" customHeight="1">
      <c r="B93" s="90" t="s">
        <v>63</v>
      </c>
      <c r="C93" s="19"/>
      <c r="D93" s="21"/>
      <c r="E93" s="95"/>
      <c r="F93" s="21"/>
      <c r="G93" s="95"/>
      <c r="H93" s="21"/>
      <c r="I93" s="95"/>
      <c r="J93" s="21"/>
    </row>
    <row r="94" spans="2:10" ht="12.75" customHeight="1" thickBot="1">
      <c r="B94" s="98" t="s">
        <v>64</v>
      </c>
      <c r="C94" s="20"/>
      <c r="D94" s="22"/>
      <c r="E94" s="96"/>
      <c r="F94" s="22"/>
      <c r="G94" s="96"/>
      <c r="H94" s="22"/>
      <c r="I94" s="96"/>
      <c r="J94" s="22"/>
    </row>
    <row r="95" spans="2:10" ht="12.75" customHeight="1" thickBot="1">
      <c r="B95" s="99" t="s">
        <v>44</v>
      </c>
      <c r="C95" s="23"/>
      <c r="D95" s="24"/>
      <c r="E95" s="23"/>
      <c r="F95" s="24"/>
      <c r="G95" s="23"/>
      <c r="H95" s="24"/>
      <c r="I95" s="23"/>
      <c r="J95" s="24"/>
    </row>
    <row r="96" spans="2:10" ht="12.75" customHeight="1" thickBot="1">
      <c r="B96" s="100" t="s">
        <v>46</v>
      </c>
      <c r="C96" s="97">
        <v>0</v>
      </c>
      <c r="D96" s="24">
        <v>0</v>
      </c>
      <c r="E96" s="97">
        <v>0</v>
      </c>
      <c r="F96" s="24">
        <v>0</v>
      </c>
      <c r="G96" s="97">
        <v>0</v>
      </c>
      <c r="H96" s="24">
        <v>0</v>
      </c>
      <c r="I96" s="97">
        <v>0</v>
      </c>
      <c r="J96" s="24">
        <v>0</v>
      </c>
    </row>
    <row r="97" spans="2:10" ht="12.75" customHeight="1">
      <c r="B97" s="59"/>
      <c r="C97" s="60"/>
      <c r="D97" s="60"/>
      <c r="E97" s="60"/>
      <c r="F97" s="60"/>
      <c r="G97" s="60"/>
      <c r="H97" s="60"/>
      <c r="I97" s="60"/>
      <c r="J97" s="60"/>
    </row>
    <row r="99" spans="4:20" s="3" customFormat="1" ht="12.75" customHeight="1">
      <c r="D99" s="45"/>
      <c r="E99" s="45"/>
      <c r="F99" s="45"/>
      <c r="G99" s="45"/>
      <c r="H99" s="45"/>
      <c r="I99" s="45"/>
      <c r="J99" s="45"/>
      <c r="K99" s="45"/>
      <c r="L99" s="45"/>
      <c r="M99" s="107"/>
      <c r="N99" s="45"/>
      <c r="O99" s="45"/>
      <c r="P99" s="45"/>
      <c r="Q99" s="45"/>
      <c r="R99" s="45"/>
      <c r="S99" s="45"/>
      <c r="T99" s="46"/>
    </row>
    <row r="100" spans="4:20" s="3" customFormat="1" ht="12.75" customHeight="1">
      <c r="D100" s="45"/>
      <c r="E100" s="45"/>
      <c r="F100" s="45"/>
      <c r="G100" s="45"/>
      <c r="H100" s="45"/>
      <c r="I100" s="45"/>
      <c r="J100" s="45"/>
      <c r="K100" s="45"/>
      <c r="L100" s="45"/>
      <c r="M100" s="107"/>
      <c r="N100" s="45"/>
      <c r="O100" s="45"/>
      <c r="P100" s="45"/>
      <c r="Q100" s="45"/>
      <c r="R100" s="45"/>
      <c r="S100" s="45"/>
      <c r="T100" s="46"/>
    </row>
    <row r="101" spans="6:13" s="3" customFormat="1" ht="12.75" customHeight="1">
      <c r="F101" s="26"/>
      <c r="G101" s="27"/>
      <c r="M101" s="27"/>
    </row>
    <row r="102" spans="6:13" s="3" customFormat="1" ht="12.75" customHeight="1">
      <c r="F102" s="26"/>
      <c r="G102" s="27"/>
      <c r="M102" s="27"/>
    </row>
    <row r="110" spans="2:10" ht="12.75" customHeight="1">
      <c r="B110" s="324" t="s">
        <v>37</v>
      </c>
      <c r="C110" s="324"/>
      <c r="D110" s="324"/>
      <c r="E110" s="324"/>
      <c r="F110" s="324"/>
      <c r="G110" s="324"/>
      <c r="H110" s="324"/>
      <c r="I110" s="324"/>
      <c r="J110" s="324"/>
    </row>
    <row r="111" spans="2:10" ht="12.75" customHeight="1">
      <c r="B111" s="324" t="s">
        <v>47</v>
      </c>
      <c r="C111" s="324"/>
      <c r="D111" s="324"/>
      <c r="E111" s="324"/>
      <c r="F111" s="324"/>
      <c r="G111" s="324"/>
      <c r="H111" s="324"/>
      <c r="I111" s="324"/>
      <c r="J111" s="324"/>
    </row>
    <row r="112" spans="2:10" ht="12.75" customHeight="1">
      <c r="B112" s="324" t="s">
        <v>161</v>
      </c>
      <c r="C112" s="324"/>
      <c r="D112" s="324"/>
      <c r="E112" s="324"/>
      <c r="F112" s="324"/>
      <c r="G112" s="324"/>
      <c r="H112" s="324"/>
      <c r="I112" s="324"/>
      <c r="J112" s="324"/>
    </row>
    <row r="113" spans="2:10" ht="12.75" customHeight="1">
      <c r="B113" s="49"/>
      <c r="C113" s="49"/>
      <c r="D113" s="49"/>
      <c r="E113" s="49"/>
      <c r="F113" s="49"/>
      <c r="G113" s="49"/>
      <c r="H113" s="49"/>
      <c r="I113" s="49"/>
      <c r="J113" s="49"/>
    </row>
    <row r="114" spans="2:10" ht="12.75" customHeight="1">
      <c r="B114" s="49"/>
      <c r="C114" s="49"/>
      <c r="D114" s="49"/>
      <c r="E114" s="49"/>
      <c r="F114" s="49"/>
      <c r="G114" s="49"/>
      <c r="H114" s="49"/>
      <c r="I114" s="49"/>
      <c r="J114" s="49"/>
    </row>
    <row r="116" spans="2:10" ht="12.75" customHeight="1">
      <c r="B116" s="101" t="s">
        <v>10</v>
      </c>
      <c r="C116" s="5" t="s">
        <v>156</v>
      </c>
      <c r="J116" s="6" t="s">
        <v>142</v>
      </c>
    </row>
    <row r="117" ht="12.75" customHeight="1" thickBot="1"/>
    <row r="118" spans="2:10" ht="12.75" customHeight="1">
      <c r="B118" s="325" t="s">
        <v>37</v>
      </c>
      <c r="C118" s="327" t="s">
        <v>38</v>
      </c>
      <c r="D118" s="328"/>
      <c r="E118" s="327" t="s">
        <v>39</v>
      </c>
      <c r="F118" s="328"/>
      <c r="G118" s="327" t="s">
        <v>40</v>
      </c>
      <c r="H118" s="328"/>
      <c r="I118" s="329" t="s">
        <v>41</v>
      </c>
      <c r="J118" s="328"/>
    </row>
    <row r="119" spans="2:10" ht="12.75" customHeight="1" thickBot="1">
      <c r="B119" s="326"/>
      <c r="C119" s="91" t="s">
        <v>2</v>
      </c>
      <c r="D119" s="153" t="s">
        <v>159</v>
      </c>
      <c r="E119" s="91" t="s">
        <v>2</v>
      </c>
      <c r="F119" s="153" t="s">
        <v>159</v>
      </c>
      <c r="G119" s="91" t="s">
        <v>2</v>
      </c>
      <c r="H119" s="153" t="s">
        <v>159</v>
      </c>
      <c r="I119" s="7" t="s">
        <v>2</v>
      </c>
      <c r="J119" s="153" t="s">
        <v>159</v>
      </c>
    </row>
    <row r="120" spans="2:10" ht="12.75" customHeight="1">
      <c r="B120" s="88" t="s">
        <v>42</v>
      </c>
      <c r="C120" s="8"/>
      <c r="D120" s="8"/>
      <c r="E120" s="8"/>
      <c r="F120" s="8"/>
      <c r="G120" s="8"/>
      <c r="H120" s="8"/>
      <c r="I120" s="8"/>
      <c r="J120" s="9"/>
    </row>
    <row r="121" spans="2:10" ht="12.75" customHeight="1">
      <c r="B121" s="89" t="s">
        <v>43</v>
      </c>
      <c r="C121" s="10"/>
      <c r="D121" s="10"/>
      <c r="E121" s="10"/>
      <c r="F121" s="10"/>
      <c r="G121" s="10"/>
      <c r="H121" s="10"/>
      <c r="I121" s="10"/>
      <c r="J121" s="11"/>
    </row>
    <row r="122" spans="2:10" ht="12.75" customHeight="1">
      <c r="B122" s="92" t="s">
        <v>62</v>
      </c>
      <c r="C122" s="102">
        <f aca="true" t="shared" si="6" ref="C122:J124">C14+C50+C86</f>
        <v>21</v>
      </c>
      <c r="D122" s="103">
        <f t="shared" si="6"/>
        <v>294562</v>
      </c>
      <c r="E122" s="102">
        <f t="shared" si="6"/>
        <v>17</v>
      </c>
      <c r="F122" s="103">
        <f t="shared" si="6"/>
        <v>240258</v>
      </c>
      <c r="G122" s="102">
        <f t="shared" si="6"/>
        <v>7</v>
      </c>
      <c r="H122" s="103">
        <f t="shared" si="6"/>
        <v>41160</v>
      </c>
      <c r="I122" s="102">
        <f t="shared" si="6"/>
        <v>9</v>
      </c>
      <c r="J122" s="103">
        <f t="shared" si="6"/>
        <v>155945</v>
      </c>
    </row>
    <row r="123" spans="2:10" ht="12.75" customHeight="1">
      <c r="B123" s="92" t="s">
        <v>63</v>
      </c>
      <c r="C123" s="102">
        <f t="shared" si="6"/>
        <v>42</v>
      </c>
      <c r="D123" s="103">
        <f t="shared" si="6"/>
        <v>1022041</v>
      </c>
      <c r="E123" s="102">
        <f t="shared" si="6"/>
        <v>25</v>
      </c>
      <c r="F123" s="103">
        <f t="shared" si="6"/>
        <v>671061</v>
      </c>
      <c r="G123" s="102">
        <f t="shared" si="6"/>
        <v>11</v>
      </c>
      <c r="H123" s="103">
        <f t="shared" si="6"/>
        <v>230930</v>
      </c>
      <c r="I123" s="102">
        <f t="shared" si="6"/>
        <v>15</v>
      </c>
      <c r="J123" s="103">
        <f t="shared" si="6"/>
        <v>463485</v>
      </c>
    </row>
    <row r="124" spans="2:10" ht="12.75" customHeight="1" thickBot="1">
      <c r="B124" s="93" t="s">
        <v>64</v>
      </c>
      <c r="C124" s="102">
        <f t="shared" si="6"/>
        <v>4</v>
      </c>
      <c r="D124" s="103">
        <f t="shared" si="6"/>
        <v>26090</v>
      </c>
      <c r="E124" s="102">
        <f t="shared" si="6"/>
        <v>2</v>
      </c>
      <c r="F124" s="103">
        <f t="shared" si="6"/>
        <v>17460</v>
      </c>
      <c r="G124" s="102">
        <f t="shared" si="6"/>
        <v>0</v>
      </c>
      <c r="H124" s="103">
        <f t="shared" si="6"/>
        <v>0</v>
      </c>
      <c r="I124" s="102">
        <f t="shared" si="6"/>
        <v>3</v>
      </c>
      <c r="J124" s="103">
        <f t="shared" si="6"/>
        <v>19120</v>
      </c>
    </row>
    <row r="125" spans="2:10" ht="12.75" customHeight="1" thickBot="1">
      <c r="B125" s="94" t="s">
        <v>44</v>
      </c>
      <c r="C125" s="97">
        <f aca="true" t="shared" si="7" ref="C125:J125">SUM(C122:C124)</f>
        <v>67</v>
      </c>
      <c r="D125" s="24">
        <f t="shared" si="7"/>
        <v>1342693</v>
      </c>
      <c r="E125" s="97">
        <f t="shared" si="7"/>
        <v>44</v>
      </c>
      <c r="F125" s="24">
        <f t="shared" si="7"/>
        <v>928779</v>
      </c>
      <c r="G125" s="97">
        <f t="shared" si="7"/>
        <v>18</v>
      </c>
      <c r="H125" s="24">
        <f t="shared" si="7"/>
        <v>272090</v>
      </c>
      <c r="I125" s="97">
        <f t="shared" si="7"/>
        <v>27</v>
      </c>
      <c r="J125" s="24">
        <f t="shared" si="7"/>
        <v>638550</v>
      </c>
    </row>
    <row r="126" spans="2:10" ht="12.75" customHeight="1">
      <c r="B126" s="88" t="s">
        <v>42</v>
      </c>
      <c r="C126" s="8"/>
      <c r="D126" s="8"/>
      <c r="E126" s="8"/>
      <c r="F126" s="8"/>
      <c r="G126" s="8"/>
      <c r="H126" s="8"/>
      <c r="I126" s="8"/>
      <c r="J126" s="9"/>
    </row>
    <row r="127" spans="2:10" ht="12.75" customHeight="1">
      <c r="B127" s="89" t="s">
        <v>45</v>
      </c>
      <c r="C127" s="10"/>
      <c r="D127" s="10"/>
      <c r="E127" s="10"/>
      <c r="F127" s="10"/>
      <c r="G127" s="10"/>
      <c r="H127" s="10"/>
      <c r="I127" s="10"/>
      <c r="J127" s="11"/>
    </row>
    <row r="128" spans="2:10" ht="12.75" customHeight="1">
      <c r="B128" s="90" t="s">
        <v>62</v>
      </c>
      <c r="C128" s="104">
        <f aca="true" t="shared" si="8" ref="C128:J130">C20+C56+C92</f>
        <v>3</v>
      </c>
      <c r="D128" s="103">
        <f t="shared" si="8"/>
        <v>85906</v>
      </c>
      <c r="E128" s="104">
        <f t="shared" si="8"/>
        <v>2</v>
      </c>
      <c r="F128" s="103">
        <f t="shared" si="8"/>
        <v>84877</v>
      </c>
      <c r="G128" s="104">
        <f t="shared" si="8"/>
        <v>1</v>
      </c>
      <c r="H128" s="103">
        <f t="shared" si="8"/>
        <v>2025</v>
      </c>
      <c r="I128" s="104">
        <f t="shared" si="8"/>
        <v>1</v>
      </c>
      <c r="J128" s="103">
        <f t="shared" si="8"/>
        <v>82852</v>
      </c>
    </row>
    <row r="129" spans="2:10" ht="12.75" customHeight="1">
      <c r="B129" s="90" t="s">
        <v>63</v>
      </c>
      <c r="C129" s="104">
        <f t="shared" si="8"/>
        <v>15</v>
      </c>
      <c r="D129" s="103">
        <f t="shared" si="8"/>
        <v>112129</v>
      </c>
      <c r="E129" s="104">
        <f t="shared" si="8"/>
        <v>9</v>
      </c>
      <c r="F129" s="103">
        <f t="shared" si="8"/>
        <v>68778</v>
      </c>
      <c r="G129" s="104">
        <f t="shared" si="8"/>
        <v>9</v>
      </c>
      <c r="H129" s="103">
        <f t="shared" si="8"/>
        <v>68778</v>
      </c>
      <c r="I129" s="104">
        <f t="shared" si="8"/>
        <v>1</v>
      </c>
      <c r="J129" s="103">
        <f t="shared" si="8"/>
        <v>996</v>
      </c>
    </row>
    <row r="130" spans="2:10" ht="12.75" customHeight="1" thickBot="1">
      <c r="B130" s="98" t="s">
        <v>64</v>
      </c>
      <c r="C130" s="104">
        <f t="shared" si="8"/>
        <v>5</v>
      </c>
      <c r="D130" s="103">
        <f t="shared" si="8"/>
        <v>28745</v>
      </c>
      <c r="E130" s="104">
        <f t="shared" si="8"/>
        <v>1</v>
      </c>
      <c r="F130" s="103">
        <f t="shared" si="8"/>
        <v>17294</v>
      </c>
      <c r="G130" s="104">
        <f t="shared" si="8"/>
        <v>0</v>
      </c>
      <c r="H130" s="103">
        <f t="shared" si="8"/>
        <v>0</v>
      </c>
      <c r="I130" s="104">
        <f t="shared" si="8"/>
        <v>5</v>
      </c>
      <c r="J130" s="103">
        <f t="shared" si="8"/>
        <v>28740</v>
      </c>
    </row>
    <row r="131" spans="2:10" ht="12.75" customHeight="1" thickBot="1">
      <c r="B131" s="99" t="s">
        <v>44</v>
      </c>
      <c r="C131" s="23">
        <f aca="true" t="shared" si="9" ref="C131:J131">SUM(C128:C130)</f>
        <v>23</v>
      </c>
      <c r="D131" s="24">
        <f t="shared" si="9"/>
        <v>226780</v>
      </c>
      <c r="E131" s="23">
        <f t="shared" si="9"/>
        <v>12</v>
      </c>
      <c r="F131" s="24">
        <f t="shared" si="9"/>
        <v>170949</v>
      </c>
      <c r="G131" s="23">
        <f t="shared" si="9"/>
        <v>10</v>
      </c>
      <c r="H131" s="24">
        <f t="shared" si="9"/>
        <v>70803</v>
      </c>
      <c r="I131" s="23">
        <f t="shared" si="9"/>
        <v>7</v>
      </c>
      <c r="J131" s="24">
        <f t="shared" si="9"/>
        <v>112588</v>
      </c>
    </row>
    <row r="132" spans="2:10" ht="12.75" customHeight="1" thickBot="1">
      <c r="B132" s="100" t="s">
        <v>46</v>
      </c>
      <c r="C132" s="97">
        <f aca="true" t="shared" si="10" ref="C132:J132">C125+C131</f>
        <v>90</v>
      </c>
      <c r="D132" s="24">
        <f t="shared" si="10"/>
        <v>1569473</v>
      </c>
      <c r="E132" s="97">
        <f t="shared" si="10"/>
        <v>56</v>
      </c>
      <c r="F132" s="24">
        <f t="shared" si="10"/>
        <v>1099728</v>
      </c>
      <c r="G132" s="97">
        <f t="shared" si="10"/>
        <v>28</v>
      </c>
      <c r="H132" s="24">
        <f t="shared" si="10"/>
        <v>342893</v>
      </c>
      <c r="I132" s="97">
        <f t="shared" si="10"/>
        <v>34</v>
      </c>
      <c r="J132" s="24">
        <f t="shared" si="10"/>
        <v>751138</v>
      </c>
    </row>
    <row r="133" spans="2:10" ht="12.75" customHeight="1">
      <c r="B133" s="59"/>
      <c r="C133" s="60"/>
      <c r="D133" s="60"/>
      <c r="E133" s="60"/>
      <c r="F133" s="60"/>
      <c r="G133" s="60"/>
      <c r="H133" s="60"/>
      <c r="I133" s="60"/>
      <c r="J133" s="60"/>
    </row>
    <row r="135" spans="4:20" s="3" customFormat="1" ht="12.75" customHeight="1">
      <c r="D135" s="45"/>
      <c r="E135" s="45"/>
      <c r="F135" s="45"/>
      <c r="G135" s="45"/>
      <c r="H135" s="45"/>
      <c r="I135" s="45"/>
      <c r="J135" s="45"/>
      <c r="K135" s="45"/>
      <c r="L135" s="45"/>
      <c r="M135" s="107"/>
      <c r="N135" s="45"/>
      <c r="O135" s="45"/>
      <c r="P135" s="45"/>
      <c r="Q135" s="45"/>
      <c r="R135" s="45"/>
      <c r="S135" s="45"/>
      <c r="T135" s="46"/>
    </row>
    <row r="136" spans="4:20" s="3" customFormat="1" ht="12.75" customHeight="1">
      <c r="D136" s="45"/>
      <c r="E136" s="45"/>
      <c r="F136" s="45"/>
      <c r="G136" s="45"/>
      <c r="H136" s="45"/>
      <c r="I136" s="45"/>
      <c r="J136" s="45"/>
      <c r="K136" s="45"/>
      <c r="L136" s="45"/>
      <c r="M136" s="107"/>
      <c r="N136" s="45"/>
      <c r="O136" s="45"/>
      <c r="P136" s="45"/>
      <c r="Q136" s="45"/>
      <c r="R136" s="45"/>
      <c r="S136" s="45"/>
      <c r="T136" s="46"/>
    </row>
    <row r="137" spans="6:13" s="3" customFormat="1" ht="12.75" customHeight="1">
      <c r="F137" s="26"/>
      <c r="G137" s="27"/>
      <c r="M137" s="27"/>
    </row>
    <row r="138" spans="6:13" s="3" customFormat="1" ht="12.75" customHeight="1">
      <c r="F138" s="26"/>
      <c r="G138" s="27"/>
      <c r="M138" s="27"/>
    </row>
    <row r="146" spans="2:10" ht="12.75" customHeight="1">
      <c r="B146" s="324" t="s">
        <v>37</v>
      </c>
      <c r="C146" s="324"/>
      <c r="D146" s="324"/>
      <c r="E146" s="324"/>
      <c r="F146" s="324"/>
      <c r="G146" s="324"/>
      <c r="H146" s="324"/>
      <c r="I146" s="324"/>
      <c r="J146" s="324"/>
    </row>
    <row r="147" spans="2:10" ht="12.75" customHeight="1">
      <c r="B147" s="324" t="s">
        <v>47</v>
      </c>
      <c r="C147" s="324"/>
      <c r="D147" s="324"/>
      <c r="E147" s="324"/>
      <c r="F147" s="324"/>
      <c r="G147" s="324"/>
      <c r="H147" s="324"/>
      <c r="I147" s="324"/>
      <c r="J147" s="324"/>
    </row>
    <row r="148" spans="2:10" ht="12.75" customHeight="1">
      <c r="B148" s="324" t="s">
        <v>161</v>
      </c>
      <c r="C148" s="324"/>
      <c r="D148" s="324"/>
      <c r="E148" s="324"/>
      <c r="F148" s="324"/>
      <c r="G148" s="324"/>
      <c r="H148" s="324"/>
      <c r="I148" s="324"/>
      <c r="J148" s="324"/>
    </row>
    <row r="149" spans="2:10" ht="12.75" customHeight="1">
      <c r="B149" s="49"/>
      <c r="C149" s="49"/>
      <c r="D149" s="49"/>
      <c r="E149" s="49"/>
      <c r="F149" s="49"/>
      <c r="G149" s="49"/>
      <c r="H149" s="49"/>
      <c r="I149" s="49"/>
      <c r="J149" s="49"/>
    </row>
    <row r="150" spans="2:10" ht="12.75" customHeight="1">
      <c r="B150" s="49"/>
      <c r="C150" s="49"/>
      <c r="D150" s="49"/>
      <c r="E150" s="49"/>
      <c r="F150" s="49"/>
      <c r="G150" s="49"/>
      <c r="H150" s="49"/>
      <c r="I150" s="49"/>
      <c r="J150" s="49"/>
    </row>
    <row r="152" spans="2:13" s="183" customFormat="1" ht="12.75" customHeight="1">
      <c r="B152" s="182" t="s">
        <v>10</v>
      </c>
      <c r="C152" s="119" t="s">
        <v>153</v>
      </c>
      <c r="J152" s="184" t="s">
        <v>143</v>
      </c>
      <c r="M152" s="185"/>
    </row>
    <row r="153" ht="12.75" customHeight="1" thickBot="1"/>
    <row r="154" spans="2:10" ht="12.75" customHeight="1">
      <c r="B154" s="325" t="s">
        <v>37</v>
      </c>
      <c r="C154" s="327" t="s">
        <v>38</v>
      </c>
      <c r="D154" s="328"/>
      <c r="E154" s="327" t="s">
        <v>39</v>
      </c>
      <c r="F154" s="328"/>
      <c r="G154" s="327" t="s">
        <v>40</v>
      </c>
      <c r="H154" s="328"/>
      <c r="I154" s="329" t="s">
        <v>41</v>
      </c>
      <c r="J154" s="328"/>
    </row>
    <row r="155" spans="2:10" ht="12.75" customHeight="1" thickBot="1">
      <c r="B155" s="326"/>
      <c r="C155" s="91" t="s">
        <v>2</v>
      </c>
      <c r="D155" s="153" t="s">
        <v>159</v>
      </c>
      <c r="E155" s="91" t="s">
        <v>2</v>
      </c>
      <c r="F155" s="153" t="s">
        <v>159</v>
      </c>
      <c r="G155" s="91" t="s">
        <v>2</v>
      </c>
      <c r="H155" s="153" t="s">
        <v>159</v>
      </c>
      <c r="I155" s="7" t="s">
        <v>2</v>
      </c>
      <c r="J155" s="153" t="s">
        <v>159</v>
      </c>
    </row>
    <row r="156" spans="2:10" ht="12.75" customHeight="1">
      <c r="B156" s="88" t="s">
        <v>42</v>
      </c>
      <c r="C156" s="8"/>
      <c r="D156" s="8"/>
      <c r="E156" s="8"/>
      <c r="F156" s="8"/>
      <c r="G156" s="8"/>
      <c r="H156" s="8"/>
      <c r="I156" s="8"/>
      <c r="J156" s="9"/>
    </row>
    <row r="157" spans="2:10" ht="12.75" customHeight="1">
      <c r="B157" s="89" t="s">
        <v>43</v>
      </c>
      <c r="C157" s="10"/>
      <c r="D157" s="10"/>
      <c r="E157" s="10"/>
      <c r="F157" s="10"/>
      <c r="G157" s="10"/>
      <c r="H157" s="10"/>
      <c r="I157" s="10"/>
      <c r="J157" s="11"/>
    </row>
    <row r="158" spans="2:12" ht="12.75" customHeight="1">
      <c r="B158" s="92" t="s">
        <v>62</v>
      </c>
      <c r="C158" s="95">
        <v>1</v>
      </c>
      <c r="D158" s="21">
        <v>8498</v>
      </c>
      <c r="E158" s="95"/>
      <c r="F158" s="21"/>
      <c r="G158" s="95"/>
      <c r="H158" s="21"/>
      <c r="I158" s="95">
        <v>1</v>
      </c>
      <c r="J158" s="21">
        <v>8498</v>
      </c>
      <c r="L158" s="106"/>
    </row>
    <row r="159" spans="2:12" ht="12.75" customHeight="1">
      <c r="B159" s="92" t="s">
        <v>63</v>
      </c>
      <c r="C159" s="95">
        <v>1</v>
      </c>
      <c r="D159" s="21">
        <v>2357</v>
      </c>
      <c r="E159" s="95"/>
      <c r="F159" s="21"/>
      <c r="G159" s="95"/>
      <c r="H159" s="21"/>
      <c r="I159" s="95">
        <v>1</v>
      </c>
      <c r="J159" s="21">
        <v>2357</v>
      </c>
      <c r="L159" s="106"/>
    </row>
    <row r="160" spans="2:12" ht="12.75" customHeight="1" thickBot="1">
      <c r="B160" s="93" t="s">
        <v>64</v>
      </c>
      <c r="C160" s="96"/>
      <c r="D160" s="22"/>
      <c r="E160" s="96"/>
      <c r="F160" s="22"/>
      <c r="G160" s="96"/>
      <c r="H160" s="22"/>
      <c r="I160" s="96"/>
      <c r="J160" s="22"/>
      <c r="L160" s="106"/>
    </row>
    <row r="161" spans="2:12" ht="12.75" customHeight="1" thickBot="1">
      <c r="B161" s="94" t="s">
        <v>44</v>
      </c>
      <c r="C161" s="97">
        <f aca="true" t="shared" si="11" ref="C161:J161">SUM(C158:C160)</f>
        <v>2</v>
      </c>
      <c r="D161" s="24">
        <f t="shared" si="11"/>
        <v>10855</v>
      </c>
      <c r="E161" s="97">
        <f t="shared" si="11"/>
        <v>0</v>
      </c>
      <c r="F161" s="24">
        <f t="shared" si="11"/>
        <v>0</v>
      </c>
      <c r="G161" s="97">
        <f t="shared" si="11"/>
        <v>0</v>
      </c>
      <c r="H161" s="24">
        <f t="shared" si="11"/>
        <v>0</v>
      </c>
      <c r="I161" s="97">
        <f t="shared" si="11"/>
        <v>2</v>
      </c>
      <c r="J161" s="24">
        <f t="shared" si="11"/>
        <v>10855</v>
      </c>
      <c r="L161" s="106"/>
    </row>
    <row r="162" spans="2:10" ht="12.75" customHeight="1">
      <c r="B162" s="88" t="s">
        <v>42</v>
      </c>
      <c r="C162" s="8"/>
      <c r="D162" s="8"/>
      <c r="E162" s="8"/>
      <c r="F162" s="8"/>
      <c r="G162" s="8"/>
      <c r="H162" s="8"/>
      <c r="I162" s="8"/>
      <c r="J162" s="9"/>
    </row>
    <row r="163" spans="2:10" ht="12.75" customHeight="1">
      <c r="B163" s="89" t="s">
        <v>45</v>
      </c>
      <c r="C163" s="10"/>
      <c r="D163" s="10"/>
      <c r="E163" s="10"/>
      <c r="F163" s="10"/>
      <c r="G163" s="10"/>
      <c r="H163" s="10"/>
      <c r="I163" s="10"/>
      <c r="J163" s="11"/>
    </row>
    <row r="164" spans="2:12" ht="12.75" customHeight="1">
      <c r="B164" s="90" t="s">
        <v>62</v>
      </c>
      <c r="C164" s="19"/>
      <c r="D164" s="21"/>
      <c r="E164" s="95"/>
      <c r="F164" s="21"/>
      <c r="G164" s="95"/>
      <c r="H164" s="21"/>
      <c r="I164" s="95"/>
      <c r="J164" s="21"/>
      <c r="L164" s="106"/>
    </row>
    <row r="165" spans="2:12" ht="12.75" customHeight="1">
      <c r="B165" s="90" t="s">
        <v>63</v>
      </c>
      <c r="C165" s="19"/>
      <c r="D165" s="21"/>
      <c r="E165" s="95"/>
      <c r="F165" s="21"/>
      <c r="G165" s="95"/>
      <c r="H165" s="21"/>
      <c r="I165" s="95"/>
      <c r="J165" s="21"/>
      <c r="L165" s="106"/>
    </row>
    <row r="166" spans="2:12" ht="12.75" customHeight="1" thickBot="1">
      <c r="B166" s="98" t="s">
        <v>64</v>
      </c>
      <c r="C166" s="20">
        <v>2</v>
      </c>
      <c r="D166" s="22">
        <v>918</v>
      </c>
      <c r="E166" s="96">
        <v>1</v>
      </c>
      <c r="F166" s="22">
        <v>1231</v>
      </c>
      <c r="G166" s="96">
        <v>1</v>
      </c>
      <c r="H166" s="22">
        <v>1231</v>
      </c>
      <c r="I166" s="96">
        <v>1</v>
      </c>
      <c r="J166" s="22">
        <v>918</v>
      </c>
      <c r="L166" s="106"/>
    </row>
    <row r="167" spans="2:12" ht="12.75" customHeight="1" thickBot="1">
      <c r="B167" s="99" t="s">
        <v>44</v>
      </c>
      <c r="C167" s="23">
        <f aca="true" t="shared" si="12" ref="C167:J167">SUM(C164:C166)</f>
        <v>2</v>
      </c>
      <c r="D167" s="24">
        <f t="shared" si="12"/>
        <v>918</v>
      </c>
      <c r="E167" s="23">
        <f t="shared" si="12"/>
        <v>1</v>
      </c>
      <c r="F167" s="24">
        <f t="shared" si="12"/>
        <v>1231</v>
      </c>
      <c r="G167" s="23">
        <f t="shared" si="12"/>
        <v>1</v>
      </c>
      <c r="H167" s="24">
        <f t="shared" si="12"/>
        <v>1231</v>
      </c>
      <c r="I167" s="23">
        <f t="shared" si="12"/>
        <v>1</v>
      </c>
      <c r="J167" s="24">
        <f t="shared" si="12"/>
        <v>918</v>
      </c>
      <c r="L167" s="106"/>
    </row>
    <row r="168" spans="2:12" ht="12.75" customHeight="1" thickBot="1">
      <c r="B168" s="100" t="s">
        <v>46</v>
      </c>
      <c r="C168" s="97">
        <f aca="true" t="shared" si="13" ref="C168:J168">C161+C167</f>
        <v>4</v>
      </c>
      <c r="D168" s="24">
        <f t="shared" si="13"/>
        <v>11773</v>
      </c>
      <c r="E168" s="97">
        <f t="shared" si="13"/>
        <v>1</v>
      </c>
      <c r="F168" s="24">
        <f t="shared" si="13"/>
        <v>1231</v>
      </c>
      <c r="G168" s="97">
        <f t="shared" si="13"/>
        <v>1</v>
      </c>
      <c r="H168" s="24">
        <f t="shared" si="13"/>
        <v>1231</v>
      </c>
      <c r="I168" s="97">
        <f t="shared" si="13"/>
        <v>3</v>
      </c>
      <c r="J168" s="24">
        <f t="shared" si="13"/>
        <v>11773</v>
      </c>
      <c r="L168" s="106"/>
    </row>
    <row r="169" spans="2:10" ht="12.75" customHeight="1">
      <c r="B169" s="59"/>
      <c r="C169" s="60"/>
      <c r="D169" s="60"/>
      <c r="E169" s="60"/>
      <c r="F169" s="60"/>
      <c r="G169" s="60"/>
      <c r="H169" s="60"/>
      <c r="I169" s="60"/>
      <c r="J169" s="60"/>
    </row>
    <row r="171" spans="4:20" s="3" customFormat="1" ht="12.75" customHeight="1">
      <c r="D171" s="45"/>
      <c r="E171" s="45"/>
      <c r="F171" s="45"/>
      <c r="G171" s="45"/>
      <c r="H171" s="45"/>
      <c r="I171" s="45"/>
      <c r="J171" s="45"/>
      <c r="K171" s="45"/>
      <c r="L171" s="45"/>
      <c r="M171" s="107"/>
      <c r="N171" s="45"/>
      <c r="O171" s="45"/>
      <c r="P171" s="45"/>
      <c r="Q171" s="45"/>
      <c r="R171" s="45"/>
      <c r="S171" s="45"/>
      <c r="T171" s="46"/>
    </row>
    <row r="172" spans="4:20" s="3" customFormat="1" ht="12.75" customHeight="1">
      <c r="D172" s="45"/>
      <c r="E172" s="45"/>
      <c r="F172" s="45"/>
      <c r="G172" s="45"/>
      <c r="H172" s="45"/>
      <c r="I172" s="45"/>
      <c r="J172" s="45"/>
      <c r="K172" s="45"/>
      <c r="L172" s="45"/>
      <c r="M172" s="107"/>
      <c r="N172" s="45"/>
      <c r="O172" s="45"/>
      <c r="P172" s="45"/>
      <c r="Q172" s="45"/>
      <c r="R172" s="45"/>
      <c r="S172" s="45"/>
      <c r="T172" s="46"/>
    </row>
    <row r="173" spans="6:13" s="3" customFormat="1" ht="12.75" customHeight="1">
      <c r="F173" s="26"/>
      <c r="G173" s="27"/>
      <c r="M173" s="27"/>
    </row>
    <row r="174" spans="6:13" s="3" customFormat="1" ht="12.75" customHeight="1">
      <c r="F174" s="26"/>
      <c r="G174" s="27"/>
      <c r="M174" s="27"/>
    </row>
    <row r="182" spans="2:10" ht="12.75" customHeight="1">
      <c r="B182" s="324" t="s">
        <v>37</v>
      </c>
      <c r="C182" s="324"/>
      <c r="D182" s="324"/>
      <c r="E182" s="324"/>
      <c r="F182" s="324"/>
      <c r="G182" s="324"/>
      <c r="H182" s="324"/>
      <c r="I182" s="324"/>
      <c r="J182" s="324"/>
    </row>
    <row r="183" spans="2:10" ht="12.75" customHeight="1">
      <c r="B183" s="324" t="s">
        <v>47</v>
      </c>
      <c r="C183" s="324"/>
      <c r="D183" s="324"/>
      <c r="E183" s="324"/>
      <c r="F183" s="324"/>
      <c r="G183" s="324"/>
      <c r="H183" s="324"/>
      <c r="I183" s="324"/>
      <c r="J183" s="324"/>
    </row>
    <row r="184" spans="2:10" ht="12.75" customHeight="1">
      <c r="B184" s="324" t="s">
        <v>161</v>
      </c>
      <c r="C184" s="324"/>
      <c r="D184" s="324"/>
      <c r="E184" s="324"/>
      <c r="F184" s="324"/>
      <c r="G184" s="324"/>
      <c r="H184" s="324"/>
      <c r="I184" s="324"/>
      <c r="J184" s="324"/>
    </row>
    <row r="185" spans="2:10" ht="12.75" customHeight="1">
      <c r="B185" s="49"/>
      <c r="C185" s="49"/>
      <c r="D185" s="49"/>
      <c r="E185" s="49"/>
      <c r="F185" s="49"/>
      <c r="G185" s="49"/>
      <c r="H185" s="49"/>
      <c r="I185" s="49"/>
      <c r="J185" s="49"/>
    </row>
    <row r="186" spans="2:10" ht="12.75" customHeight="1">
      <c r="B186" s="49"/>
      <c r="C186" s="49"/>
      <c r="D186" s="49"/>
      <c r="E186" s="49"/>
      <c r="F186" s="49"/>
      <c r="G186" s="49"/>
      <c r="H186" s="49"/>
      <c r="I186" s="49"/>
      <c r="J186" s="49"/>
    </row>
    <row r="188" spans="2:10" ht="12.75" customHeight="1">
      <c r="B188" s="101" t="s">
        <v>10</v>
      </c>
      <c r="C188" s="5" t="s">
        <v>86</v>
      </c>
      <c r="J188" s="6" t="s">
        <v>144</v>
      </c>
    </row>
    <row r="189" ht="12.75" customHeight="1" thickBot="1"/>
    <row r="190" spans="2:10" ht="12.75" customHeight="1">
      <c r="B190" s="325" t="s">
        <v>37</v>
      </c>
      <c r="C190" s="327" t="s">
        <v>38</v>
      </c>
      <c r="D190" s="328"/>
      <c r="E190" s="327" t="s">
        <v>39</v>
      </c>
      <c r="F190" s="328"/>
      <c r="G190" s="327" t="s">
        <v>40</v>
      </c>
      <c r="H190" s="328"/>
      <c r="I190" s="329" t="s">
        <v>41</v>
      </c>
      <c r="J190" s="328"/>
    </row>
    <row r="191" spans="2:10" ht="12.75" customHeight="1" thickBot="1">
      <c r="B191" s="326"/>
      <c r="C191" s="91" t="s">
        <v>2</v>
      </c>
      <c r="D191" s="153" t="s">
        <v>159</v>
      </c>
      <c r="E191" s="91" t="s">
        <v>2</v>
      </c>
      <c r="F191" s="153" t="s">
        <v>159</v>
      </c>
      <c r="G191" s="91" t="s">
        <v>2</v>
      </c>
      <c r="H191" s="153" t="s">
        <v>159</v>
      </c>
      <c r="I191" s="7" t="s">
        <v>2</v>
      </c>
      <c r="J191" s="153" t="s">
        <v>159</v>
      </c>
    </row>
    <row r="192" spans="2:10" ht="12.75" customHeight="1">
      <c r="B192" s="88" t="s">
        <v>42</v>
      </c>
      <c r="C192" s="8"/>
      <c r="D192" s="8"/>
      <c r="E192" s="8"/>
      <c r="F192" s="8"/>
      <c r="G192" s="8"/>
      <c r="H192" s="8"/>
      <c r="I192" s="8"/>
      <c r="J192" s="9"/>
    </row>
    <row r="193" spans="2:10" ht="12.75" customHeight="1">
      <c r="B193" s="89" t="s">
        <v>43</v>
      </c>
      <c r="C193" s="10"/>
      <c r="D193" s="10"/>
      <c r="E193" s="10"/>
      <c r="F193" s="10"/>
      <c r="G193" s="10"/>
      <c r="H193" s="10"/>
      <c r="I193" s="10"/>
      <c r="J193" s="11"/>
    </row>
    <row r="194" spans="2:10" ht="12.75" customHeight="1">
      <c r="B194" s="92" t="s">
        <v>62</v>
      </c>
      <c r="C194" s="102">
        <f aca="true" t="shared" si="14" ref="C194:J196">C122+C158</f>
        <v>22</v>
      </c>
      <c r="D194" s="103">
        <f t="shared" si="14"/>
        <v>303060</v>
      </c>
      <c r="E194" s="102">
        <f t="shared" si="14"/>
        <v>17</v>
      </c>
      <c r="F194" s="103">
        <f t="shared" si="14"/>
        <v>240258</v>
      </c>
      <c r="G194" s="102">
        <f t="shared" si="14"/>
        <v>7</v>
      </c>
      <c r="H194" s="103">
        <f t="shared" si="14"/>
        <v>41160</v>
      </c>
      <c r="I194" s="102">
        <f t="shared" si="14"/>
        <v>10</v>
      </c>
      <c r="J194" s="103">
        <f t="shared" si="14"/>
        <v>164443</v>
      </c>
    </row>
    <row r="195" spans="2:10" ht="12.75" customHeight="1">
      <c r="B195" s="92" t="s">
        <v>63</v>
      </c>
      <c r="C195" s="102">
        <f t="shared" si="14"/>
        <v>43</v>
      </c>
      <c r="D195" s="103">
        <f t="shared" si="14"/>
        <v>1024398</v>
      </c>
      <c r="E195" s="102">
        <f t="shared" si="14"/>
        <v>25</v>
      </c>
      <c r="F195" s="103">
        <f t="shared" si="14"/>
        <v>671061</v>
      </c>
      <c r="G195" s="102">
        <f t="shared" si="14"/>
        <v>11</v>
      </c>
      <c r="H195" s="103">
        <f t="shared" si="14"/>
        <v>230930</v>
      </c>
      <c r="I195" s="102">
        <f t="shared" si="14"/>
        <v>16</v>
      </c>
      <c r="J195" s="103">
        <f t="shared" si="14"/>
        <v>465842</v>
      </c>
    </row>
    <row r="196" spans="2:10" ht="12.75" customHeight="1" thickBot="1">
      <c r="B196" s="93" t="s">
        <v>64</v>
      </c>
      <c r="C196" s="102">
        <f t="shared" si="14"/>
        <v>4</v>
      </c>
      <c r="D196" s="103">
        <f t="shared" si="14"/>
        <v>26090</v>
      </c>
      <c r="E196" s="102">
        <f t="shared" si="14"/>
        <v>2</v>
      </c>
      <c r="F196" s="103">
        <f t="shared" si="14"/>
        <v>17460</v>
      </c>
      <c r="G196" s="102">
        <f t="shared" si="14"/>
        <v>0</v>
      </c>
      <c r="H196" s="103">
        <f t="shared" si="14"/>
        <v>0</v>
      </c>
      <c r="I196" s="102">
        <f t="shared" si="14"/>
        <v>3</v>
      </c>
      <c r="J196" s="103">
        <f t="shared" si="14"/>
        <v>19120</v>
      </c>
    </row>
    <row r="197" spans="2:10" ht="12.75" customHeight="1" thickBot="1">
      <c r="B197" s="94" t="s">
        <v>44</v>
      </c>
      <c r="C197" s="97">
        <f aca="true" t="shared" si="15" ref="C197:J197">SUM(C194:C196)</f>
        <v>69</v>
      </c>
      <c r="D197" s="24">
        <f t="shared" si="15"/>
        <v>1353548</v>
      </c>
      <c r="E197" s="97">
        <f t="shared" si="15"/>
        <v>44</v>
      </c>
      <c r="F197" s="24">
        <f t="shared" si="15"/>
        <v>928779</v>
      </c>
      <c r="G197" s="97">
        <f t="shared" si="15"/>
        <v>18</v>
      </c>
      <c r="H197" s="24">
        <f t="shared" si="15"/>
        <v>272090</v>
      </c>
      <c r="I197" s="97">
        <f t="shared" si="15"/>
        <v>29</v>
      </c>
      <c r="J197" s="24">
        <f t="shared" si="15"/>
        <v>649405</v>
      </c>
    </row>
    <row r="198" spans="2:10" ht="12.75" customHeight="1">
      <c r="B198" s="88" t="s">
        <v>42</v>
      </c>
      <c r="C198" s="8"/>
      <c r="D198" s="8"/>
      <c r="E198" s="8"/>
      <c r="F198" s="8"/>
      <c r="G198" s="8"/>
      <c r="H198" s="8"/>
      <c r="I198" s="8"/>
      <c r="J198" s="9"/>
    </row>
    <row r="199" spans="2:10" ht="12.75" customHeight="1">
      <c r="B199" s="89" t="s">
        <v>45</v>
      </c>
      <c r="C199" s="10"/>
      <c r="D199" s="10"/>
      <c r="E199" s="10"/>
      <c r="F199" s="10"/>
      <c r="G199" s="10"/>
      <c r="H199" s="10"/>
      <c r="I199" s="10"/>
      <c r="J199" s="11"/>
    </row>
    <row r="200" spans="2:10" ht="12.75" customHeight="1">
      <c r="B200" s="90" t="s">
        <v>62</v>
      </c>
      <c r="C200" s="104">
        <f aca="true" t="shared" si="16" ref="C200:J202">C128+C164</f>
        <v>3</v>
      </c>
      <c r="D200" s="103">
        <f t="shared" si="16"/>
        <v>85906</v>
      </c>
      <c r="E200" s="104">
        <f t="shared" si="16"/>
        <v>2</v>
      </c>
      <c r="F200" s="103">
        <f t="shared" si="16"/>
        <v>84877</v>
      </c>
      <c r="G200" s="104">
        <f t="shared" si="16"/>
        <v>1</v>
      </c>
      <c r="H200" s="103">
        <f t="shared" si="16"/>
        <v>2025</v>
      </c>
      <c r="I200" s="104">
        <f t="shared" si="16"/>
        <v>1</v>
      </c>
      <c r="J200" s="103">
        <f t="shared" si="16"/>
        <v>82852</v>
      </c>
    </row>
    <row r="201" spans="2:10" ht="12.75" customHeight="1">
      <c r="B201" s="90" t="s">
        <v>63</v>
      </c>
      <c r="C201" s="104">
        <f t="shared" si="16"/>
        <v>15</v>
      </c>
      <c r="D201" s="103">
        <f t="shared" si="16"/>
        <v>112129</v>
      </c>
      <c r="E201" s="104">
        <f t="shared" si="16"/>
        <v>9</v>
      </c>
      <c r="F201" s="103">
        <f t="shared" si="16"/>
        <v>68778</v>
      </c>
      <c r="G201" s="104">
        <f t="shared" si="16"/>
        <v>9</v>
      </c>
      <c r="H201" s="103">
        <f t="shared" si="16"/>
        <v>68778</v>
      </c>
      <c r="I201" s="104">
        <f t="shared" si="16"/>
        <v>1</v>
      </c>
      <c r="J201" s="103">
        <f t="shared" si="16"/>
        <v>996</v>
      </c>
    </row>
    <row r="202" spans="2:10" ht="12.75" customHeight="1" thickBot="1">
      <c r="B202" s="98" t="s">
        <v>64</v>
      </c>
      <c r="C202" s="104">
        <f t="shared" si="16"/>
        <v>7</v>
      </c>
      <c r="D202" s="103">
        <f t="shared" si="16"/>
        <v>29663</v>
      </c>
      <c r="E202" s="104">
        <f t="shared" si="16"/>
        <v>2</v>
      </c>
      <c r="F202" s="103">
        <f t="shared" si="16"/>
        <v>18525</v>
      </c>
      <c r="G202" s="104">
        <f t="shared" si="16"/>
        <v>1</v>
      </c>
      <c r="H202" s="103">
        <f t="shared" si="16"/>
        <v>1231</v>
      </c>
      <c r="I202" s="104">
        <f t="shared" si="16"/>
        <v>6</v>
      </c>
      <c r="J202" s="103">
        <f t="shared" si="16"/>
        <v>29658</v>
      </c>
    </row>
    <row r="203" spans="2:10" ht="12.75" customHeight="1" thickBot="1">
      <c r="B203" s="99" t="s">
        <v>44</v>
      </c>
      <c r="C203" s="23">
        <f aca="true" t="shared" si="17" ref="C203:J203">SUM(C200:C202)</f>
        <v>25</v>
      </c>
      <c r="D203" s="24">
        <f t="shared" si="17"/>
        <v>227698</v>
      </c>
      <c r="E203" s="23">
        <f t="shared" si="17"/>
        <v>13</v>
      </c>
      <c r="F203" s="24">
        <f t="shared" si="17"/>
        <v>172180</v>
      </c>
      <c r="G203" s="23">
        <f t="shared" si="17"/>
        <v>11</v>
      </c>
      <c r="H203" s="24">
        <f t="shared" si="17"/>
        <v>72034</v>
      </c>
      <c r="I203" s="23">
        <f t="shared" si="17"/>
        <v>8</v>
      </c>
      <c r="J203" s="24">
        <f t="shared" si="17"/>
        <v>113506</v>
      </c>
    </row>
    <row r="204" spans="2:10" ht="12.75" customHeight="1" thickBot="1">
      <c r="B204" s="100" t="s">
        <v>46</v>
      </c>
      <c r="C204" s="97">
        <f aca="true" t="shared" si="18" ref="C204:J204">C197+C203</f>
        <v>94</v>
      </c>
      <c r="D204" s="24">
        <f t="shared" si="18"/>
        <v>1581246</v>
      </c>
      <c r="E204" s="97">
        <f t="shared" si="18"/>
        <v>57</v>
      </c>
      <c r="F204" s="24">
        <f t="shared" si="18"/>
        <v>1100959</v>
      </c>
      <c r="G204" s="97">
        <f t="shared" si="18"/>
        <v>29</v>
      </c>
      <c r="H204" s="24">
        <f t="shared" si="18"/>
        <v>344124</v>
      </c>
      <c r="I204" s="97">
        <f t="shared" si="18"/>
        <v>37</v>
      </c>
      <c r="J204" s="24">
        <f t="shared" si="18"/>
        <v>762911</v>
      </c>
    </row>
    <row r="205" spans="2:10" ht="12.75" customHeight="1">
      <c r="B205" s="59"/>
      <c r="C205" s="60"/>
      <c r="D205" s="60"/>
      <c r="E205" s="60"/>
      <c r="F205" s="60"/>
      <c r="G205" s="60"/>
      <c r="H205" s="60"/>
      <c r="I205" s="60"/>
      <c r="J205" s="60"/>
    </row>
    <row r="207" spans="4:20" s="3" customFormat="1" ht="12.75" customHeight="1">
      <c r="D207" s="45"/>
      <c r="E207" s="45"/>
      <c r="F207" s="45"/>
      <c r="G207" s="45"/>
      <c r="H207" s="45"/>
      <c r="I207" s="45"/>
      <c r="J207" s="45"/>
      <c r="K207" s="45"/>
      <c r="L207" s="45"/>
      <c r="M207" s="107"/>
      <c r="N207" s="45"/>
      <c r="O207" s="45"/>
      <c r="P207" s="45"/>
      <c r="Q207" s="45"/>
      <c r="R207" s="45"/>
      <c r="S207" s="45"/>
      <c r="T207" s="46"/>
    </row>
    <row r="208" spans="4:20" s="3" customFormat="1" ht="12.75" customHeight="1">
      <c r="D208" s="45"/>
      <c r="E208" s="45"/>
      <c r="F208" s="45"/>
      <c r="G208" s="45"/>
      <c r="H208" s="45"/>
      <c r="I208" s="45"/>
      <c r="J208" s="45"/>
      <c r="K208" s="45"/>
      <c r="L208" s="45"/>
      <c r="M208" s="107"/>
      <c r="N208" s="45"/>
      <c r="O208" s="45"/>
      <c r="P208" s="45"/>
      <c r="Q208" s="45"/>
      <c r="R208" s="45"/>
      <c r="S208" s="45"/>
      <c r="T208" s="46"/>
    </row>
    <row r="209" spans="6:13" s="3" customFormat="1" ht="12.75" customHeight="1">
      <c r="F209" s="26"/>
      <c r="G209" s="27"/>
      <c r="M209" s="27"/>
    </row>
    <row r="210" spans="6:13" s="3" customFormat="1" ht="12.75" customHeight="1">
      <c r="F210" s="26"/>
      <c r="G210" s="27"/>
      <c r="M210" s="27"/>
    </row>
  </sheetData>
  <sheetProtection/>
  <mergeCells count="48">
    <mergeCell ref="I10:J10"/>
    <mergeCell ref="B4:J4"/>
    <mergeCell ref="B3:J3"/>
    <mergeCell ref="B2:J2"/>
    <mergeCell ref="B10:B11"/>
    <mergeCell ref="C10:D10"/>
    <mergeCell ref="E10:F10"/>
    <mergeCell ref="G10:H10"/>
    <mergeCell ref="B38:J38"/>
    <mergeCell ref="B39:J39"/>
    <mergeCell ref="B40:J40"/>
    <mergeCell ref="B46:B47"/>
    <mergeCell ref="C46:D46"/>
    <mergeCell ref="E46:F46"/>
    <mergeCell ref="G46:H46"/>
    <mergeCell ref="I46:J46"/>
    <mergeCell ref="B74:J74"/>
    <mergeCell ref="B75:J75"/>
    <mergeCell ref="B76:J76"/>
    <mergeCell ref="B82:B83"/>
    <mergeCell ref="C82:D82"/>
    <mergeCell ref="E82:F82"/>
    <mergeCell ref="G82:H82"/>
    <mergeCell ref="I82:J82"/>
    <mergeCell ref="B110:J110"/>
    <mergeCell ref="B111:J111"/>
    <mergeCell ref="B112:J112"/>
    <mergeCell ref="B118:B119"/>
    <mergeCell ref="C118:D118"/>
    <mergeCell ref="E118:F118"/>
    <mergeCell ref="G118:H118"/>
    <mergeCell ref="I118:J118"/>
    <mergeCell ref="B146:J146"/>
    <mergeCell ref="B147:J147"/>
    <mergeCell ref="B148:J148"/>
    <mergeCell ref="B154:B155"/>
    <mergeCell ref="C154:D154"/>
    <mergeCell ref="E154:F154"/>
    <mergeCell ref="G154:H154"/>
    <mergeCell ref="I154:J154"/>
    <mergeCell ref="B182:J182"/>
    <mergeCell ref="B183:J183"/>
    <mergeCell ref="B184:J184"/>
    <mergeCell ref="B190:B191"/>
    <mergeCell ref="C190:D190"/>
    <mergeCell ref="E190:F190"/>
    <mergeCell ref="G190:H190"/>
    <mergeCell ref="I190:J19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H51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N66" sqref="N66"/>
    </sheetView>
  </sheetViews>
  <sheetFormatPr defaultColWidth="9.140625" defaultRowHeight="12.75"/>
  <cols>
    <col min="1" max="1" width="1.7109375" style="12" customWidth="1"/>
    <col min="2" max="2" width="16.7109375" style="12" customWidth="1"/>
    <col min="3" max="5" width="6.421875" style="12" customWidth="1"/>
    <col min="6" max="6" width="6.28125" style="12" customWidth="1"/>
    <col min="7" max="7" width="4.7109375" style="12" customWidth="1"/>
    <col min="8" max="11" width="6.421875" style="12" customWidth="1"/>
    <col min="12" max="12" width="5.57421875" style="12" customWidth="1"/>
    <col min="13" max="14" width="6.421875" style="12" customWidth="1"/>
    <col min="15" max="16" width="6.28125" style="12" customWidth="1"/>
    <col min="17" max="17" width="5.00390625" style="12" customWidth="1"/>
    <col min="18" max="19" width="6.421875" style="12" customWidth="1"/>
    <col min="20" max="20" width="5.57421875" style="12" customWidth="1"/>
    <col min="21" max="21" width="5.8515625" style="12" customWidth="1"/>
    <col min="22" max="22" width="5.00390625" style="12" customWidth="1"/>
    <col min="23" max="24" width="6.421875" style="12" customWidth="1"/>
    <col min="25" max="26" width="5.8515625" style="12" customWidth="1"/>
    <col min="27" max="27" width="4.57421875" style="12" customWidth="1"/>
    <col min="28" max="28" width="7.7109375" style="12" customWidth="1"/>
    <col min="29" max="29" width="6.7109375" style="12" customWidth="1"/>
    <col min="30" max="30" width="6.28125" style="12" customWidth="1"/>
    <col min="31" max="31" width="6.421875" style="12" customWidth="1"/>
    <col min="32" max="32" width="5.421875" style="12" customWidth="1"/>
    <col min="33" max="33" width="6.28125" style="12" customWidth="1"/>
    <col min="34" max="34" width="7.57421875" style="12" customWidth="1"/>
    <col min="35" max="35" width="1.7109375" style="12" customWidth="1"/>
    <col min="36" max="16384" width="9.140625" style="12" customWidth="1"/>
  </cols>
  <sheetData>
    <row r="1" ht="9.75" customHeight="1"/>
    <row r="2" ht="12" customHeight="1"/>
    <row r="3" spans="2:34" ht="15" customHeight="1">
      <c r="B3" s="336" t="s">
        <v>163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</row>
    <row r="4" spans="2:34" ht="12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2:34" ht="12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ht="12" customHeight="1"/>
    <row r="7" ht="12" customHeight="1"/>
    <row r="8" spans="3:34" ht="12" customHeight="1">
      <c r="C8" s="25"/>
      <c r="AH8" s="13" t="s">
        <v>145</v>
      </c>
    </row>
    <row r="9" ht="12" customHeight="1" thickBot="1"/>
    <row r="10" spans="2:34" ht="12" customHeight="1" thickBot="1">
      <c r="B10" s="337" t="s">
        <v>160</v>
      </c>
      <c r="C10" s="340" t="s">
        <v>60</v>
      </c>
      <c r="D10" s="341"/>
      <c r="E10" s="341"/>
      <c r="F10" s="341"/>
      <c r="G10" s="341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  <c r="AG10" s="344" t="s">
        <v>61</v>
      </c>
      <c r="AH10" s="347" t="s">
        <v>151</v>
      </c>
    </row>
    <row r="11" spans="2:34" ht="12" customHeight="1">
      <c r="B11" s="338"/>
      <c r="C11" s="353" t="s">
        <v>48</v>
      </c>
      <c r="D11" s="354"/>
      <c r="E11" s="354"/>
      <c r="F11" s="354"/>
      <c r="G11" s="355"/>
      <c r="H11" s="353" t="s">
        <v>55</v>
      </c>
      <c r="I11" s="354"/>
      <c r="J11" s="354"/>
      <c r="K11" s="354"/>
      <c r="L11" s="355"/>
      <c r="M11" s="353" t="s">
        <v>56</v>
      </c>
      <c r="N11" s="354"/>
      <c r="O11" s="354"/>
      <c r="P11" s="354"/>
      <c r="Q11" s="355"/>
      <c r="R11" s="353" t="s">
        <v>57</v>
      </c>
      <c r="S11" s="354"/>
      <c r="T11" s="354"/>
      <c r="U11" s="354"/>
      <c r="V11" s="355"/>
      <c r="W11" s="353" t="s">
        <v>58</v>
      </c>
      <c r="X11" s="354"/>
      <c r="Y11" s="354"/>
      <c r="Z11" s="354"/>
      <c r="AA11" s="355"/>
      <c r="AB11" s="353" t="s">
        <v>59</v>
      </c>
      <c r="AC11" s="354"/>
      <c r="AD11" s="354"/>
      <c r="AE11" s="354"/>
      <c r="AF11" s="355"/>
      <c r="AG11" s="345"/>
      <c r="AH11" s="348"/>
    </row>
    <row r="12" spans="2:34" ht="12" customHeight="1">
      <c r="B12" s="338"/>
      <c r="C12" s="322" t="s">
        <v>53</v>
      </c>
      <c r="D12" s="335" t="s">
        <v>155</v>
      </c>
      <c r="E12" s="333" t="s">
        <v>49</v>
      </c>
      <c r="F12" s="333"/>
      <c r="G12" s="334"/>
      <c r="H12" s="322" t="s">
        <v>53</v>
      </c>
      <c r="I12" s="335" t="s">
        <v>54</v>
      </c>
      <c r="J12" s="333" t="s">
        <v>49</v>
      </c>
      <c r="K12" s="333"/>
      <c r="L12" s="334"/>
      <c r="M12" s="322" t="s">
        <v>53</v>
      </c>
      <c r="N12" s="335" t="s">
        <v>54</v>
      </c>
      <c r="O12" s="333" t="s">
        <v>49</v>
      </c>
      <c r="P12" s="333"/>
      <c r="Q12" s="334"/>
      <c r="R12" s="322" t="s">
        <v>53</v>
      </c>
      <c r="S12" s="335" t="s">
        <v>54</v>
      </c>
      <c r="T12" s="333" t="s">
        <v>49</v>
      </c>
      <c r="U12" s="333"/>
      <c r="V12" s="334"/>
      <c r="W12" s="322" t="s">
        <v>53</v>
      </c>
      <c r="X12" s="335" t="s">
        <v>54</v>
      </c>
      <c r="Y12" s="333" t="s">
        <v>49</v>
      </c>
      <c r="Z12" s="333"/>
      <c r="AA12" s="334"/>
      <c r="AB12" s="322" t="s">
        <v>53</v>
      </c>
      <c r="AC12" s="335" t="s">
        <v>54</v>
      </c>
      <c r="AD12" s="333" t="s">
        <v>49</v>
      </c>
      <c r="AE12" s="333"/>
      <c r="AF12" s="334"/>
      <c r="AG12" s="345"/>
      <c r="AH12" s="348"/>
    </row>
    <row r="13" spans="2:34" ht="12" customHeight="1">
      <c r="B13" s="338"/>
      <c r="C13" s="352"/>
      <c r="D13" s="331"/>
      <c r="E13" s="331" t="s">
        <v>12</v>
      </c>
      <c r="F13" s="350" t="s">
        <v>50</v>
      </c>
      <c r="G13" s="351"/>
      <c r="H13" s="352"/>
      <c r="I13" s="331"/>
      <c r="J13" s="331" t="s">
        <v>12</v>
      </c>
      <c r="K13" s="350" t="s">
        <v>50</v>
      </c>
      <c r="L13" s="351"/>
      <c r="M13" s="352"/>
      <c r="N13" s="331"/>
      <c r="O13" s="331" t="s">
        <v>12</v>
      </c>
      <c r="P13" s="350" t="s">
        <v>50</v>
      </c>
      <c r="Q13" s="351"/>
      <c r="R13" s="352"/>
      <c r="S13" s="331"/>
      <c r="T13" s="331" t="s">
        <v>12</v>
      </c>
      <c r="U13" s="350" t="s">
        <v>50</v>
      </c>
      <c r="V13" s="351"/>
      <c r="W13" s="352"/>
      <c r="X13" s="331"/>
      <c r="Y13" s="331" t="s">
        <v>12</v>
      </c>
      <c r="Z13" s="350" t="s">
        <v>50</v>
      </c>
      <c r="AA13" s="351"/>
      <c r="AB13" s="352"/>
      <c r="AC13" s="331"/>
      <c r="AD13" s="331" t="s">
        <v>12</v>
      </c>
      <c r="AE13" s="350" t="s">
        <v>50</v>
      </c>
      <c r="AF13" s="351"/>
      <c r="AG13" s="345"/>
      <c r="AH13" s="348"/>
    </row>
    <row r="14" spans="2:34" ht="12" customHeight="1" thickBot="1">
      <c r="B14" s="339"/>
      <c r="C14" s="352"/>
      <c r="D14" s="332"/>
      <c r="E14" s="332"/>
      <c r="F14" s="36" t="s">
        <v>51</v>
      </c>
      <c r="G14" s="37" t="s">
        <v>52</v>
      </c>
      <c r="H14" s="352"/>
      <c r="I14" s="332"/>
      <c r="J14" s="332"/>
      <c r="K14" s="36" t="s">
        <v>51</v>
      </c>
      <c r="L14" s="37" t="s">
        <v>52</v>
      </c>
      <c r="M14" s="352"/>
      <c r="N14" s="332"/>
      <c r="O14" s="332"/>
      <c r="P14" s="36" t="s">
        <v>51</v>
      </c>
      <c r="Q14" s="37" t="s">
        <v>52</v>
      </c>
      <c r="R14" s="352"/>
      <c r="S14" s="332"/>
      <c r="T14" s="332"/>
      <c r="U14" s="36" t="s">
        <v>51</v>
      </c>
      <c r="V14" s="37" t="s">
        <v>52</v>
      </c>
      <c r="W14" s="352"/>
      <c r="X14" s="332"/>
      <c r="Y14" s="332"/>
      <c r="Z14" s="36" t="s">
        <v>51</v>
      </c>
      <c r="AA14" s="37" t="s">
        <v>52</v>
      </c>
      <c r="AB14" s="352"/>
      <c r="AC14" s="332"/>
      <c r="AD14" s="332"/>
      <c r="AE14" s="36" t="s">
        <v>51</v>
      </c>
      <c r="AF14" s="37" t="s">
        <v>52</v>
      </c>
      <c r="AG14" s="346"/>
      <c r="AH14" s="349"/>
    </row>
    <row r="15" spans="2:34" ht="12" customHeight="1" thickBot="1">
      <c r="B15" s="38">
        <v>1</v>
      </c>
      <c r="C15" s="39">
        <v>2</v>
      </c>
      <c r="D15" s="40">
        <v>3</v>
      </c>
      <c r="E15" s="34">
        <v>4</v>
      </c>
      <c r="F15" s="34">
        <v>5</v>
      </c>
      <c r="G15" s="35">
        <v>6</v>
      </c>
      <c r="H15" s="41">
        <v>7</v>
      </c>
      <c r="I15" s="34">
        <v>8</v>
      </c>
      <c r="J15" s="34">
        <v>9</v>
      </c>
      <c r="K15" s="34">
        <v>10</v>
      </c>
      <c r="L15" s="35">
        <v>11</v>
      </c>
      <c r="M15" s="42">
        <v>12</v>
      </c>
      <c r="N15" s="34">
        <v>13</v>
      </c>
      <c r="O15" s="34">
        <v>14</v>
      </c>
      <c r="P15" s="34">
        <v>15</v>
      </c>
      <c r="Q15" s="35">
        <v>16</v>
      </c>
      <c r="R15" s="42">
        <v>17</v>
      </c>
      <c r="S15" s="34">
        <v>18</v>
      </c>
      <c r="T15" s="34">
        <v>19</v>
      </c>
      <c r="U15" s="34">
        <v>20</v>
      </c>
      <c r="V15" s="35">
        <v>21</v>
      </c>
      <c r="W15" s="42">
        <v>22</v>
      </c>
      <c r="X15" s="34">
        <v>23</v>
      </c>
      <c r="Y15" s="34">
        <v>24</v>
      </c>
      <c r="Z15" s="34">
        <v>25</v>
      </c>
      <c r="AA15" s="35">
        <v>26</v>
      </c>
      <c r="AB15" s="42">
        <v>27</v>
      </c>
      <c r="AC15" s="34">
        <v>28</v>
      </c>
      <c r="AD15" s="34">
        <v>29</v>
      </c>
      <c r="AE15" s="34">
        <v>30</v>
      </c>
      <c r="AF15" s="35">
        <v>31</v>
      </c>
      <c r="AG15" s="43">
        <v>32</v>
      </c>
      <c r="AH15" s="44">
        <v>33</v>
      </c>
    </row>
    <row r="16" spans="2:34" s="105" customFormat="1" ht="12" customHeight="1">
      <c r="B16" s="191" t="s">
        <v>88</v>
      </c>
      <c r="C16" s="121">
        <f>D16+E16</f>
        <v>13279</v>
      </c>
      <c r="D16" s="122">
        <v>10641</v>
      </c>
      <c r="E16" s="123">
        <f>F16+G16</f>
        <v>2638</v>
      </c>
      <c r="F16" s="122">
        <v>1950</v>
      </c>
      <c r="G16" s="124">
        <v>688</v>
      </c>
      <c r="H16" s="121">
        <f>I16+J16</f>
        <v>8291</v>
      </c>
      <c r="I16" s="122">
        <v>0</v>
      </c>
      <c r="J16" s="123">
        <f>K16+L16</f>
        <v>8291</v>
      </c>
      <c r="K16" s="122">
        <v>6387</v>
      </c>
      <c r="L16" s="124">
        <v>1904</v>
      </c>
      <c r="M16" s="121">
        <f>N16+O16</f>
        <v>4981</v>
      </c>
      <c r="N16" s="122">
        <v>0</v>
      </c>
      <c r="O16" s="123">
        <f>P16+Q16</f>
        <v>4981</v>
      </c>
      <c r="P16" s="122">
        <v>4521</v>
      </c>
      <c r="Q16" s="124">
        <v>460</v>
      </c>
      <c r="R16" s="121">
        <f>S16+T16</f>
        <v>1</v>
      </c>
      <c r="S16" s="122">
        <v>0</v>
      </c>
      <c r="T16" s="123">
        <f>U16+V16</f>
        <v>1</v>
      </c>
      <c r="U16" s="122">
        <v>1</v>
      </c>
      <c r="V16" s="124">
        <v>0</v>
      </c>
      <c r="W16" s="121">
        <f>X16+Y16</f>
        <v>0</v>
      </c>
      <c r="X16" s="122">
        <v>0</v>
      </c>
      <c r="Y16" s="123">
        <f>Z16+AA16</f>
        <v>0</v>
      </c>
      <c r="Z16" s="122">
        <v>0</v>
      </c>
      <c r="AA16" s="124">
        <v>0</v>
      </c>
      <c r="AB16" s="121">
        <f>AC16+AD16</f>
        <v>26552</v>
      </c>
      <c r="AC16" s="125">
        <f>D16+I16+N16+S16+X16</f>
        <v>10641</v>
      </c>
      <c r="AD16" s="123">
        <f>AE16+AF16</f>
        <v>15911</v>
      </c>
      <c r="AE16" s="125">
        <f>F16+K16+P16+U16+Z16</f>
        <v>12859</v>
      </c>
      <c r="AF16" s="125">
        <f>G16+L16+Q16+V16+AA16</f>
        <v>3052</v>
      </c>
      <c r="AG16" s="126">
        <v>24343</v>
      </c>
      <c r="AH16" s="127">
        <f>AB16+AG16</f>
        <v>50895</v>
      </c>
    </row>
    <row r="17" spans="2:34" s="105" customFormat="1" ht="12" customHeight="1">
      <c r="B17" s="192" t="s">
        <v>89</v>
      </c>
      <c r="C17" s="121">
        <f aca="true" t="shared" si="0" ref="C17:C39">D17+E17</f>
        <v>10645</v>
      </c>
      <c r="D17" s="122">
        <v>7630</v>
      </c>
      <c r="E17" s="123">
        <f aca="true" t="shared" si="1" ref="E17:E39">F17+G17</f>
        <v>3015</v>
      </c>
      <c r="F17" s="128">
        <v>3007</v>
      </c>
      <c r="G17" s="129">
        <v>8</v>
      </c>
      <c r="H17" s="121">
        <f aca="true" t="shared" si="2" ref="H17:H39">I17+J17</f>
        <v>7649</v>
      </c>
      <c r="I17" s="122">
        <v>52</v>
      </c>
      <c r="J17" s="123">
        <f aca="true" t="shared" si="3" ref="J17:J39">K17+L17</f>
        <v>7597</v>
      </c>
      <c r="K17" s="128">
        <v>6818</v>
      </c>
      <c r="L17" s="129">
        <v>779</v>
      </c>
      <c r="M17" s="121">
        <f aca="true" t="shared" si="4" ref="M17:M39">N17+O17</f>
        <v>11456</v>
      </c>
      <c r="N17" s="122">
        <v>1</v>
      </c>
      <c r="O17" s="123">
        <f aca="true" t="shared" si="5" ref="O17:O39">P17+Q17</f>
        <v>11455</v>
      </c>
      <c r="P17" s="128">
        <v>11455</v>
      </c>
      <c r="Q17" s="129">
        <v>0</v>
      </c>
      <c r="R17" s="121">
        <f aca="true" t="shared" si="6" ref="R17:R39">S17+T17</f>
        <v>194</v>
      </c>
      <c r="S17" s="122">
        <v>153</v>
      </c>
      <c r="T17" s="123">
        <f aca="true" t="shared" si="7" ref="T17:T39">U17+V17</f>
        <v>41</v>
      </c>
      <c r="U17" s="128">
        <v>14</v>
      </c>
      <c r="V17" s="129">
        <v>27</v>
      </c>
      <c r="W17" s="121">
        <f aca="true" t="shared" si="8" ref="W17:W39">X17+Y17</f>
        <v>0</v>
      </c>
      <c r="X17" s="122">
        <v>0</v>
      </c>
      <c r="Y17" s="123">
        <f aca="true" t="shared" si="9" ref="Y17:Y39">Z17+AA17</f>
        <v>0</v>
      </c>
      <c r="Z17" s="128">
        <v>0</v>
      </c>
      <c r="AA17" s="129">
        <v>0</v>
      </c>
      <c r="AB17" s="121">
        <f aca="true" t="shared" si="10" ref="AB17:AB39">AC17+AD17</f>
        <v>29944</v>
      </c>
      <c r="AC17" s="125">
        <f aca="true" t="shared" si="11" ref="AC17:AC39">D17+I17+N17+S17+X17</f>
        <v>7836</v>
      </c>
      <c r="AD17" s="123">
        <f aca="true" t="shared" si="12" ref="AD17:AD39">AE17+AF17</f>
        <v>22108</v>
      </c>
      <c r="AE17" s="125">
        <f aca="true" t="shared" si="13" ref="AE17:AF39">F17+K17+P17+U17+Z17</f>
        <v>21294</v>
      </c>
      <c r="AF17" s="125">
        <f t="shared" si="13"/>
        <v>814</v>
      </c>
      <c r="AG17" s="130">
        <v>31686</v>
      </c>
      <c r="AH17" s="127">
        <f aca="true" t="shared" si="14" ref="AH17:AH39">AB17+AG17</f>
        <v>61630</v>
      </c>
    </row>
    <row r="18" spans="2:34" s="105" customFormat="1" ht="12" customHeight="1">
      <c r="B18" s="192" t="s">
        <v>90</v>
      </c>
      <c r="C18" s="121">
        <f t="shared" si="0"/>
        <v>26580</v>
      </c>
      <c r="D18" s="122">
        <v>21073</v>
      </c>
      <c r="E18" s="123">
        <f t="shared" si="1"/>
        <v>5507</v>
      </c>
      <c r="F18" s="128">
        <v>4886</v>
      </c>
      <c r="G18" s="129">
        <v>621</v>
      </c>
      <c r="H18" s="121">
        <f t="shared" si="2"/>
        <v>26451</v>
      </c>
      <c r="I18" s="122">
        <v>5338</v>
      </c>
      <c r="J18" s="123">
        <f t="shared" si="3"/>
        <v>21113</v>
      </c>
      <c r="K18" s="128">
        <v>18670</v>
      </c>
      <c r="L18" s="129">
        <v>2443</v>
      </c>
      <c r="M18" s="121">
        <f t="shared" si="4"/>
        <v>8202</v>
      </c>
      <c r="N18" s="122">
        <v>407</v>
      </c>
      <c r="O18" s="123">
        <f t="shared" si="5"/>
        <v>7795</v>
      </c>
      <c r="P18" s="128">
        <v>7517</v>
      </c>
      <c r="Q18" s="129">
        <v>278</v>
      </c>
      <c r="R18" s="121">
        <f t="shared" si="6"/>
        <v>5964</v>
      </c>
      <c r="S18" s="122">
        <v>805</v>
      </c>
      <c r="T18" s="123">
        <f t="shared" si="7"/>
        <v>5159</v>
      </c>
      <c r="U18" s="128">
        <v>5070</v>
      </c>
      <c r="V18" s="129">
        <v>89</v>
      </c>
      <c r="W18" s="121">
        <f t="shared" si="8"/>
        <v>1973</v>
      </c>
      <c r="X18" s="122">
        <v>527</v>
      </c>
      <c r="Y18" s="123">
        <f t="shared" si="9"/>
        <v>1446</v>
      </c>
      <c r="Z18" s="128">
        <v>1446</v>
      </c>
      <c r="AA18" s="129">
        <v>0</v>
      </c>
      <c r="AB18" s="121">
        <f t="shared" si="10"/>
        <v>69170</v>
      </c>
      <c r="AC18" s="125">
        <f t="shared" si="11"/>
        <v>28150</v>
      </c>
      <c r="AD18" s="123">
        <f t="shared" si="12"/>
        <v>41020</v>
      </c>
      <c r="AE18" s="125">
        <f t="shared" si="13"/>
        <v>37589</v>
      </c>
      <c r="AF18" s="125">
        <f t="shared" si="13"/>
        <v>3431</v>
      </c>
      <c r="AG18" s="130">
        <v>39940</v>
      </c>
      <c r="AH18" s="127">
        <f t="shared" si="14"/>
        <v>109110</v>
      </c>
    </row>
    <row r="19" spans="2:34" s="105" customFormat="1" ht="12" customHeight="1">
      <c r="B19" s="192" t="s">
        <v>91</v>
      </c>
      <c r="C19" s="121">
        <f t="shared" si="0"/>
        <v>5201</v>
      </c>
      <c r="D19" s="122">
        <v>3328</v>
      </c>
      <c r="E19" s="123">
        <f t="shared" si="1"/>
        <v>1873</v>
      </c>
      <c r="F19" s="128">
        <v>1037</v>
      </c>
      <c r="G19" s="129">
        <v>836</v>
      </c>
      <c r="H19" s="121">
        <f t="shared" si="2"/>
        <v>8063</v>
      </c>
      <c r="I19" s="122">
        <v>1465</v>
      </c>
      <c r="J19" s="123">
        <f t="shared" si="3"/>
        <v>6598</v>
      </c>
      <c r="K19" s="128">
        <v>4782</v>
      </c>
      <c r="L19" s="129">
        <v>1816</v>
      </c>
      <c r="M19" s="121">
        <f t="shared" si="4"/>
        <v>906</v>
      </c>
      <c r="N19" s="122">
        <v>166</v>
      </c>
      <c r="O19" s="123">
        <f t="shared" si="5"/>
        <v>740</v>
      </c>
      <c r="P19" s="128">
        <v>710</v>
      </c>
      <c r="Q19" s="129">
        <v>30</v>
      </c>
      <c r="R19" s="121">
        <f t="shared" si="6"/>
        <v>6027</v>
      </c>
      <c r="S19" s="122">
        <v>607</v>
      </c>
      <c r="T19" s="123">
        <f t="shared" si="7"/>
        <v>5420</v>
      </c>
      <c r="U19" s="128">
        <v>4821</v>
      </c>
      <c r="V19" s="129">
        <v>599</v>
      </c>
      <c r="W19" s="121">
        <f t="shared" si="8"/>
        <v>418</v>
      </c>
      <c r="X19" s="122">
        <v>247</v>
      </c>
      <c r="Y19" s="123">
        <f t="shared" si="9"/>
        <v>171</v>
      </c>
      <c r="Z19" s="128">
        <v>163</v>
      </c>
      <c r="AA19" s="129">
        <v>8</v>
      </c>
      <c r="AB19" s="121">
        <f t="shared" si="10"/>
        <v>20615</v>
      </c>
      <c r="AC19" s="125">
        <f t="shared" si="11"/>
        <v>5813</v>
      </c>
      <c r="AD19" s="123">
        <f t="shared" si="12"/>
        <v>14802</v>
      </c>
      <c r="AE19" s="125">
        <f t="shared" si="13"/>
        <v>11513</v>
      </c>
      <c r="AF19" s="125">
        <f t="shared" si="13"/>
        <v>3289</v>
      </c>
      <c r="AG19" s="130">
        <v>29120</v>
      </c>
      <c r="AH19" s="127">
        <f t="shared" si="14"/>
        <v>49735</v>
      </c>
    </row>
    <row r="20" spans="2:34" s="105" customFormat="1" ht="12" customHeight="1">
      <c r="B20" s="192" t="s">
        <v>92</v>
      </c>
      <c r="C20" s="121">
        <f t="shared" si="0"/>
        <v>17772</v>
      </c>
      <c r="D20" s="122">
        <v>10774</v>
      </c>
      <c r="E20" s="123">
        <f t="shared" si="1"/>
        <v>6998</v>
      </c>
      <c r="F20" s="128">
        <v>6132</v>
      </c>
      <c r="G20" s="129">
        <v>866</v>
      </c>
      <c r="H20" s="121">
        <f t="shared" si="2"/>
        <v>19971</v>
      </c>
      <c r="I20" s="122">
        <v>839</v>
      </c>
      <c r="J20" s="123">
        <f t="shared" si="3"/>
        <v>19132</v>
      </c>
      <c r="K20" s="128">
        <v>16862</v>
      </c>
      <c r="L20" s="129">
        <v>2270</v>
      </c>
      <c r="M20" s="121">
        <f t="shared" si="4"/>
        <v>1218</v>
      </c>
      <c r="N20" s="122">
        <v>0</v>
      </c>
      <c r="O20" s="123">
        <f t="shared" si="5"/>
        <v>1218</v>
      </c>
      <c r="P20" s="128">
        <v>1064</v>
      </c>
      <c r="Q20" s="129">
        <v>154</v>
      </c>
      <c r="R20" s="121">
        <f t="shared" si="6"/>
        <v>3640</v>
      </c>
      <c r="S20" s="122">
        <v>355</v>
      </c>
      <c r="T20" s="123">
        <f t="shared" si="7"/>
        <v>3285</v>
      </c>
      <c r="U20" s="128">
        <v>2949</v>
      </c>
      <c r="V20" s="129">
        <v>336</v>
      </c>
      <c r="W20" s="121">
        <f t="shared" si="8"/>
        <v>1</v>
      </c>
      <c r="X20" s="122">
        <v>0</v>
      </c>
      <c r="Y20" s="123">
        <f t="shared" si="9"/>
        <v>1</v>
      </c>
      <c r="Z20" s="128">
        <v>1</v>
      </c>
      <c r="AA20" s="129">
        <v>0</v>
      </c>
      <c r="AB20" s="121">
        <f t="shared" si="10"/>
        <v>42602</v>
      </c>
      <c r="AC20" s="125">
        <f t="shared" si="11"/>
        <v>11968</v>
      </c>
      <c r="AD20" s="123">
        <f t="shared" si="12"/>
        <v>30634</v>
      </c>
      <c r="AE20" s="125">
        <f t="shared" si="13"/>
        <v>27008</v>
      </c>
      <c r="AF20" s="125">
        <f t="shared" si="13"/>
        <v>3626</v>
      </c>
      <c r="AG20" s="130">
        <v>33450</v>
      </c>
      <c r="AH20" s="127">
        <f t="shared" si="14"/>
        <v>76052</v>
      </c>
    </row>
    <row r="21" spans="2:34" s="105" customFormat="1" ht="12" customHeight="1">
      <c r="B21" s="192" t="s">
        <v>93</v>
      </c>
      <c r="C21" s="121">
        <f t="shared" si="0"/>
        <v>17692</v>
      </c>
      <c r="D21" s="122">
        <v>10510</v>
      </c>
      <c r="E21" s="123">
        <f t="shared" si="1"/>
        <v>7182</v>
      </c>
      <c r="F21" s="128">
        <v>6560</v>
      </c>
      <c r="G21" s="129">
        <v>622</v>
      </c>
      <c r="H21" s="121">
        <f t="shared" si="2"/>
        <v>24748</v>
      </c>
      <c r="I21" s="122">
        <v>1480</v>
      </c>
      <c r="J21" s="123">
        <f t="shared" si="3"/>
        <v>23268</v>
      </c>
      <c r="K21" s="128">
        <v>21163</v>
      </c>
      <c r="L21" s="129">
        <v>2105</v>
      </c>
      <c r="M21" s="121">
        <f t="shared" si="4"/>
        <v>4837</v>
      </c>
      <c r="N21" s="122">
        <v>285</v>
      </c>
      <c r="O21" s="123">
        <f t="shared" si="5"/>
        <v>4552</v>
      </c>
      <c r="P21" s="128">
        <v>4022</v>
      </c>
      <c r="Q21" s="129">
        <v>530</v>
      </c>
      <c r="R21" s="121">
        <f t="shared" si="6"/>
        <v>4460</v>
      </c>
      <c r="S21" s="122">
        <v>388</v>
      </c>
      <c r="T21" s="123">
        <f t="shared" si="7"/>
        <v>4072</v>
      </c>
      <c r="U21" s="128">
        <v>3683</v>
      </c>
      <c r="V21" s="129">
        <v>389</v>
      </c>
      <c r="W21" s="121">
        <f t="shared" si="8"/>
        <v>194</v>
      </c>
      <c r="X21" s="122">
        <v>0</v>
      </c>
      <c r="Y21" s="123">
        <f t="shared" si="9"/>
        <v>194</v>
      </c>
      <c r="Z21" s="128">
        <v>194</v>
      </c>
      <c r="AA21" s="129">
        <v>0</v>
      </c>
      <c r="AB21" s="121">
        <f t="shared" si="10"/>
        <v>51931</v>
      </c>
      <c r="AC21" s="125">
        <f t="shared" si="11"/>
        <v>12663</v>
      </c>
      <c r="AD21" s="123">
        <f t="shared" si="12"/>
        <v>39268</v>
      </c>
      <c r="AE21" s="125">
        <f t="shared" si="13"/>
        <v>35622</v>
      </c>
      <c r="AF21" s="125">
        <f t="shared" si="13"/>
        <v>3646</v>
      </c>
      <c r="AG21" s="130">
        <v>21232</v>
      </c>
      <c r="AH21" s="127">
        <f t="shared" si="14"/>
        <v>73163</v>
      </c>
    </row>
    <row r="22" spans="2:34" s="105" customFormat="1" ht="12" customHeight="1">
      <c r="B22" s="192" t="s">
        <v>94</v>
      </c>
      <c r="C22" s="121">
        <f t="shared" si="0"/>
        <v>32642</v>
      </c>
      <c r="D22" s="122">
        <v>10003</v>
      </c>
      <c r="E22" s="123">
        <f t="shared" si="1"/>
        <v>22639</v>
      </c>
      <c r="F22" s="128">
        <v>21873</v>
      </c>
      <c r="G22" s="129">
        <v>766</v>
      </c>
      <c r="H22" s="121">
        <f t="shared" si="2"/>
        <v>26531</v>
      </c>
      <c r="I22" s="122">
        <v>0</v>
      </c>
      <c r="J22" s="123">
        <f t="shared" si="3"/>
        <v>26531</v>
      </c>
      <c r="K22" s="128">
        <v>25460</v>
      </c>
      <c r="L22" s="129">
        <v>1071</v>
      </c>
      <c r="M22" s="121">
        <f t="shared" si="4"/>
        <v>4363</v>
      </c>
      <c r="N22" s="122">
        <v>0</v>
      </c>
      <c r="O22" s="123">
        <f t="shared" si="5"/>
        <v>4363</v>
      </c>
      <c r="P22" s="128">
        <v>4134</v>
      </c>
      <c r="Q22" s="129">
        <v>229</v>
      </c>
      <c r="R22" s="121">
        <f t="shared" si="6"/>
        <v>651</v>
      </c>
      <c r="S22" s="122">
        <v>0</v>
      </c>
      <c r="T22" s="123">
        <f t="shared" si="7"/>
        <v>651</v>
      </c>
      <c r="U22" s="128">
        <v>648</v>
      </c>
      <c r="V22" s="129">
        <v>3</v>
      </c>
      <c r="W22" s="121">
        <f t="shared" si="8"/>
        <v>2448</v>
      </c>
      <c r="X22" s="122">
        <v>0</v>
      </c>
      <c r="Y22" s="123">
        <f t="shared" si="9"/>
        <v>2448</v>
      </c>
      <c r="Z22" s="128">
        <v>2448</v>
      </c>
      <c r="AA22" s="129">
        <v>0</v>
      </c>
      <c r="AB22" s="121">
        <f t="shared" si="10"/>
        <v>66635</v>
      </c>
      <c r="AC22" s="125">
        <f t="shared" si="11"/>
        <v>10003</v>
      </c>
      <c r="AD22" s="123">
        <f t="shared" si="12"/>
        <v>56632</v>
      </c>
      <c r="AE22" s="125">
        <f t="shared" si="13"/>
        <v>54563</v>
      </c>
      <c r="AF22" s="125">
        <f t="shared" si="13"/>
        <v>2069</v>
      </c>
      <c r="AG22" s="130">
        <v>11401</v>
      </c>
      <c r="AH22" s="127">
        <f t="shared" si="14"/>
        <v>78036</v>
      </c>
    </row>
    <row r="23" spans="2:34" s="105" customFormat="1" ht="12" customHeight="1">
      <c r="B23" s="192" t="s">
        <v>95</v>
      </c>
      <c r="C23" s="121">
        <f t="shared" si="0"/>
        <v>24188</v>
      </c>
      <c r="D23" s="122">
        <v>7568</v>
      </c>
      <c r="E23" s="123">
        <f t="shared" si="1"/>
        <v>16620</v>
      </c>
      <c r="F23" s="128">
        <v>15473</v>
      </c>
      <c r="G23" s="129">
        <v>1147</v>
      </c>
      <c r="H23" s="121">
        <f t="shared" si="2"/>
        <v>37796</v>
      </c>
      <c r="I23" s="122">
        <v>0</v>
      </c>
      <c r="J23" s="123">
        <f t="shared" si="3"/>
        <v>37796</v>
      </c>
      <c r="K23" s="128">
        <v>35246</v>
      </c>
      <c r="L23" s="129">
        <v>2550</v>
      </c>
      <c r="M23" s="121">
        <f t="shared" si="4"/>
        <v>8335</v>
      </c>
      <c r="N23" s="122">
        <v>0</v>
      </c>
      <c r="O23" s="123">
        <f t="shared" si="5"/>
        <v>8335</v>
      </c>
      <c r="P23" s="128">
        <v>8335</v>
      </c>
      <c r="Q23" s="129">
        <v>0</v>
      </c>
      <c r="R23" s="121">
        <f t="shared" si="6"/>
        <v>7715</v>
      </c>
      <c r="S23" s="122">
        <v>0</v>
      </c>
      <c r="T23" s="123">
        <f t="shared" si="7"/>
        <v>7715</v>
      </c>
      <c r="U23" s="128">
        <v>7715</v>
      </c>
      <c r="V23" s="129">
        <v>0</v>
      </c>
      <c r="W23" s="121">
        <f t="shared" si="8"/>
        <v>0</v>
      </c>
      <c r="X23" s="122">
        <v>0</v>
      </c>
      <c r="Y23" s="123">
        <f t="shared" si="9"/>
        <v>0</v>
      </c>
      <c r="Z23" s="128">
        <v>0</v>
      </c>
      <c r="AA23" s="129">
        <v>0</v>
      </c>
      <c r="AB23" s="121">
        <f t="shared" si="10"/>
        <v>78034</v>
      </c>
      <c r="AC23" s="125">
        <f t="shared" si="11"/>
        <v>7568</v>
      </c>
      <c r="AD23" s="123">
        <f t="shared" si="12"/>
        <v>70466</v>
      </c>
      <c r="AE23" s="125">
        <f t="shared" si="13"/>
        <v>66769</v>
      </c>
      <c r="AF23" s="125">
        <f t="shared" si="13"/>
        <v>3697</v>
      </c>
      <c r="AG23" s="130">
        <v>22586</v>
      </c>
      <c r="AH23" s="127">
        <f t="shared" si="14"/>
        <v>100620</v>
      </c>
    </row>
    <row r="24" spans="2:34" s="105" customFormat="1" ht="12" customHeight="1">
      <c r="B24" s="192" t="s">
        <v>96</v>
      </c>
      <c r="C24" s="121">
        <f t="shared" si="0"/>
        <v>36507</v>
      </c>
      <c r="D24" s="122">
        <v>5083</v>
      </c>
      <c r="E24" s="123">
        <f t="shared" si="1"/>
        <v>31424</v>
      </c>
      <c r="F24" s="128">
        <v>29300</v>
      </c>
      <c r="G24" s="129">
        <v>2124</v>
      </c>
      <c r="H24" s="121">
        <f t="shared" si="2"/>
        <v>8130</v>
      </c>
      <c r="I24" s="122">
        <v>0</v>
      </c>
      <c r="J24" s="123">
        <f t="shared" si="3"/>
        <v>8130</v>
      </c>
      <c r="K24" s="128">
        <v>8130</v>
      </c>
      <c r="L24" s="129">
        <v>0</v>
      </c>
      <c r="M24" s="121">
        <f t="shared" si="4"/>
        <v>117</v>
      </c>
      <c r="N24" s="122">
        <v>0</v>
      </c>
      <c r="O24" s="123">
        <f t="shared" si="5"/>
        <v>117</v>
      </c>
      <c r="P24" s="128">
        <v>117</v>
      </c>
      <c r="Q24" s="129">
        <v>0</v>
      </c>
      <c r="R24" s="121">
        <f t="shared" si="6"/>
        <v>96</v>
      </c>
      <c r="S24" s="122">
        <v>0</v>
      </c>
      <c r="T24" s="123">
        <f t="shared" si="7"/>
        <v>96</v>
      </c>
      <c r="U24" s="128">
        <v>96</v>
      </c>
      <c r="V24" s="129">
        <v>0</v>
      </c>
      <c r="W24" s="121">
        <f t="shared" si="8"/>
        <v>306</v>
      </c>
      <c r="X24" s="122">
        <v>0</v>
      </c>
      <c r="Y24" s="123">
        <f t="shared" si="9"/>
        <v>306</v>
      </c>
      <c r="Z24" s="128">
        <v>306</v>
      </c>
      <c r="AA24" s="129">
        <v>0</v>
      </c>
      <c r="AB24" s="121">
        <f t="shared" si="10"/>
        <v>45156</v>
      </c>
      <c r="AC24" s="125">
        <f t="shared" si="11"/>
        <v>5083</v>
      </c>
      <c r="AD24" s="123">
        <f t="shared" si="12"/>
        <v>40073</v>
      </c>
      <c r="AE24" s="125">
        <f t="shared" si="13"/>
        <v>37949</v>
      </c>
      <c r="AF24" s="125">
        <f t="shared" si="13"/>
        <v>2124</v>
      </c>
      <c r="AG24" s="130">
        <v>12005</v>
      </c>
      <c r="AH24" s="127">
        <f t="shared" si="14"/>
        <v>57161</v>
      </c>
    </row>
    <row r="25" spans="2:34" s="105" customFormat="1" ht="12" customHeight="1">
      <c r="B25" s="192" t="s">
        <v>97</v>
      </c>
      <c r="C25" s="121">
        <f t="shared" si="0"/>
        <v>10608</v>
      </c>
      <c r="D25" s="122">
        <v>681</v>
      </c>
      <c r="E25" s="123">
        <f t="shared" si="1"/>
        <v>9927</v>
      </c>
      <c r="F25" s="128">
        <v>9910</v>
      </c>
      <c r="G25" s="129">
        <v>17</v>
      </c>
      <c r="H25" s="121">
        <f t="shared" si="2"/>
        <v>30635</v>
      </c>
      <c r="I25" s="122">
        <v>0</v>
      </c>
      <c r="J25" s="123">
        <f t="shared" si="3"/>
        <v>30635</v>
      </c>
      <c r="K25" s="128">
        <v>30635</v>
      </c>
      <c r="L25" s="129">
        <v>0</v>
      </c>
      <c r="M25" s="121">
        <f t="shared" si="4"/>
        <v>24</v>
      </c>
      <c r="N25" s="122">
        <v>0</v>
      </c>
      <c r="O25" s="123">
        <f t="shared" si="5"/>
        <v>24</v>
      </c>
      <c r="P25" s="128">
        <v>24</v>
      </c>
      <c r="Q25" s="129">
        <v>0</v>
      </c>
      <c r="R25" s="121">
        <f t="shared" si="6"/>
        <v>115</v>
      </c>
      <c r="S25" s="122">
        <v>0</v>
      </c>
      <c r="T25" s="123">
        <f t="shared" si="7"/>
        <v>115</v>
      </c>
      <c r="U25" s="128">
        <v>115</v>
      </c>
      <c r="V25" s="129">
        <v>0</v>
      </c>
      <c r="W25" s="121">
        <f t="shared" si="8"/>
        <v>0</v>
      </c>
      <c r="X25" s="122">
        <v>0</v>
      </c>
      <c r="Y25" s="123">
        <f t="shared" si="9"/>
        <v>0</v>
      </c>
      <c r="Z25" s="128">
        <v>0</v>
      </c>
      <c r="AA25" s="129">
        <v>0</v>
      </c>
      <c r="AB25" s="121">
        <f t="shared" si="10"/>
        <v>41382</v>
      </c>
      <c r="AC25" s="125">
        <f t="shared" si="11"/>
        <v>681</v>
      </c>
      <c r="AD25" s="123">
        <f t="shared" si="12"/>
        <v>40701</v>
      </c>
      <c r="AE25" s="125">
        <f t="shared" si="13"/>
        <v>40684</v>
      </c>
      <c r="AF25" s="125">
        <f t="shared" si="13"/>
        <v>17</v>
      </c>
      <c r="AG25" s="130">
        <v>24659</v>
      </c>
      <c r="AH25" s="127">
        <f t="shared" si="14"/>
        <v>66041</v>
      </c>
    </row>
    <row r="26" spans="2:34" s="105" customFormat="1" ht="12" customHeight="1">
      <c r="B26" s="192" t="s">
        <v>98</v>
      </c>
      <c r="C26" s="121">
        <f t="shared" si="0"/>
        <v>5465</v>
      </c>
      <c r="D26" s="122">
        <v>1311</v>
      </c>
      <c r="E26" s="123">
        <f t="shared" si="1"/>
        <v>4154</v>
      </c>
      <c r="F26" s="128">
        <v>4140</v>
      </c>
      <c r="G26" s="129">
        <v>14</v>
      </c>
      <c r="H26" s="121">
        <f t="shared" si="2"/>
        <v>45762</v>
      </c>
      <c r="I26" s="122">
        <v>26</v>
      </c>
      <c r="J26" s="123">
        <f t="shared" si="3"/>
        <v>45736</v>
      </c>
      <c r="K26" s="128">
        <v>45736</v>
      </c>
      <c r="L26" s="129">
        <v>0</v>
      </c>
      <c r="M26" s="121">
        <f t="shared" si="4"/>
        <v>7524</v>
      </c>
      <c r="N26" s="122">
        <v>0</v>
      </c>
      <c r="O26" s="123">
        <f t="shared" si="5"/>
        <v>7524</v>
      </c>
      <c r="P26" s="128">
        <v>7524</v>
      </c>
      <c r="Q26" s="129">
        <v>0</v>
      </c>
      <c r="R26" s="121">
        <f t="shared" si="6"/>
        <v>361</v>
      </c>
      <c r="S26" s="122">
        <v>0</v>
      </c>
      <c r="T26" s="123">
        <f t="shared" si="7"/>
        <v>361</v>
      </c>
      <c r="U26" s="128">
        <v>361</v>
      </c>
      <c r="V26" s="129">
        <v>0</v>
      </c>
      <c r="W26" s="121">
        <f t="shared" si="8"/>
        <v>0</v>
      </c>
      <c r="X26" s="122">
        <v>0</v>
      </c>
      <c r="Y26" s="123">
        <f t="shared" si="9"/>
        <v>0</v>
      </c>
      <c r="Z26" s="128">
        <v>0</v>
      </c>
      <c r="AA26" s="129">
        <v>0</v>
      </c>
      <c r="AB26" s="121">
        <f t="shared" si="10"/>
        <v>59112</v>
      </c>
      <c r="AC26" s="125">
        <f t="shared" si="11"/>
        <v>1337</v>
      </c>
      <c r="AD26" s="123">
        <f t="shared" si="12"/>
        <v>57775</v>
      </c>
      <c r="AE26" s="125">
        <f t="shared" si="13"/>
        <v>57761</v>
      </c>
      <c r="AF26" s="125">
        <f t="shared" si="13"/>
        <v>14</v>
      </c>
      <c r="AG26" s="130">
        <v>52865</v>
      </c>
      <c r="AH26" s="127">
        <f t="shared" si="14"/>
        <v>111977</v>
      </c>
    </row>
    <row r="27" spans="2:34" s="105" customFormat="1" ht="12" customHeight="1">
      <c r="B27" s="192" t="s">
        <v>99</v>
      </c>
      <c r="C27" s="121">
        <v>593</v>
      </c>
      <c r="D27" s="122">
        <v>63</v>
      </c>
      <c r="E27" s="123">
        <f t="shared" si="1"/>
        <v>495</v>
      </c>
      <c r="F27" s="128">
        <v>495</v>
      </c>
      <c r="G27" s="129">
        <v>0</v>
      </c>
      <c r="H27" s="121">
        <f t="shared" si="2"/>
        <v>3015</v>
      </c>
      <c r="I27" s="122">
        <v>30</v>
      </c>
      <c r="J27" s="123">
        <f t="shared" si="3"/>
        <v>2985</v>
      </c>
      <c r="K27" s="128">
        <v>2985</v>
      </c>
      <c r="L27" s="129">
        <v>0</v>
      </c>
      <c r="M27" s="121">
        <f t="shared" si="4"/>
        <v>3003</v>
      </c>
      <c r="N27" s="122">
        <v>0</v>
      </c>
      <c r="O27" s="123">
        <f t="shared" si="5"/>
        <v>3003</v>
      </c>
      <c r="P27" s="128">
        <v>3003</v>
      </c>
      <c r="Q27" s="129">
        <v>0</v>
      </c>
      <c r="R27" s="121">
        <f t="shared" si="6"/>
        <v>0</v>
      </c>
      <c r="S27" s="122">
        <v>0</v>
      </c>
      <c r="T27" s="123">
        <f t="shared" si="7"/>
        <v>0</v>
      </c>
      <c r="U27" s="128">
        <v>0</v>
      </c>
      <c r="V27" s="129">
        <v>0</v>
      </c>
      <c r="W27" s="121">
        <f t="shared" si="8"/>
        <v>0</v>
      </c>
      <c r="X27" s="122">
        <v>0</v>
      </c>
      <c r="Y27" s="123">
        <f t="shared" si="9"/>
        <v>0</v>
      </c>
      <c r="Z27" s="128">
        <v>0</v>
      </c>
      <c r="AA27" s="129">
        <v>0</v>
      </c>
      <c r="AB27" s="121">
        <f t="shared" si="10"/>
        <v>6576</v>
      </c>
      <c r="AC27" s="125">
        <f t="shared" si="11"/>
        <v>93</v>
      </c>
      <c r="AD27" s="123">
        <f t="shared" si="12"/>
        <v>6483</v>
      </c>
      <c r="AE27" s="125">
        <f t="shared" si="13"/>
        <v>6483</v>
      </c>
      <c r="AF27" s="125">
        <f t="shared" si="13"/>
        <v>0</v>
      </c>
      <c r="AG27" s="130">
        <v>29370</v>
      </c>
      <c r="AH27" s="127">
        <f t="shared" si="14"/>
        <v>35946</v>
      </c>
    </row>
    <row r="28" spans="2:34" s="105" customFormat="1" ht="12" customHeight="1">
      <c r="B28" s="192" t="s">
        <v>100</v>
      </c>
      <c r="C28" s="121">
        <f t="shared" si="0"/>
        <v>130</v>
      </c>
      <c r="D28" s="122">
        <v>104</v>
      </c>
      <c r="E28" s="123">
        <f t="shared" si="1"/>
        <v>26</v>
      </c>
      <c r="F28" s="128">
        <v>26</v>
      </c>
      <c r="G28" s="129">
        <v>0</v>
      </c>
      <c r="H28" s="121">
        <f t="shared" si="2"/>
        <v>350</v>
      </c>
      <c r="I28" s="122">
        <v>0</v>
      </c>
      <c r="J28" s="123">
        <f t="shared" si="3"/>
        <v>350</v>
      </c>
      <c r="K28" s="128">
        <v>350</v>
      </c>
      <c r="L28" s="129">
        <v>0</v>
      </c>
      <c r="M28" s="121">
        <f t="shared" si="4"/>
        <v>4830</v>
      </c>
      <c r="N28" s="122">
        <v>0</v>
      </c>
      <c r="O28" s="123">
        <f t="shared" si="5"/>
        <v>4830</v>
      </c>
      <c r="P28" s="128">
        <v>4748</v>
      </c>
      <c r="Q28" s="129">
        <v>82</v>
      </c>
      <c r="R28" s="121">
        <f t="shared" si="6"/>
        <v>18</v>
      </c>
      <c r="S28" s="122">
        <v>0</v>
      </c>
      <c r="T28" s="123">
        <f t="shared" si="7"/>
        <v>18</v>
      </c>
      <c r="U28" s="128">
        <v>18</v>
      </c>
      <c r="V28" s="129">
        <v>0</v>
      </c>
      <c r="W28" s="121">
        <f t="shared" si="8"/>
        <v>1</v>
      </c>
      <c r="X28" s="122">
        <v>0</v>
      </c>
      <c r="Y28" s="123">
        <f t="shared" si="9"/>
        <v>1</v>
      </c>
      <c r="Z28" s="128">
        <v>1</v>
      </c>
      <c r="AA28" s="129">
        <v>0</v>
      </c>
      <c r="AB28" s="121">
        <f t="shared" si="10"/>
        <v>5329</v>
      </c>
      <c r="AC28" s="125">
        <f t="shared" si="11"/>
        <v>104</v>
      </c>
      <c r="AD28" s="123">
        <f t="shared" si="12"/>
        <v>5225</v>
      </c>
      <c r="AE28" s="125">
        <f t="shared" si="13"/>
        <v>5143</v>
      </c>
      <c r="AF28" s="125">
        <f t="shared" si="13"/>
        <v>82</v>
      </c>
      <c r="AG28" s="130">
        <v>31822</v>
      </c>
      <c r="AH28" s="127">
        <f t="shared" si="14"/>
        <v>37151</v>
      </c>
    </row>
    <row r="29" spans="2:34" s="105" customFormat="1" ht="12" customHeight="1">
      <c r="B29" s="192" t="s">
        <v>101</v>
      </c>
      <c r="C29" s="121">
        <f t="shared" si="0"/>
        <v>1766</v>
      </c>
      <c r="D29" s="122">
        <v>859</v>
      </c>
      <c r="E29" s="123">
        <f t="shared" si="1"/>
        <v>907</v>
      </c>
      <c r="F29" s="128">
        <v>708</v>
      </c>
      <c r="G29" s="129">
        <v>199</v>
      </c>
      <c r="H29" s="121">
        <f t="shared" si="2"/>
        <v>8475</v>
      </c>
      <c r="I29" s="122">
        <v>679</v>
      </c>
      <c r="J29" s="123">
        <f t="shared" si="3"/>
        <v>7796</v>
      </c>
      <c r="K29" s="128">
        <v>7790</v>
      </c>
      <c r="L29" s="129">
        <v>6</v>
      </c>
      <c r="M29" s="121">
        <f t="shared" si="4"/>
        <v>13299</v>
      </c>
      <c r="N29" s="122">
        <v>1</v>
      </c>
      <c r="O29" s="123">
        <f t="shared" si="5"/>
        <v>13298</v>
      </c>
      <c r="P29" s="128">
        <v>13298</v>
      </c>
      <c r="Q29" s="129">
        <v>0</v>
      </c>
      <c r="R29" s="121">
        <f t="shared" si="6"/>
        <v>624</v>
      </c>
      <c r="S29" s="122">
        <v>1</v>
      </c>
      <c r="T29" s="123">
        <f t="shared" si="7"/>
        <v>623</v>
      </c>
      <c r="U29" s="128">
        <v>593</v>
      </c>
      <c r="V29" s="129">
        <v>30</v>
      </c>
      <c r="W29" s="121">
        <f t="shared" si="8"/>
        <v>0</v>
      </c>
      <c r="X29" s="122">
        <v>0</v>
      </c>
      <c r="Y29" s="123">
        <f t="shared" si="9"/>
        <v>0</v>
      </c>
      <c r="Z29" s="128">
        <v>0</v>
      </c>
      <c r="AA29" s="129">
        <v>0</v>
      </c>
      <c r="AB29" s="121">
        <f t="shared" si="10"/>
        <v>24164</v>
      </c>
      <c r="AC29" s="125">
        <f t="shared" si="11"/>
        <v>1540</v>
      </c>
      <c r="AD29" s="123">
        <f t="shared" si="12"/>
        <v>22624</v>
      </c>
      <c r="AE29" s="125">
        <f t="shared" si="13"/>
        <v>22389</v>
      </c>
      <c r="AF29" s="125">
        <f t="shared" si="13"/>
        <v>235</v>
      </c>
      <c r="AG29" s="130">
        <v>33295</v>
      </c>
      <c r="AH29" s="127">
        <f t="shared" si="14"/>
        <v>57459</v>
      </c>
    </row>
    <row r="30" spans="2:34" s="105" customFormat="1" ht="12" customHeight="1">
      <c r="B30" s="192" t="s">
        <v>102</v>
      </c>
      <c r="C30" s="121">
        <f t="shared" si="0"/>
        <v>1188</v>
      </c>
      <c r="D30" s="122">
        <v>969</v>
      </c>
      <c r="E30" s="123">
        <f t="shared" si="1"/>
        <v>219</v>
      </c>
      <c r="F30" s="128">
        <v>175</v>
      </c>
      <c r="G30" s="129">
        <v>44</v>
      </c>
      <c r="H30" s="121">
        <f t="shared" si="2"/>
        <v>5599</v>
      </c>
      <c r="I30" s="122">
        <v>1254</v>
      </c>
      <c r="J30" s="123">
        <f t="shared" si="3"/>
        <v>4345</v>
      </c>
      <c r="K30" s="128">
        <v>3628</v>
      </c>
      <c r="L30" s="129">
        <v>717</v>
      </c>
      <c r="M30" s="121">
        <f t="shared" si="4"/>
        <v>13136</v>
      </c>
      <c r="N30" s="122">
        <v>353</v>
      </c>
      <c r="O30" s="123">
        <f t="shared" si="5"/>
        <v>12783</v>
      </c>
      <c r="P30" s="128">
        <v>11827</v>
      </c>
      <c r="Q30" s="129">
        <v>956</v>
      </c>
      <c r="R30" s="121">
        <f t="shared" si="6"/>
        <v>12353</v>
      </c>
      <c r="S30" s="122">
        <v>68</v>
      </c>
      <c r="T30" s="123">
        <f t="shared" si="7"/>
        <v>12285</v>
      </c>
      <c r="U30" s="128">
        <v>12280</v>
      </c>
      <c r="V30" s="129">
        <v>5</v>
      </c>
      <c r="W30" s="121">
        <f t="shared" si="8"/>
        <v>55</v>
      </c>
      <c r="X30" s="122">
        <v>0</v>
      </c>
      <c r="Y30" s="123">
        <f t="shared" si="9"/>
        <v>55</v>
      </c>
      <c r="Z30" s="128">
        <v>55</v>
      </c>
      <c r="AA30" s="129">
        <v>0</v>
      </c>
      <c r="AB30" s="121">
        <f t="shared" si="10"/>
        <v>32331</v>
      </c>
      <c r="AC30" s="125">
        <f t="shared" si="11"/>
        <v>2644</v>
      </c>
      <c r="AD30" s="123">
        <f t="shared" si="12"/>
        <v>29687</v>
      </c>
      <c r="AE30" s="125">
        <f t="shared" si="13"/>
        <v>27965</v>
      </c>
      <c r="AF30" s="125">
        <f t="shared" si="13"/>
        <v>1722</v>
      </c>
      <c r="AG30" s="130">
        <v>32197</v>
      </c>
      <c r="AH30" s="127">
        <f t="shared" si="14"/>
        <v>64528</v>
      </c>
    </row>
    <row r="31" spans="2:34" s="105" customFormat="1" ht="12" customHeight="1">
      <c r="B31" s="192" t="s">
        <v>103</v>
      </c>
      <c r="C31" s="121">
        <f t="shared" si="0"/>
        <v>15814</v>
      </c>
      <c r="D31" s="122">
        <v>8449</v>
      </c>
      <c r="E31" s="123">
        <f t="shared" si="1"/>
        <v>7365</v>
      </c>
      <c r="F31" s="128">
        <v>6889</v>
      </c>
      <c r="G31" s="129">
        <v>476</v>
      </c>
      <c r="H31" s="121">
        <f t="shared" si="2"/>
        <v>22006</v>
      </c>
      <c r="I31" s="122">
        <v>74</v>
      </c>
      <c r="J31" s="123">
        <f t="shared" si="3"/>
        <v>21932</v>
      </c>
      <c r="K31" s="128">
        <v>21763</v>
      </c>
      <c r="L31" s="129">
        <v>169</v>
      </c>
      <c r="M31" s="121">
        <f t="shared" si="4"/>
        <v>5370</v>
      </c>
      <c r="N31" s="122">
        <v>24</v>
      </c>
      <c r="O31" s="123">
        <f t="shared" si="5"/>
        <v>5346</v>
      </c>
      <c r="P31" s="128">
        <v>5346</v>
      </c>
      <c r="Q31" s="129">
        <v>0</v>
      </c>
      <c r="R31" s="121">
        <f t="shared" si="6"/>
        <v>444</v>
      </c>
      <c r="S31" s="122">
        <v>45</v>
      </c>
      <c r="T31" s="123">
        <f t="shared" si="7"/>
        <v>399</v>
      </c>
      <c r="U31" s="128">
        <v>399</v>
      </c>
      <c r="V31" s="129">
        <v>0</v>
      </c>
      <c r="W31" s="121">
        <f t="shared" si="8"/>
        <v>1136</v>
      </c>
      <c r="X31" s="122">
        <v>0</v>
      </c>
      <c r="Y31" s="123">
        <f>Z31+AA31</f>
        <v>1136</v>
      </c>
      <c r="Z31" s="128">
        <v>1136</v>
      </c>
      <c r="AA31" s="129">
        <v>0</v>
      </c>
      <c r="AB31" s="121">
        <f t="shared" si="10"/>
        <v>44770</v>
      </c>
      <c r="AC31" s="125">
        <f t="shared" si="11"/>
        <v>8592</v>
      </c>
      <c r="AD31" s="123">
        <f t="shared" si="12"/>
        <v>36178</v>
      </c>
      <c r="AE31" s="125">
        <f t="shared" si="13"/>
        <v>35533</v>
      </c>
      <c r="AF31" s="125">
        <f t="shared" si="13"/>
        <v>645</v>
      </c>
      <c r="AG31" s="130">
        <v>43272</v>
      </c>
      <c r="AH31" s="127">
        <f t="shared" si="14"/>
        <v>88042</v>
      </c>
    </row>
    <row r="32" spans="2:34" s="105" customFormat="1" ht="12" customHeight="1">
      <c r="B32" s="192" t="s">
        <v>104</v>
      </c>
      <c r="C32" s="121">
        <f t="shared" si="0"/>
        <v>16577</v>
      </c>
      <c r="D32" s="122">
        <v>8823</v>
      </c>
      <c r="E32" s="123">
        <f t="shared" si="1"/>
        <v>7754</v>
      </c>
      <c r="F32" s="128">
        <v>7754</v>
      </c>
      <c r="G32" s="129">
        <v>0</v>
      </c>
      <c r="H32" s="121">
        <f t="shared" si="2"/>
        <v>11425</v>
      </c>
      <c r="I32" s="122">
        <v>547</v>
      </c>
      <c r="J32" s="123">
        <f t="shared" si="3"/>
        <v>10878</v>
      </c>
      <c r="K32" s="128">
        <v>10834</v>
      </c>
      <c r="L32" s="129">
        <v>44</v>
      </c>
      <c r="M32" s="121">
        <f t="shared" si="4"/>
        <v>4545</v>
      </c>
      <c r="N32" s="122">
        <v>0</v>
      </c>
      <c r="O32" s="123">
        <f t="shared" si="5"/>
        <v>4545</v>
      </c>
      <c r="P32" s="128">
        <v>4545</v>
      </c>
      <c r="Q32" s="129">
        <v>0</v>
      </c>
      <c r="R32" s="121">
        <f t="shared" si="6"/>
        <v>414</v>
      </c>
      <c r="S32" s="122">
        <v>3</v>
      </c>
      <c r="T32" s="123">
        <f t="shared" si="7"/>
        <v>411</v>
      </c>
      <c r="U32" s="128">
        <v>411</v>
      </c>
      <c r="V32" s="129">
        <v>0</v>
      </c>
      <c r="W32" s="121">
        <f t="shared" si="8"/>
        <v>364</v>
      </c>
      <c r="X32" s="122">
        <v>0</v>
      </c>
      <c r="Y32" s="123">
        <f t="shared" si="9"/>
        <v>364</v>
      </c>
      <c r="Z32" s="128">
        <v>364</v>
      </c>
      <c r="AA32" s="129">
        <v>0</v>
      </c>
      <c r="AB32" s="121">
        <f t="shared" si="10"/>
        <v>33325</v>
      </c>
      <c r="AC32" s="125">
        <f t="shared" si="11"/>
        <v>9373</v>
      </c>
      <c r="AD32" s="123">
        <f t="shared" si="12"/>
        <v>23952</v>
      </c>
      <c r="AE32" s="125">
        <f t="shared" si="13"/>
        <v>23908</v>
      </c>
      <c r="AF32" s="125">
        <f t="shared" si="13"/>
        <v>44</v>
      </c>
      <c r="AG32" s="130">
        <v>21280</v>
      </c>
      <c r="AH32" s="127">
        <f t="shared" si="14"/>
        <v>54605</v>
      </c>
    </row>
    <row r="33" spans="2:34" s="105" customFormat="1" ht="12" customHeight="1">
      <c r="B33" s="192" t="s">
        <v>105</v>
      </c>
      <c r="C33" s="121">
        <f t="shared" si="0"/>
        <v>10639</v>
      </c>
      <c r="D33" s="122">
        <v>5900</v>
      </c>
      <c r="E33" s="123">
        <f t="shared" si="1"/>
        <v>4739</v>
      </c>
      <c r="F33" s="128">
        <v>4281</v>
      </c>
      <c r="G33" s="129">
        <v>458</v>
      </c>
      <c r="H33" s="121">
        <f t="shared" si="2"/>
        <v>6143</v>
      </c>
      <c r="I33" s="122">
        <v>1083</v>
      </c>
      <c r="J33" s="123">
        <f t="shared" si="3"/>
        <v>5060</v>
      </c>
      <c r="K33" s="128">
        <v>4859</v>
      </c>
      <c r="L33" s="129">
        <v>201</v>
      </c>
      <c r="M33" s="121">
        <f t="shared" si="4"/>
        <v>5335</v>
      </c>
      <c r="N33" s="122">
        <v>55</v>
      </c>
      <c r="O33" s="123">
        <f t="shared" si="5"/>
        <v>5280</v>
      </c>
      <c r="P33" s="128">
        <v>5240</v>
      </c>
      <c r="Q33" s="129">
        <v>40</v>
      </c>
      <c r="R33" s="121">
        <f t="shared" si="6"/>
        <v>878</v>
      </c>
      <c r="S33" s="122">
        <v>53</v>
      </c>
      <c r="T33" s="123">
        <f t="shared" si="7"/>
        <v>825</v>
      </c>
      <c r="U33" s="128">
        <v>813</v>
      </c>
      <c r="V33" s="129">
        <v>12</v>
      </c>
      <c r="W33" s="121">
        <f t="shared" si="8"/>
        <v>377</v>
      </c>
      <c r="X33" s="122">
        <v>42</v>
      </c>
      <c r="Y33" s="123">
        <f t="shared" si="9"/>
        <v>335</v>
      </c>
      <c r="Z33" s="128">
        <v>295</v>
      </c>
      <c r="AA33" s="129">
        <v>40</v>
      </c>
      <c r="AB33" s="121">
        <f t="shared" si="10"/>
        <v>23372</v>
      </c>
      <c r="AC33" s="125">
        <f t="shared" si="11"/>
        <v>7133</v>
      </c>
      <c r="AD33" s="123">
        <f t="shared" si="12"/>
        <v>16239</v>
      </c>
      <c r="AE33" s="125">
        <f t="shared" si="13"/>
        <v>15488</v>
      </c>
      <c r="AF33" s="125">
        <f t="shared" si="13"/>
        <v>751</v>
      </c>
      <c r="AG33" s="130">
        <v>26721</v>
      </c>
      <c r="AH33" s="127">
        <f t="shared" si="14"/>
        <v>50093</v>
      </c>
    </row>
    <row r="34" spans="2:34" s="105" customFormat="1" ht="12" customHeight="1">
      <c r="B34" s="192" t="s">
        <v>106</v>
      </c>
      <c r="C34" s="121">
        <f t="shared" si="0"/>
        <v>2908</v>
      </c>
      <c r="D34" s="122">
        <v>2138</v>
      </c>
      <c r="E34" s="123">
        <f t="shared" si="1"/>
        <v>770</v>
      </c>
      <c r="F34" s="128">
        <v>770</v>
      </c>
      <c r="G34" s="129">
        <v>0</v>
      </c>
      <c r="H34" s="121">
        <f t="shared" si="2"/>
        <v>25272</v>
      </c>
      <c r="I34" s="122">
        <v>835</v>
      </c>
      <c r="J34" s="123">
        <f t="shared" si="3"/>
        <v>24437</v>
      </c>
      <c r="K34" s="128">
        <v>24182</v>
      </c>
      <c r="L34" s="129">
        <v>255</v>
      </c>
      <c r="M34" s="121">
        <f t="shared" si="4"/>
        <v>12901</v>
      </c>
      <c r="N34" s="122">
        <v>0</v>
      </c>
      <c r="O34" s="123">
        <f t="shared" si="5"/>
        <v>12901</v>
      </c>
      <c r="P34" s="128">
        <v>12885</v>
      </c>
      <c r="Q34" s="129">
        <v>16</v>
      </c>
      <c r="R34" s="121">
        <f t="shared" si="6"/>
        <v>2281</v>
      </c>
      <c r="S34" s="122">
        <v>17</v>
      </c>
      <c r="T34" s="123">
        <f t="shared" si="7"/>
        <v>2264</v>
      </c>
      <c r="U34" s="128">
        <v>2264</v>
      </c>
      <c r="V34" s="129">
        <v>0</v>
      </c>
      <c r="W34" s="121">
        <f t="shared" si="8"/>
        <v>0</v>
      </c>
      <c r="X34" s="122">
        <v>0</v>
      </c>
      <c r="Y34" s="123">
        <f t="shared" si="9"/>
        <v>0</v>
      </c>
      <c r="Z34" s="128">
        <v>0</v>
      </c>
      <c r="AA34" s="129">
        <v>0</v>
      </c>
      <c r="AB34" s="121">
        <f t="shared" si="10"/>
        <v>43362</v>
      </c>
      <c r="AC34" s="125">
        <f t="shared" si="11"/>
        <v>2990</v>
      </c>
      <c r="AD34" s="123">
        <f t="shared" si="12"/>
        <v>40372</v>
      </c>
      <c r="AE34" s="125">
        <f t="shared" si="13"/>
        <v>40101</v>
      </c>
      <c r="AF34" s="125">
        <f t="shared" si="13"/>
        <v>271</v>
      </c>
      <c r="AG34" s="130">
        <v>31058</v>
      </c>
      <c r="AH34" s="127">
        <f t="shared" si="14"/>
        <v>74420</v>
      </c>
    </row>
    <row r="35" spans="2:34" s="105" customFormat="1" ht="12" customHeight="1">
      <c r="B35" s="192" t="s">
        <v>107</v>
      </c>
      <c r="C35" s="121">
        <f t="shared" si="0"/>
        <v>4713</v>
      </c>
      <c r="D35" s="122">
        <v>1454</v>
      </c>
      <c r="E35" s="123">
        <f t="shared" si="1"/>
        <v>3259</v>
      </c>
      <c r="F35" s="128">
        <v>3259</v>
      </c>
      <c r="G35" s="129">
        <v>0</v>
      </c>
      <c r="H35" s="121">
        <f t="shared" si="2"/>
        <v>14241</v>
      </c>
      <c r="I35" s="122">
        <v>1080</v>
      </c>
      <c r="J35" s="123">
        <f t="shared" si="3"/>
        <v>13161</v>
      </c>
      <c r="K35" s="128">
        <v>13161</v>
      </c>
      <c r="L35" s="129">
        <v>0</v>
      </c>
      <c r="M35" s="121">
        <f t="shared" si="4"/>
        <v>41927</v>
      </c>
      <c r="N35" s="122">
        <v>0</v>
      </c>
      <c r="O35" s="123">
        <f t="shared" si="5"/>
        <v>41927</v>
      </c>
      <c r="P35" s="128">
        <v>41927</v>
      </c>
      <c r="Q35" s="129">
        <v>0</v>
      </c>
      <c r="R35" s="121">
        <f t="shared" si="6"/>
        <v>8636</v>
      </c>
      <c r="S35" s="122">
        <v>193</v>
      </c>
      <c r="T35" s="123">
        <f t="shared" si="7"/>
        <v>8443</v>
      </c>
      <c r="U35" s="128">
        <v>8443</v>
      </c>
      <c r="V35" s="129">
        <v>0</v>
      </c>
      <c r="W35" s="121">
        <f t="shared" si="8"/>
        <v>0</v>
      </c>
      <c r="X35" s="122">
        <v>0</v>
      </c>
      <c r="Y35" s="123">
        <f t="shared" si="9"/>
        <v>0</v>
      </c>
      <c r="Z35" s="128">
        <v>0</v>
      </c>
      <c r="AA35" s="129">
        <v>0</v>
      </c>
      <c r="AB35" s="121">
        <f t="shared" si="10"/>
        <v>69517</v>
      </c>
      <c r="AC35" s="125">
        <f t="shared" si="11"/>
        <v>2727</v>
      </c>
      <c r="AD35" s="123">
        <f t="shared" si="12"/>
        <v>66790</v>
      </c>
      <c r="AE35" s="125">
        <f t="shared" si="13"/>
        <v>66790</v>
      </c>
      <c r="AF35" s="125">
        <f t="shared" si="13"/>
        <v>0</v>
      </c>
      <c r="AG35" s="130">
        <v>32554</v>
      </c>
      <c r="AH35" s="127">
        <f t="shared" si="14"/>
        <v>102071</v>
      </c>
    </row>
    <row r="36" spans="2:34" s="105" customFormat="1" ht="12" customHeight="1">
      <c r="B36" s="192" t="s">
        <v>108</v>
      </c>
      <c r="C36" s="121">
        <f t="shared" si="0"/>
        <v>34672</v>
      </c>
      <c r="D36" s="122">
        <v>16059</v>
      </c>
      <c r="E36" s="123">
        <f t="shared" si="1"/>
        <v>18613</v>
      </c>
      <c r="F36" s="128">
        <v>18613</v>
      </c>
      <c r="G36" s="129">
        <v>0</v>
      </c>
      <c r="H36" s="121">
        <f t="shared" si="2"/>
        <v>71356</v>
      </c>
      <c r="I36" s="122">
        <v>124</v>
      </c>
      <c r="J36" s="123">
        <f t="shared" si="3"/>
        <v>71232</v>
      </c>
      <c r="K36" s="128">
        <v>71232</v>
      </c>
      <c r="L36" s="129">
        <v>0</v>
      </c>
      <c r="M36" s="121">
        <f t="shared" si="4"/>
        <v>22235</v>
      </c>
      <c r="N36" s="122">
        <v>54</v>
      </c>
      <c r="O36" s="123">
        <f t="shared" si="5"/>
        <v>22181</v>
      </c>
      <c r="P36" s="128">
        <v>22181</v>
      </c>
      <c r="Q36" s="129">
        <v>0</v>
      </c>
      <c r="R36" s="121">
        <f t="shared" si="6"/>
        <v>15378</v>
      </c>
      <c r="S36" s="122">
        <v>277</v>
      </c>
      <c r="T36" s="123">
        <f t="shared" si="7"/>
        <v>15101</v>
      </c>
      <c r="U36" s="128">
        <v>15101</v>
      </c>
      <c r="V36" s="129">
        <v>0</v>
      </c>
      <c r="W36" s="121">
        <f t="shared" si="8"/>
        <v>7065</v>
      </c>
      <c r="X36" s="122">
        <v>6449</v>
      </c>
      <c r="Y36" s="123">
        <f t="shared" si="9"/>
        <v>616</v>
      </c>
      <c r="Z36" s="128">
        <v>616</v>
      </c>
      <c r="AA36" s="129">
        <v>0</v>
      </c>
      <c r="AB36" s="121">
        <f t="shared" si="10"/>
        <v>150706</v>
      </c>
      <c r="AC36" s="125">
        <f t="shared" si="11"/>
        <v>22963</v>
      </c>
      <c r="AD36" s="123">
        <f t="shared" si="12"/>
        <v>127743</v>
      </c>
      <c r="AE36" s="125">
        <f t="shared" si="13"/>
        <v>127743</v>
      </c>
      <c r="AF36" s="125">
        <f t="shared" si="13"/>
        <v>0</v>
      </c>
      <c r="AG36" s="130">
        <v>45673</v>
      </c>
      <c r="AH36" s="127">
        <f t="shared" si="14"/>
        <v>196379</v>
      </c>
    </row>
    <row r="37" spans="2:34" s="105" customFormat="1" ht="12" customHeight="1">
      <c r="B37" s="192" t="s">
        <v>109</v>
      </c>
      <c r="C37" s="121">
        <f t="shared" si="0"/>
        <v>16500</v>
      </c>
      <c r="D37" s="122">
        <v>5412</v>
      </c>
      <c r="E37" s="123">
        <f t="shared" si="1"/>
        <v>11088</v>
      </c>
      <c r="F37" s="128">
        <v>11088</v>
      </c>
      <c r="G37" s="129">
        <v>0</v>
      </c>
      <c r="H37" s="121">
        <f t="shared" si="2"/>
        <v>35896</v>
      </c>
      <c r="I37" s="122">
        <v>183</v>
      </c>
      <c r="J37" s="123">
        <f t="shared" si="3"/>
        <v>35713</v>
      </c>
      <c r="K37" s="128">
        <v>35713</v>
      </c>
      <c r="L37" s="129">
        <v>0</v>
      </c>
      <c r="M37" s="121">
        <f t="shared" si="4"/>
        <v>1136</v>
      </c>
      <c r="N37" s="122">
        <v>90</v>
      </c>
      <c r="O37" s="123">
        <f t="shared" si="5"/>
        <v>1046</v>
      </c>
      <c r="P37" s="128">
        <v>1046</v>
      </c>
      <c r="Q37" s="129">
        <v>0</v>
      </c>
      <c r="R37" s="121">
        <f t="shared" si="6"/>
        <v>688</v>
      </c>
      <c r="S37" s="122">
        <v>152</v>
      </c>
      <c r="T37" s="123">
        <f t="shared" si="7"/>
        <v>536</v>
      </c>
      <c r="U37" s="128">
        <v>536</v>
      </c>
      <c r="V37" s="129">
        <v>0</v>
      </c>
      <c r="W37" s="121">
        <f t="shared" si="8"/>
        <v>395</v>
      </c>
      <c r="X37" s="122">
        <v>395</v>
      </c>
      <c r="Y37" s="123">
        <f t="shared" si="9"/>
        <v>0</v>
      </c>
      <c r="Z37" s="128">
        <v>0</v>
      </c>
      <c r="AA37" s="129">
        <v>0</v>
      </c>
      <c r="AB37" s="121">
        <f t="shared" si="10"/>
        <v>54615</v>
      </c>
      <c r="AC37" s="125">
        <f t="shared" si="11"/>
        <v>6232</v>
      </c>
      <c r="AD37" s="123">
        <f t="shared" si="12"/>
        <v>48383</v>
      </c>
      <c r="AE37" s="125">
        <f t="shared" si="13"/>
        <v>48383</v>
      </c>
      <c r="AF37" s="125">
        <f t="shared" si="13"/>
        <v>0</v>
      </c>
      <c r="AG37" s="130">
        <v>40041</v>
      </c>
      <c r="AH37" s="127">
        <f t="shared" si="14"/>
        <v>94656</v>
      </c>
    </row>
    <row r="38" spans="2:34" s="105" customFormat="1" ht="12" customHeight="1">
      <c r="B38" s="192" t="s">
        <v>110</v>
      </c>
      <c r="C38" s="121">
        <f t="shared" si="0"/>
        <v>9316</v>
      </c>
      <c r="D38" s="122">
        <v>5974</v>
      </c>
      <c r="E38" s="123">
        <f t="shared" si="1"/>
        <v>3342</v>
      </c>
      <c r="F38" s="128">
        <v>3075</v>
      </c>
      <c r="G38" s="129">
        <v>267</v>
      </c>
      <c r="H38" s="121">
        <f t="shared" si="2"/>
        <v>13476</v>
      </c>
      <c r="I38" s="122">
        <v>692</v>
      </c>
      <c r="J38" s="123">
        <f t="shared" si="3"/>
        <v>12784</v>
      </c>
      <c r="K38" s="128">
        <v>12784</v>
      </c>
      <c r="L38" s="129">
        <v>0</v>
      </c>
      <c r="M38" s="121">
        <f t="shared" si="4"/>
        <v>489</v>
      </c>
      <c r="N38" s="122">
        <v>100</v>
      </c>
      <c r="O38" s="123">
        <f t="shared" si="5"/>
        <v>389</v>
      </c>
      <c r="P38" s="128">
        <v>389</v>
      </c>
      <c r="Q38" s="129">
        <v>0</v>
      </c>
      <c r="R38" s="121">
        <f t="shared" si="6"/>
        <v>1863</v>
      </c>
      <c r="S38" s="122">
        <v>117</v>
      </c>
      <c r="T38" s="123">
        <f t="shared" si="7"/>
        <v>1746</v>
      </c>
      <c r="U38" s="128">
        <v>1728</v>
      </c>
      <c r="V38" s="129">
        <v>18</v>
      </c>
      <c r="W38" s="121">
        <f t="shared" si="8"/>
        <v>5</v>
      </c>
      <c r="X38" s="122">
        <v>0</v>
      </c>
      <c r="Y38" s="123">
        <f t="shared" si="9"/>
        <v>5</v>
      </c>
      <c r="Z38" s="128">
        <v>5</v>
      </c>
      <c r="AA38" s="129">
        <v>0</v>
      </c>
      <c r="AB38" s="121">
        <f t="shared" si="10"/>
        <v>25149</v>
      </c>
      <c r="AC38" s="125">
        <f t="shared" si="11"/>
        <v>6883</v>
      </c>
      <c r="AD38" s="123">
        <f t="shared" si="12"/>
        <v>18266</v>
      </c>
      <c r="AE38" s="125">
        <f t="shared" si="13"/>
        <v>17981</v>
      </c>
      <c r="AF38" s="125">
        <f t="shared" si="13"/>
        <v>285</v>
      </c>
      <c r="AG38" s="130">
        <v>31035</v>
      </c>
      <c r="AH38" s="127">
        <f t="shared" si="14"/>
        <v>56184</v>
      </c>
    </row>
    <row r="39" spans="2:34" s="105" customFormat="1" ht="12" customHeight="1" thickBot="1">
      <c r="B39" s="193" t="s">
        <v>111</v>
      </c>
      <c r="C39" s="121">
        <f t="shared" si="0"/>
        <v>96</v>
      </c>
      <c r="D39" s="122">
        <v>96</v>
      </c>
      <c r="E39" s="123">
        <f t="shared" si="1"/>
        <v>0</v>
      </c>
      <c r="F39" s="131">
        <v>0</v>
      </c>
      <c r="G39" s="132">
        <v>0</v>
      </c>
      <c r="H39" s="121">
        <f t="shared" si="2"/>
        <v>0</v>
      </c>
      <c r="I39" s="122">
        <v>0</v>
      </c>
      <c r="J39" s="123">
        <f t="shared" si="3"/>
        <v>0</v>
      </c>
      <c r="K39" s="131">
        <v>0</v>
      </c>
      <c r="L39" s="132">
        <v>0</v>
      </c>
      <c r="M39" s="121">
        <f t="shared" si="4"/>
        <v>0</v>
      </c>
      <c r="N39" s="122">
        <v>0</v>
      </c>
      <c r="O39" s="123">
        <f t="shared" si="5"/>
        <v>0</v>
      </c>
      <c r="P39" s="131">
        <v>0</v>
      </c>
      <c r="Q39" s="132">
        <v>0</v>
      </c>
      <c r="R39" s="121">
        <f t="shared" si="6"/>
        <v>0</v>
      </c>
      <c r="S39" s="122">
        <v>0</v>
      </c>
      <c r="T39" s="123">
        <f t="shared" si="7"/>
        <v>0</v>
      </c>
      <c r="U39" s="131">
        <v>0</v>
      </c>
      <c r="V39" s="132">
        <v>0</v>
      </c>
      <c r="W39" s="121">
        <f t="shared" si="8"/>
        <v>40</v>
      </c>
      <c r="X39" s="122">
        <v>0</v>
      </c>
      <c r="Y39" s="123">
        <f t="shared" si="9"/>
        <v>40</v>
      </c>
      <c r="Z39" s="131">
        <v>40</v>
      </c>
      <c r="AA39" s="132">
        <v>0</v>
      </c>
      <c r="AB39" s="121">
        <f t="shared" si="10"/>
        <v>136</v>
      </c>
      <c r="AC39" s="125">
        <f t="shared" si="11"/>
        <v>96</v>
      </c>
      <c r="AD39" s="123">
        <f t="shared" si="12"/>
        <v>40</v>
      </c>
      <c r="AE39" s="125">
        <f t="shared" si="13"/>
        <v>40</v>
      </c>
      <c r="AF39" s="125">
        <f t="shared" si="13"/>
        <v>0</v>
      </c>
      <c r="AG39" s="133">
        <v>213</v>
      </c>
      <c r="AH39" s="127">
        <f t="shared" si="14"/>
        <v>349</v>
      </c>
    </row>
    <row r="40" spans="2:34" s="105" customFormat="1" ht="12" customHeight="1" thickBot="1">
      <c r="B40" s="134" t="s">
        <v>112</v>
      </c>
      <c r="C40" s="135">
        <f aca="true" t="shared" si="15" ref="C40:AH40">SUM(C16:C39)</f>
        <v>315491</v>
      </c>
      <c r="D40" s="136">
        <f t="shared" si="15"/>
        <v>144902</v>
      </c>
      <c r="E40" s="136">
        <f t="shared" si="15"/>
        <v>170554</v>
      </c>
      <c r="F40" s="136">
        <f t="shared" si="15"/>
        <v>161401</v>
      </c>
      <c r="G40" s="137">
        <f t="shared" si="15"/>
        <v>9153</v>
      </c>
      <c r="H40" s="135">
        <f t="shared" si="15"/>
        <v>461281</v>
      </c>
      <c r="I40" s="136">
        <f t="shared" si="15"/>
        <v>15781</v>
      </c>
      <c r="J40" s="136">
        <f t="shared" si="15"/>
        <v>445500</v>
      </c>
      <c r="K40" s="136">
        <f t="shared" si="15"/>
        <v>429170</v>
      </c>
      <c r="L40" s="137">
        <f t="shared" si="15"/>
        <v>16330</v>
      </c>
      <c r="M40" s="135">
        <f t="shared" si="15"/>
        <v>180169</v>
      </c>
      <c r="N40" s="136">
        <f t="shared" si="15"/>
        <v>1536</v>
      </c>
      <c r="O40" s="136">
        <f t="shared" si="15"/>
        <v>178633</v>
      </c>
      <c r="P40" s="136">
        <f t="shared" si="15"/>
        <v>175858</v>
      </c>
      <c r="Q40" s="137">
        <f t="shared" si="15"/>
        <v>2775</v>
      </c>
      <c r="R40" s="135">
        <f t="shared" si="15"/>
        <v>72801</v>
      </c>
      <c r="S40" s="136">
        <f t="shared" si="15"/>
        <v>3234</v>
      </c>
      <c r="T40" s="136">
        <f t="shared" si="15"/>
        <v>69567</v>
      </c>
      <c r="U40" s="136">
        <f t="shared" si="15"/>
        <v>68059</v>
      </c>
      <c r="V40" s="137">
        <f t="shared" si="15"/>
        <v>1508</v>
      </c>
      <c r="W40" s="135">
        <f t="shared" si="15"/>
        <v>14778</v>
      </c>
      <c r="X40" s="136">
        <f t="shared" si="15"/>
        <v>7660</v>
      </c>
      <c r="Y40" s="136">
        <f t="shared" si="15"/>
        <v>7118</v>
      </c>
      <c r="Z40" s="136">
        <f t="shared" si="15"/>
        <v>7070</v>
      </c>
      <c r="AA40" s="137">
        <f t="shared" si="15"/>
        <v>48</v>
      </c>
      <c r="AB40" s="138">
        <f t="shared" si="15"/>
        <v>1044485</v>
      </c>
      <c r="AC40" s="139">
        <f t="shared" si="15"/>
        <v>173113</v>
      </c>
      <c r="AD40" s="139">
        <f t="shared" si="15"/>
        <v>871372</v>
      </c>
      <c r="AE40" s="139">
        <f t="shared" si="15"/>
        <v>841558</v>
      </c>
      <c r="AF40" s="140">
        <f t="shared" si="15"/>
        <v>29814</v>
      </c>
      <c r="AG40" s="137">
        <f t="shared" si="15"/>
        <v>701818</v>
      </c>
      <c r="AH40" s="141">
        <f t="shared" si="15"/>
        <v>1746303</v>
      </c>
    </row>
    <row r="41" spans="1:34" s="152" customFormat="1" ht="12" customHeight="1" thickBot="1">
      <c r="A41" s="157"/>
      <c r="B41" s="194" t="s">
        <v>113</v>
      </c>
      <c r="C41" s="195">
        <f>D41+E41</f>
        <v>4208</v>
      </c>
      <c r="D41" s="196">
        <v>832</v>
      </c>
      <c r="E41" s="197">
        <f>F41+G41</f>
        <v>3376</v>
      </c>
      <c r="F41" s="196">
        <v>3376</v>
      </c>
      <c r="G41" s="198">
        <v>0</v>
      </c>
      <c r="H41" s="199">
        <f>I41+J41</f>
        <v>13161</v>
      </c>
      <c r="I41" s="196">
        <v>949</v>
      </c>
      <c r="J41" s="197">
        <f>K41+L41</f>
        <v>12212</v>
      </c>
      <c r="K41" s="196">
        <v>12212</v>
      </c>
      <c r="L41" s="198">
        <v>0</v>
      </c>
      <c r="M41" s="199">
        <f>N41+O41</f>
        <v>0</v>
      </c>
      <c r="N41" s="196">
        <v>0</v>
      </c>
      <c r="O41" s="197">
        <f>P41+Q41</f>
        <v>0</v>
      </c>
      <c r="P41" s="196">
        <v>0</v>
      </c>
      <c r="Q41" s="198">
        <v>0</v>
      </c>
      <c r="R41" s="199">
        <f>S41+T41</f>
        <v>614</v>
      </c>
      <c r="S41" s="196">
        <v>0</v>
      </c>
      <c r="T41" s="197">
        <f>U41+V41</f>
        <v>614</v>
      </c>
      <c r="U41" s="196">
        <v>614</v>
      </c>
      <c r="V41" s="198">
        <v>0</v>
      </c>
      <c r="W41" s="199">
        <f>X41+Y41</f>
        <v>3353</v>
      </c>
      <c r="X41" s="196">
        <v>3353</v>
      </c>
      <c r="Y41" s="200">
        <f>Z41+AA41</f>
        <v>0</v>
      </c>
      <c r="Z41" s="196">
        <v>0</v>
      </c>
      <c r="AA41" s="198">
        <v>0</v>
      </c>
      <c r="AB41" s="201">
        <f>AC41+AD41</f>
        <v>21336</v>
      </c>
      <c r="AC41" s="125">
        <f>D41+I41+N41+S41+X41</f>
        <v>5134</v>
      </c>
      <c r="AD41" s="123">
        <f>AE41+AF41</f>
        <v>16202</v>
      </c>
      <c r="AE41" s="125">
        <f>F41+K41+P41+U41+Z41</f>
        <v>16202</v>
      </c>
      <c r="AF41" s="202">
        <f>G41+L41+Q41+V41+AA41</f>
        <v>0</v>
      </c>
      <c r="AG41" s="203">
        <v>19393</v>
      </c>
      <c r="AH41" s="127">
        <f>AB41+AG41</f>
        <v>40729</v>
      </c>
    </row>
    <row r="42" spans="2:34" s="105" customFormat="1" ht="12" customHeight="1" thickBot="1">
      <c r="B42" s="134" t="s">
        <v>114</v>
      </c>
      <c r="C42" s="195">
        <f>D42+E42</f>
        <v>4745</v>
      </c>
      <c r="D42" s="204">
        <v>1732</v>
      </c>
      <c r="E42" s="205">
        <f>F42+G42</f>
        <v>3013</v>
      </c>
      <c r="F42" s="206">
        <v>2733</v>
      </c>
      <c r="G42" s="207">
        <v>280</v>
      </c>
      <c r="H42" s="208">
        <f>I42+J42</f>
        <v>35022</v>
      </c>
      <c r="I42" s="204">
        <v>763</v>
      </c>
      <c r="J42" s="205">
        <f>K42+L42</f>
        <v>34259</v>
      </c>
      <c r="K42" s="206">
        <v>34259</v>
      </c>
      <c r="L42" s="207">
        <v>0</v>
      </c>
      <c r="M42" s="208">
        <f>N42+O42</f>
        <v>9563</v>
      </c>
      <c r="N42" s="204">
        <v>12</v>
      </c>
      <c r="O42" s="205">
        <f>P42+Q42</f>
        <v>9551</v>
      </c>
      <c r="P42" s="206">
        <v>9551</v>
      </c>
      <c r="Q42" s="207">
        <v>0</v>
      </c>
      <c r="R42" s="208">
        <f>S42+T42</f>
        <v>546</v>
      </c>
      <c r="S42" s="204">
        <v>28</v>
      </c>
      <c r="T42" s="205">
        <f>U42+V42</f>
        <v>518</v>
      </c>
      <c r="U42" s="206">
        <v>518</v>
      </c>
      <c r="V42" s="207">
        <v>0</v>
      </c>
      <c r="W42" s="208">
        <f>X42+Y42</f>
        <v>43</v>
      </c>
      <c r="X42" s="204">
        <v>17</v>
      </c>
      <c r="Y42" s="209">
        <f>Z42+AA42</f>
        <v>26</v>
      </c>
      <c r="Z42" s="206">
        <v>26</v>
      </c>
      <c r="AA42" s="207">
        <v>0</v>
      </c>
      <c r="AB42" s="201">
        <f>AC42+AD42</f>
        <v>49919</v>
      </c>
      <c r="AC42" s="125">
        <f>D42+I42+N42+S42+X42</f>
        <v>2552</v>
      </c>
      <c r="AD42" s="123">
        <f>AE42+AF42</f>
        <v>47367</v>
      </c>
      <c r="AE42" s="125">
        <f>F42+K42+P42+U42+Z42</f>
        <v>47087</v>
      </c>
      <c r="AF42" s="202">
        <f>G42+L42+Q42+V42+AA42</f>
        <v>280</v>
      </c>
      <c r="AG42" s="210">
        <v>41513</v>
      </c>
      <c r="AH42" s="127">
        <f>AB42+AG42</f>
        <v>91432</v>
      </c>
    </row>
    <row r="43" spans="2:34" s="105" customFormat="1" ht="12" customHeight="1" thickBot="1">
      <c r="B43" s="142" t="s">
        <v>158</v>
      </c>
      <c r="C43" s="143">
        <f aca="true" t="shared" si="16" ref="C43:AH43">SUM(C40:C42)</f>
        <v>324444</v>
      </c>
      <c r="D43" s="144">
        <f t="shared" si="16"/>
        <v>147466</v>
      </c>
      <c r="E43" s="144">
        <f t="shared" si="16"/>
        <v>176943</v>
      </c>
      <c r="F43" s="144">
        <f t="shared" si="16"/>
        <v>167510</v>
      </c>
      <c r="G43" s="145">
        <f t="shared" si="16"/>
        <v>9433</v>
      </c>
      <c r="H43" s="143">
        <f t="shared" si="16"/>
        <v>509464</v>
      </c>
      <c r="I43" s="144">
        <f t="shared" si="16"/>
        <v>17493</v>
      </c>
      <c r="J43" s="144">
        <f t="shared" si="16"/>
        <v>491971</v>
      </c>
      <c r="K43" s="144">
        <f t="shared" si="16"/>
        <v>475641</v>
      </c>
      <c r="L43" s="145">
        <f t="shared" si="16"/>
        <v>16330</v>
      </c>
      <c r="M43" s="143">
        <f t="shared" si="16"/>
        <v>189732</v>
      </c>
      <c r="N43" s="144">
        <f t="shared" si="16"/>
        <v>1548</v>
      </c>
      <c r="O43" s="144">
        <f t="shared" si="16"/>
        <v>188184</v>
      </c>
      <c r="P43" s="144">
        <f t="shared" si="16"/>
        <v>185409</v>
      </c>
      <c r="Q43" s="145">
        <f t="shared" si="16"/>
        <v>2775</v>
      </c>
      <c r="R43" s="143">
        <f t="shared" si="16"/>
        <v>73961</v>
      </c>
      <c r="S43" s="144">
        <f t="shared" si="16"/>
        <v>3262</v>
      </c>
      <c r="T43" s="144">
        <f t="shared" si="16"/>
        <v>70699</v>
      </c>
      <c r="U43" s="144">
        <f t="shared" si="16"/>
        <v>69191</v>
      </c>
      <c r="V43" s="145">
        <f t="shared" si="16"/>
        <v>1508</v>
      </c>
      <c r="W43" s="143">
        <f t="shared" si="16"/>
        <v>18174</v>
      </c>
      <c r="X43" s="144">
        <f t="shared" si="16"/>
        <v>11030</v>
      </c>
      <c r="Y43" s="144">
        <f t="shared" si="16"/>
        <v>7144</v>
      </c>
      <c r="Z43" s="144">
        <f t="shared" si="16"/>
        <v>7096</v>
      </c>
      <c r="AA43" s="145">
        <f t="shared" si="16"/>
        <v>48</v>
      </c>
      <c r="AB43" s="146">
        <f t="shared" si="16"/>
        <v>1115740</v>
      </c>
      <c r="AC43" s="147">
        <f t="shared" si="16"/>
        <v>180799</v>
      </c>
      <c r="AD43" s="147">
        <f t="shared" si="16"/>
        <v>934941</v>
      </c>
      <c r="AE43" s="147">
        <f t="shared" si="16"/>
        <v>904847</v>
      </c>
      <c r="AF43" s="148">
        <f t="shared" si="16"/>
        <v>30094</v>
      </c>
      <c r="AG43" s="145">
        <f t="shared" si="16"/>
        <v>762724</v>
      </c>
      <c r="AH43" s="148">
        <f t="shared" si="16"/>
        <v>1878464</v>
      </c>
    </row>
    <row r="44" spans="2:34" s="105" customFormat="1" ht="12" customHeight="1">
      <c r="B44" s="211" t="s">
        <v>115</v>
      </c>
      <c r="C44" s="201">
        <f>D44+E44</f>
        <v>273</v>
      </c>
      <c r="D44" s="122">
        <v>149</v>
      </c>
      <c r="E44" s="123">
        <f>F44+G44</f>
        <v>124</v>
      </c>
      <c r="F44" s="356">
        <v>121</v>
      </c>
      <c r="G44" s="357">
        <v>3</v>
      </c>
      <c r="H44" s="121">
        <f>I44+J44</f>
        <v>1107</v>
      </c>
      <c r="I44" s="122">
        <v>168</v>
      </c>
      <c r="J44" s="123">
        <f>K44+L44</f>
        <v>939</v>
      </c>
      <c r="K44" s="356">
        <v>754</v>
      </c>
      <c r="L44" s="357">
        <v>185</v>
      </c>
      <c r="M44" s="121">
        <f>N44+O44</f>
        <v>1</v>
      </c>
      <c r="N44" s="122">
        <v>0</v>
      </c>
      <c r="O44" s="123">
        <f>P44+Q44</f>
        <v>1</v>
      </c>
      <c r="P44" s="196">
        <v>1</v>
      </c>
      <c r="Q44" s="198">
        <v>0</v>
      </c>
      <c r="R44" s="121">
        <f>S44+T44</f>
        <v>12</v>
      </c>
      <c r="S44" s="122">
        <v>12</v>
      </c>
      <c r="T44" s="123">
        <f>U44+V44</f>
        <v>0</v>
      </c>
      <c r="U44" s="196">
        <v>0</v>
      </c>
      <c r="V44" s="198">
        <v>0</v>
      </c>
      <c r="W44" s="121">
        <f>X44+Y44</f>
        <v>34</v>
      </c>
      <c r="X44" s="122">
        <v>34</v>
      </c>
      <c r="Y44" s="123">
        <f>Z44+AA44</f>
        <v>0</v>
      </c>
      <c r="Z44" s="196">
        <v>0</v>
      </c>
      <c r="AA44" s="357">
        <v>0</v>
      </c>
      <c r="AB44" s="121">
        <f>AC44+AD44</f>
        <v>1427</v>
      </c>
      <c r="AC44" s="125">
        <f>D44+I44+N44+S44+X44</f>
        <v>363</v>
      </c>
      <c r="AD44" s="123">
        <f>AE44+AF44</f>
        <v>1064</v>
      </c>
      <c r="AE44" s="366">
        <f aca="true" t="shared" si="17" ref="AE44:AF47">F44+K44+P44+U44+Z44</f>
        <v>876</v>
      </c>
      <c r="AF44" s="366">
        <f t="shared" si="17"/>
        <v>188</v>
      </c>
      <c r="AG44" s="203">
        <v>23864</v>
      </c>
      <c r="AH44" s="127">
        <f>AB44+AG44</f>
        <v>25291</v>
      </c>
    </row>
    <row r="45" spans="2:34" s="105" customFormat="1" ht="12" customHeight="1">
      <c r="B45" s="212" t="s">
        <v>116</v>
      </c>
      <c r="C45" s="201">
        <f>D45+E45</f>
        <v>735</v>
      </c>
      <c r="D45" s="122">
        <v>2</v>
      </c>
      <c r="E45" s="123">
        <f>F45+G45</f>
        <v>733</v>
      </c>
      <c r="F45" s="358">
        <v>731</v>
      </c>
      <c r="G45" s="359">
        <v>2</v>
      </c>
      <c r="H45" s="121">
        <f>I45+J45</f>
        <v>4679</v>
      </c>
      <c r="I45" s="122">
        <v>57</v>
      </c>
      <c r="J45" s="123">
        <f>K45+L45</f>
        <v>4622</v>
      </c>
      <c r="K45" s="358">
        <v>4622</v>
      </c>
      <c r="L45" s="359">
        <v>0</v>
      </c>
      <c r="M45" s="121">
        <f>N45+O45</f>
        <v>3253</v>
      </c>
      <c r="N45" s="122">
        <v>0</v>
      </c>
      <c r="O45" s="123">
        <f>P45+Q45</f>
        <v>3253</v>
      </c>
      <c r="P45" s="128">
        <v>3253</v>
      </c>
      <c r="Q45" s="129">
        <v>0</v>
      </c>
      <c r="R45" s="121">
        <f>S45+T45</f>
        <v>87</v>
      </c>
      <c r="S45" s="122">
        <v>0</v>
      </c>
      <c r="T45" s="123">
        <f>U45+V45</f>
        <v>87</v>
      </c>
      <c r="U45" s="128">
        <v>87</v>
      </c>
      <c r="V45" s="129">
        <v>0</v>
      </c>
      <c r="W45" s="121">
        <f>X45+Y45</f>
        <v>0</v>
      </c>
      <c r="X45" s="122">
        <v>0</v>
      </c>
      <c r="Y45" s="123">
        <f>Z45+AA45</f>
        <v>0</v>
      </c>
      <c r="Z45" s="128">
        <v>0</v>
      </c>
      <c r="AA45" s="359">
        <v>0</v>
      </c>
      <c r="AB45" s="121">
        <f>AC45+AD45</f>
        <v>8754</v>
      </c>
      <c r="AC45" s="125">
        <f>D45+I45+N45+S45+X45</f>
        <v>59</v>
      </c>
      <c r="AD45" s="123">
        <f>AE45+AF45</f>
        <v>8695</v>
      </c>
      <c r="AE45" s="366">
        <f t="shared" si="17"/>
        <v>8693</v>
      </c>
      <c r="AF45" s="366">
        <f t="shared" si="17"/>
        <v>2</v>
      </c>
      <c r="AG45" s="130">
        <v>9171</v>
      </c>
      <c r="AH45" s="127">
        <f>AB45+AG45</f>
        <v>17925</v>
      </c>
    </row>
    <row r="46" spans="2:34" s="105" customFormat="1" ht="12" customHeight="1">
      <c r="B46" s="212" t="s">
        <v>117</v>
      </c>
      <c r="C46" s="201">
        <f>D46+E46</f>
        <v>4045</v>
      </c>
      <c r="D46" s="122">
        <v>80</v>
      </c>
      <c r="E46" s="123">
        <f>F46+G46</f>
        <v>3965</v>
      </c>
      <c r="F46" s="358">
        <v>3630</v>
      </c>
      <c r="G46" s="359">
        <v>335</v>
      </c>
      <c r="H46" s="121">
        <f>I46+J46</f>
        <v>5189</v>
      </c>
      <c r="I46" s="122">
        <v>27</v>
      </c>
      <c r="J46" s="123">
        <f>K46+L46</f>
        <v>5162</v>
      </c>
      <c r="K46" s="364">
        <v>4790</v>
      </c>
      <c r="L46" s="365">
        <v>372</v>
      </c>
      <c r="M46" s="121">
        <f>N46+O46</f>
        <v>9114</v>
      </c>
      <c r="N46" s="122">
        <v>35</v>
      </c>
      <c r="O46" s="123">
        <f>P46+Q46</f>
        <v>9079</v>
      </c>
      <c r="P46" s="122">
        <v>9079</v>
      </c>
      <c r="Q46" s="124">
        <v>0</v>
      </c>
      <c r="R46" s="121">
        <f>S46+T46</f>
        <v>287</v>
      </c>
      <c r="S46" s="122">
        <v>1</v>
      </c>
      <c r="T46" s="123">
        <f>U46+V46</f>
        <v>286</v>
      </c>
      <c r="U46" s="364">
        <v>277</v>
      </c>
      <c r="V46" s="365">
        <v>9</v>
      </c>
      <c r="W46" s="121">
        <f>X46+Y46</f>
        <v>1430</v>
      </c>
      <c r="X46" s="122">
        <v>1401</v>
      </c>
      <c r="Y46" s="123">
        <f>Z46+AA46</f>
        <v>29</v>
      </c>
      <c r="Z46" s="122">
        <v>29</v>
      </c>
      <c r="AA46" s="365">
        <v>0</v>
      </c>
      <c r="AB46" s="121">
        <f>AC46+AD46</f>
        <v>20065</v>
      </c>
      <c r="AC46" s="125">
        <f>D46+I46+N46+S46+X46</f>
        <v>1544</v>
      </c>
      <c r="AD46" s="123">
        <f>AE46+AF46</f>
        <v>18521</v>
      </c>
      <c r="AE46" s="366">
        <f t="shared" si="17"/>
        <v>17805</v>
      </c>
      <c r="AF46" s="366">
        <f t="shared" si="17"/>
        <v>716</v>
      </c>
      <c r="AG46" s="126">
        <v>14375</v>
      </c>
      <c r="AH46" s="127">
        <f>AB46+AG46</f>
        <v>34440</v>
      </c>
    </row>
    <row r="47" spans="2:34" s="105" customFormat="1" ht="12" customHeight="1" thickBot="1">
      <c r="B47" s="213" t="s">
        <v>118</v>
      </c>
      <c r="C47" s="201">
        <f>D47+E47</f>
        <v>384</v>
      </c>
      <c r="D47" s="122">
        <v>0</v>
      </c>
      <c r="E47" s="123">
        <f>F47+G47</f>
        <v>384</v>
      </c>
      <c r="F47" s="360">
        <v>384</v>
      </c>
      <c r="G47" s="361">
        <v>0</v>
      </c>
      <c r="H47" s="121">
        <f>I47+J47</f>
        <v>1609</v>
      </c>
      <c r="I47" s="122">
        <v>0</v>
      </c>
      <c r="J47" s="123">
        <f>K47+L47</f>
        <v>1609</v>
      </c>
      <c r="K47" s="131">
        <v>1609</v>
      </c>
      <c r="L47" s="132">
        <v>0</v>
      </c>
      <c r="M47" s="121">
        <f>N47+O47</f>
        <v>0</v>
      </c>
      <c r="N47" s="122">
        <v>0</v>
      </c>
      <c r="O47" s="123">
        <f>P47+Q47</f>
        <v>0</v>
      </c>
      <c r="P47" s="131">
        <v>0</v>
      </c>
      <c r="Q47" s="132">
        <v>0</v>
      </c>
      <c r="R47" s="121">
        <f>S47+T47</f>
        <v>33</v>
      </c>
      <c r="S47" s="122">
        <v>0</v>
      </c>
      <c r="T47" s="123">
        <f>U47+V47</f>
        <v>33</v>
      </c>
      <c r="U47" s="360">
        <v>12</v>
      </c>
      <c r="V47" s="361">
        <v>21</v>
      </c>
      <c r="W47" s="121">
        <f>X47+Y47</f>
        <v>0</v>
      </c>
      <c r="X47" s="122">
        <v>0</v>
      </c>
      <c r="Y47" s="123">
        <f>Z47+AA47</f>
        <v>0</v>
      </c>
      <c r="Z47" s="131">
        <v>0</v>
      </c>
      <c r="AA47" s="361">
        <v>0</v>
      </c>
      <c r="AB47" s="121">
        <f>AC47+AD47</f>
        <v>2026</v>
      </c>
      <c r="AC47" s="125">
        <f>D47+I47+N47+S47+X47</f>
        <v>0</v>
      </c>
      <c r="AD47" s="123">
        <f>AE47+AF47</f>
        <v>2026</v>
      </c>
      <c r="AE47" s="366">
        <f t="shared" si="17"/>
        <v>2005</v>
      </c>
      <c r="AF47" s="366">
        <f t="shared" si="17"/>
        <v>21</v>
      </c>
      <c r="AG47" s="133">
        <v>15015</v>
      </c>
      <c r="AH47" s="127">
        <f>AB47+AG47</f>
        <v>17041</v>
      </c>
    </row>
    <row r="48" spans="2:34" s="105" customFormat="1" ht="12" customHeight="1" thickBot="1">
      <c r="B48" s="134" t="s">
        <v>119</v>
      </c>
      <c r="C48" s="135">
        <f aca="true" t="shared" si="18" ref="C48:AH48">SUM(C44:C47)</f>
        <v>5437</v>
      </c>
      <c r="D48" s="136">
        <f t="shared" si="18"/>
        <v>231</v>
      </c>
      <c r="E48" s="136">
        <f t="shared" si="18"/>
        <v>5206</v>
      </c>
      <c r="F48" s="362">
        <f t="shared" si="18"/>
        <v>4866</v>
      </c>
      <c r="G48" s="363">
        <f t="shared" si="18"/>
        <v>340</v>
      </c>
      <c r="H48" s="135">
        <f t="shared" si="18"/>
        <v>12584</v>
      </c>
      <c r="I48" s="136">
        <f t="shared" si="18"/>
        <v>252</v>
      </c>
      <c r="J48" s="136">
        <f t="shared" si="18"/>
        <v>12332</v>
      </c>
      <c r="K48" s="362">
        <f t="shared" si="18"/>
        <v>11775</v>
      </c>
      <c r="L48" s="363">
        <f t="shared" si="18"/>
        <v>557</v>
      </c>
      <c r="M48" s="135">
        <f t="shared" si="18"/>
        <v>12368</v>
      </c>
      <c r="N48" s="136">
        <f t="shared" si="18"/>
        <v>35</v>
      </c>
      <c r="O48" s="136">
        <f t="shared" si="18"/>
        <v>12333</v>
      </c>
      <c r="P48" s="136">
        <f t="shared" si="18"/>
        <v>12333</v>
      </c>
      <c r="Q48" s="137">
        <f t="shared" si="18"/>
        <v>0</v>
      </c>
      <c r="R48" s="135">
        <f t="shared" si="18"/>
        <v>419</v>
      </c>
      <c r="S48" s="136">
        <f t="shared" si="18"/>
        <v>13</v>
      </c>
      <c r="T48" s="136">
        <f t="shared" si="18"/>
        <v>406</v>
      </c>
      <c r="U48" s="362">
        <f t="shared" si="18"/>
        <v>376</v>
      </c>
      <c r="V48" s="363">
        <f t="shared" si="18"/>
        <v>30</v>
      </c>
      <c r="W48" s="135">
        <f t="shared" si="18"/>
        <v>1464</v>
      </c>
      <c r="X48" s="136">
        <f t="shared" si="18"/>
        <v>1435</v>
      </c>
      <c r="Y48" s="136">
        <f t="shared" si="18"/>
        <v>29</v>
      </c>
      <c r="Z48" s="136">
        <f t="shared" si="18"/>
        <v>29</v>
      </c>
      <c r="AA48" s="363">
        <f t="shared" si="18"/>
        <v>0</v>
      </c>
      <c r="AB48" s="135">
        <f t="shared" si="18"/>
        <v>32272</v>
      </c>
      <c r="AC48" s="136">
        <f t="shared" si="18"/>
        <v>1966</v>
      </c>
      <c r="AD48" s="136">
        <f t="shared" si="18"/>
        <v>30306</v>
      </c>
      <c r="AE48" s="362">
        <f t="shared" si="18"/>
        <v>29379</v>
      </c>
      <c r="AF48" s="363">
        <f t="shared" si="18"/>
        <v>927</v>
      </c>
      <c r="AG48" s="140">
        <f t="shared" si="18"/>
        <v>62425</v>
      </c>
      <c r="AH48" s="140">
        <f t="shared" si="18"/>
        <v>94697</v>
      </c>
    </row>
    <row r="49" spans="2:34" s="105" customFormat="1" ht="12" customHeight="1" thickBot="1">
      <c r="B49" s="134" t="s">
        <v>120</v>
      </c>
      <c r="C49" s="146">
        <f aca="true" t="shared" si="19" ref="C49:AH49">C43+C48</f>
        <v>329881</v>
      </c>
      <c r="D49" s="147">
        <f t="shared" si="19"/>
        <v>147697</v>
      </c>
      <c r="E49" s="147">
        <f t="shared" si="19"/>
        <v>182149</v>
      </c>
      <c r="F49" s="147">
        <f t="shared" si="19"/>
        <v>172376</v>
      </c>
      <c r="G49" s="148">
        <f t="shared" si="19"/>
        <v>9773</v>
      </c>
      <c r="H49" s="146">
        <f t="shared" si="19"/>
        <v>522048</v>
      </c>
      <c r="I49" s="147">
        <f t="shared" si="19"/>
        <v>17745</v>
      </c>
      <c r="J49" s="147">
        <f t="shared" si="19"/>
        <v>504303</v>
      </c>
      <c r="K49" s="147">
        <f t="shared" si="19"/>
        <v>487416</v>
      </c>
      <c r="L49" s="148">
        <f t="shared" si="19"/>
        <v>16887</v>
      </c>
      <c r="M49" s="146">
        <f t="shared" si="19"/>
        <v>202100</v>
      </c>
      <c r="N49" s="147">
        <f t="shared" si="19"/>
        <v>1583</v>
      </c>
      <c r="O49" s="147">
        <f t="shared" si="19"/>
        <v>200517</v>
      </c>
      <c r="P49" s="147">
        <f t="shared" si="19"/>
        <v>197742</v>
      </c>
      <c r="Q49" s="148">
        <f t="shared" si="19"/>
        <v>2775</v>
      </c>
      <c r="R49" s="146">
        <f t="shared" si="19"/>
        <v>74380</v>
      </c>
      <c r="S49" s="147">
        <f t="shared" si="19"/>
        <v>3275</v>
      </c>
      <c r="T49" s="147">
        <f t="shared" si="19"/>
        <v>71105</v>
      </c>
      <c r="U49" s="147">
        <f t="shared" si="19"/>
        <v>69567</v>
      </c>
      <c r="V49" s="148">
        <f t="shared" si="19"/>
        <v>1538</v>
      </c>
      <c r="W49" s="146">
        <f t="shared" si="19"/>
        <v>19638</v>
      </c>
      <c r="X49" s="147">
        <f t="shared" si="19"/>
        <v>12465</v>
      </c>
      <c r="Y49" s="147">
        <f t="shared" si="19"/>
        <v>7173</v>
      </c>
      <c r="Z49" s="147">
        <f t="shared" si="19"/>
        <v>7125</v>
      </c>
      <c r="AA49" s="148">
        <f t="shared" si="19"/>
        <v>48</v>
      </c>
      <c r="AB49" s="146">
        <f t="shared" si="19"/>
        <v>1148012</v>
      </c>
      <c r="AC49" s="147">
        <f t="shared" si="19"/>
        <v>182765</v>
      </c>
      <c r="AD49" s="147">
        <f t="shared" si="19"/>
        <v>965247</v>
      </c>
      <c r="AE49" s="147">
        <f t="shared" si="19"/>
        <v>934226</v>
      </c>
      <c r="AF49" s="148">
        <f t="shared" si="19"/>
        <v>31021</v>
      </c>
      <c r="AG49" s="148">
        <f t="shared" si="19"/>
        <v>825149</v>
      </c>
      <c r="AH49" s="148">
        <f t="shared" si="19"/>
        <v>1973161</v>
      </c>
    </row>
    <row r="50" s="105" customFormat="1" ht="12" customHeight="1"/>
    <row r="51" spans="3:27" s="105" customFormat="1" ht="12" customHeight="1">
      <c r="C51" s="105" t="s">
        <v>164</v>
      </c>
      <c r="AA51" s="105" t="s">
        <v>154</v>
      </c>
    </row>
    <row r="52" s="105" customFormat="1" ht="12" customHeight="1"/>
    <row r="53" s="105" customFormat="1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sheetProtection/>
  <mergeCells count="41">
    <mergeCell ref="H11:L11"/>
    <mergeCell ref="C12:C14"/>
    <mergeCell ref="D12:D14"/>
    <mergeCell ref="E12:G12"/>
    <mergeCell ref="W12:W14"/>
    <mergeCell ref="AB11:AF11"/>
    <mergeCell ref="P13:Q13"/>
    <mergeCell ref="T13:T14"/>
    <mergeCell ref="R12:R14"/>
    <mergeCell ref="S12:S14"/>
    <mergeCell ref="M11:Q11"/>
    <mergeCell ref="W11:AA11"/>
    <mergeCell ref="Y12:AA12"/>
    <mergeCell ref="N12:N14"/>
    <mergeCell ref="AD13:AD14"/>
    <mergeCell ref="E13:E14"/>
    <mergeCell ref="F13:G13"/>
    <mergeCell ref="J13:J14"/>
    <mergeCell ref="K13:L13"/>
    <mergeCell ref="O13:O14"/>
    <mergeCell ref="R11:V11"/>
    <mergeCell ref="H12:H14"/>
    <mergeCell ref="M12:M14"/>
    <mergeCell ref="J12:L12"/>
    <mergeCell ref="C11:G11"/>
    <mergeCell ref="AE13:AF13"/>
    <mergeCell ref="X12:X14"/>
    <mergeCell ref="AB12:AB14"/>
    <mergeCell ref="U13:V13"/>
    <mergeCell ref="AD12:AF12"/>
    <mergeCell ref="Z13:AA13"/>
    <mergeCell ref="Y13:Y14"/>
    <mergeCell ref="O12:Q12"/>
    <mergeCell ref="AC12:AC14"/>
    <mergeCell ref="I12:I14"/>
    <mergeCell ref="T12:V12"/>
    <mergeCell ref="B3:AH3"/>
    <mergeCell ref="B10:B14"/>
    <mergeCell ref="C10:AF10"/>
    <mergeCell ref="AG10:AG14"/>
    <mergeCell ref="AH10:AH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dusan.horvath</dc:creator>
  <cp:keywords/>
  <dc:description/>
  <cp:lastModifiedBy>Hušťáková Eva</cp:lastModifiedBy>
  <cp:lastPrinted>2014-05-19T06:52:08Z</cp:lastPrinted>
  <dcterms:created xsi:type="dcterms:W3CDTF">2006-10-03T05:45:41Z</dcterms:created>
  <dcterms:modified xsi:type="dcterms:W3CDTF">2014-06-13T06:58:25Z</dcterms:modified>
  <cp:category/>
  <cp:version/>
  <cp:contentType/>
  <cp:contentStatus/>
</cp:coreProperties>
</file>